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4106" documentId="8_{C16AF0B1-DE6F-4D81-B6CC-DB7BBC320B89}" xr6:coauthVersionLast="47" xr6:coauthVersionMax="47" xr10:uidLastSave="{6911CA8E-0A60-48EC-AD7F-B138AC50EEA7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MAQUINISTAS'!$B$2:$K$1050</definedName>
    <definedName name="_xlnm._FilterDatabase" localSheetId="6" hidden="1">'CONTROLE D'!$A$6:$P$1050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738" i="1" l="1" a="1"/>
  <c r="U738" i="1"/>
  <c r="M733" i="1" a="1"/>
  <c r="M733" i="1"/>
  <c r="N733" i="1" a="1"/>
  <c r="N733" i="1"/>
  <c r="N756" i="1" a="1"/>
  <c r="N756" i="1" s="1"/>
  <c r="M756" i="1" a="1"/>
  <c r="M756" i="1" s="1"/>
  <c r="M758" i="1" a="1"/>
  <c r="M758" i="1" s="1"/>
  <c r="N758" i="1" a="1"/>
  <c r="N758" i="1" s="1"/>
  <c r="M759" i="1" a="1"/>
  <c r="M759" i="1" s="1"/>
  <c r="N759" i="1" a="1"/>
  <c r="N759" i="1" s="1"/>
  <c r="M760" i="1" a="1"/>
  <c r="M760" i="1" s="1"/>
  <c r="N760" i="1" a="1"/>
  <c r="N760" i="1" s="1"/>
  <c r="N753" i="1" a="1"/>
  <c r="N753" i="1" s="1"/>
  <c r="M753" i="1" a="1"/>
  <c r="M753" i="1" s="1"/>
  <c r="N751" i="1" a="1"/>
  <c r="N751" i="1" s="1"/>
  <c r="M751" i="1" a="1"/>
  <c r="M751" i="1" s="1"/>
  <c r="N750" i="1" a="1"/>
  <c r="N750" i="1" s="1"/>
  <c r="M750" i="1" a="1"/>
  <c r="M750" i="1" s="1"/>
  <c r="N749" i="1" a="1"/>
  <c r="N749" i="1" s="1"/>
  <c r="M749" i="1" a="1"/>
  <c r="M749" i="1" s="1"/>
  <c r="N804" i="1" a="1"/>
  <c r="N804" i="1" s="1"/>
  <c r="M804" i="1" a="1"/>
  <c r="M804" i="1" s="1"/>
  <c r="M803" i="1" a="1"/>
  <c r="M803" i="1" s="1"/>
  <c r="N801" i="1" a="1"/>
  <c r="N801" i="1" s="1"/>
  <c r="M801" i="1" a="1"/>
  <c r="M801" i="1" s="1"/>
  <c r="N799" i="1" a="1"/>
  <c r="N799" i="1" s="1"/>
  <c r="M799" i="1" a="1"/>
  <c r="M799" i="1" s="1"/>
  <c r="N798" i="1" a="1"/>
  <c r="N798" i="1" s="1"/>
  <c r="M798" i="1" a="1"/>
  <c r="M798" i="1" s="1"/>
  <c r="N786" i="1" a="1"/>
  <c r="N786" i="1" s="1"/>
  <c r="M786" i="1" a="1"/>
  <c r="M786" i="1" s="1"/>
  <c r="N787" i="1" a="1"/>
  <c r="N787" i="1" s="1"/>
  <c r="M787" i="1" a="1"/>
  <c r="M787" i="1" s="1"/>
  <c r="N782" i="1" a="1"/>
  <c r="N782" i="1" s="1"/>
  <c r="M782" i="1" a="1"/>
  <c r="M782" i="1" s="1"/>
  <c r="N777" i="1" a="1"/>
  <c r="N777" i="1" s="1"/>
  <c r="M777" i="1" a="1"/>
  <c r="M777" i="1" s="1"/>
  <c r="N773" i="1" a="1"/>
  <c r="N773" i="1" s="1"/>
  <c r="M773" i="1" a="1"/>
  <c r="M773" i="1" s="1"/>
  <c r="M769" i="1" a="1"/>
  <c r="M769" i="1" s="1"/>
  <c r="N766" i="1" a="1"/>
  <c r="N766" i="1" s="1"/>
  <c r="M766" i="1" a="1"/>
  <c r="M766" i="1" s="1"/>
  <c r="N765" i="1" a="1"/>
  <c r="N765" i="1" s="1"/>
  <c r="M765" i="1" a="1"/>
  <c r="M765" i="1" s="1"/>
  <c r="N764" i="1" a="1"/>
  <c r="N764" i="1" s="1"/>
  <c r="M764" i="1" a="1"/>
  <c r="M764" i="1" s="1"/>
  <c r="N762" i="1" a="1"/>
  <c r="N762" i="1" s="1"/>
  <c r="M762" i="1" a="1"/>
  <c r="M762" i="1" s="1"/>
  <c r="N761" i="1" a="1"/>
  <c r="N761" i="1" s="1"/>
  <c r="M761" i="1" a="1"/>
  <c r="M761" i="1" s="1"/>
  <c r="A1003" i="1"/>
  <c r="C1003" i="1"/>
  <c r="G1003" i="1"/>
  <c r="M1003" i="1" a="1"/>
  <c r="M1003" i="1"/>
  <c r="N1003" i="1" a="1"/>
  <c r="N1003" i="1"/>
  <c r="R1003" i="1"/>
  <c r="S1003" i="1" a="1"/>
  <c r="S1003" i="1"/>
  <c r="T1003" i="1" a="1"/>
  <c r="T1003" i="1"/>
  <c r="U1003" i="1" a="1"/>
  <c r="U1003" i="1"/>
  <c r="AI1003" i="1"/>
  <c r="AJ1003" i="1"/>
  <c r="AK1003" i="1"/>
  <c r="AL1003" i="1"/>
  <c r="AM1003" i="1"/>
  <c r="AN1003" i="1"/>
  <c r="AO1003" i="1"/>
  <c r="AP1003" i="1"/>
  <c r="AQ1003" i="1"/>
  <c r="AY1003" i="1"/>
  <c r="BB1003" i="1"/>
  <c r="BC1003" i="1" a="1"/>
  <c r="BC1003" i="1"/>
  <c r="BD1003" i="1" a="1"/>
  <c r="BD1003" i="1"/>
  <c r="BE1003" i="1" a="1"/>
  <c r="BE1003" i="1"/>
  <c r="BF1003" i="1"/>
  <c r="BR1003" i="1"/>
  <c r="BS1003" i="1"/>
  <c r="M693" i="1" a="1"/>
  <c r="M693" i="1" s="1"/>
  <c r="N693" i="1" a="1"/>
  <c r="N693" i="1" s="1"/>
  <c r="M728" i="1" a="1"/>
  <c r="M728" i="1" s="1"/>
  <c r="N707" i="1" a="1"/>
  <c r="N707" i="1" s="1"/>
  <c r="M707" i="1" a="1"/>
  <c r="M707" i="1" s="1"/>
  <c r="N699" i="1" a="1"/>
  <c r="N699" i="1" s="1"/>
  <c r="M699" i="1" a="1"/>
  <c r="M699" i="1" s="1"/>
  <c r="AO681" i="1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K657" i="15"/>
  <c r="L657" i="15"/>
  <c r="M657" i="15"/>
  <c r="N657" i="15"/>
  <c r="O657" i="15"/>
  <c r="P657" i="15"/>
  <c r="Q657" i="15"/>
  <c r="S657" i="15"/>
  <c r="T657" i="15"/>
  <c r="A658" i="15"/>
  <c r="B658" i="15"/>
  <c r="C658" i="15"/>
  <c r="F658" i="15"/>
  <c r="G658" i="15"/>
  <c r="H658" i="15"/>
  <c r="I658" i="15"/>
  <c r="J658" i="15"/>
  <c r="K658" i="15"/>
  <c r="L658" i="15"/>
  <c r="M658" i="15"/>
  <c r="N658" i="15"/>
  <c r="O658" i="15"/>
  <c r="P658" i="15"/>
  <c r="Q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S659" i="15"/>
  <c r="T659" i="15"/>
  <c r="A660" i="15"/>
  <c r="B660" i="15"/>
  <c r="C660" i="15"/>
  <c r="F660" i="15"/>
  <c r="G660" i="15"/>
  <c r="H660" i="15"/>
  <c r="I660" i="15"/>
  <c r="J660" i="15"/>
  <c r="K660" i="15"/>
  <c r="L660" i="15"/>
  <c r="M660" i="15"/>
  <c r="N660" i="15"/>
  <c r="O660" i="15"/>
  <c r="P660" i="15"/>
  <c r="Q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K662" i="15"/>
  <c r="L662" i="15"/>
  <c r="M662" i="15"/>
  <c r="N662" i="15"/>
  <c r="O662" i="15"/>
  <c r="P662" i="15"/>
  <c r="Q662" i="15"/>
  <c r="S662" i="15"/>
  <c r="T662" i="15"/>
  <c r="A663" i="15"/>
  <c r="B663" i="15"/>
  <c r="C663" i="15"/>
  <c r="F663" i="15"/>
  <c r="G663" i="15"/>
  <c r="H663" i="15"/>
  <c r="I663" i="15"/>
  <c r="J663" i="15"/>
  <c r="K663" i="15"/>
  <c r="L663" i="15"/>
  <c r="M663" i="15"/>
  <c r="N663" i="15"/>
  <c r="O663" i="15"/>
  <c r="P663" i="15"/>
  <c r="Q663" i="15"/>
  <c r="S663" i="15"/>
  <c r="T663" i="15"/>
  <c r="A664" i="15"/>
  <c r="B664" i="15"/>
  <c r="C664" i="15"/>
  <c r="F664" i="15"/>
  <c r="G664" i="15"/>
  <c r="H664" i="15"/>
  <c r="I664" i="15"/>
  <c r="J664" i="15"/>
  <c r="K664" i="15"/>
  <c r="L664" i="15"/>
  <c r="M664" i="15"/>
  <c r="N664" i="15"/>
  <c r="O664" i="15"/>
  <c r="P664" i="15"/>
  <c r="Q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S669" i="15"/>
  <c r="T669" i="15"/>
  <c r="A670" i="15"/>
  <c r="B670" i="15"/>
  <c r="C670" i="15"/>
  <c r="F670" i="15"/>
  <c r="G670" i="15"/>
  <c r="H670" i="15"/>
  <c r="I670" i="15"/>
  <c r="J670" i="15"/>
  <c r="K670" i="15"/>
  <c r="L670" i="15"/>
  <c r="M670" i="15"/>
  <c r="N670" i="15"/>
  <c r="O670" i="15"/>
  <c r="P670" i="15"/>
  <c r="Q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S671" i="15"/>
  <c r="T671" i="15"/>
  <c r="A672" i="15"/>
  <c r="B672" i="15"/>
  <c r="C672" i="15"/>
  <c r="F672" i="15"/>
  <c r="G672" i="15"/>
  <c r="H672" i="15"/>
  <c r="I672" i="15"/>
  <c r="J672" i="15"/>
  <c r="K672" i="15"/>
  <c r="L672" i="15"/>
  <c r="M672" i="15"/>
  <c r="N672" i="15"/>
  <c r="O672" i="15"/>
  <c r="P672" i="15"/>
  <c r="Q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K675" i="15"/>
  <c r="L675" i="15"/>
  <c r="M675" i="15"/>
  <c r="N675" i="15"/>
  <c r="O675" i="15"/>
  <c r="P675" i="15"/>
  <c r="Q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S682" i="15"/>
  <c r="T682" i="15"/>
  <c r="A683" i="15"/>
  <c r="B683" i="15"/>
  <c r="C683" i="15"/>
  <c r="F683" i="15"/>
  <c r="G683" i="15"/>
  <c r="H683" i="15"/>
  <c r="I683" i="15"/>
  <c r="J683" i="15"/>
  <c r="K683" i="15"/>
  <c r="L683" i="15"/>
  <c r="M683" i="15"/>
  <c r="N683" i="15"/>
  <c r="O683" i="15"/>
  <c r="P683" i="15"/>
  <c r="Q683" i="15"/>
  <c r="S683" i="15"/>
  <c r="T683" i="15"/>
  <c r="A684" i="15"/>
  <c r="B684" i="15"/>
  <c r="C684" i="15"/>
  <c r="F684" i="15"/>
  <c r="G684" i="15"/>
  <c r="H684" i="15"/>
  <c r="I684" i="15"/>
  <c r="J684" i="15"/>
  <c r="K684" i="15"/>
  <c r="L684" i="15"/>
  <c r="M684" i="15"/>
  <c r="N684" i="15"/>
  <c r="O684" i="15"/>
  <c r="P684" i="15"/>
  <c r="Q684" i="15"/>
  <c r="S684" i="15"/>
  <c r="T684" i="15"/>
  <c r="A685" i="15"/>
  <c r="B685" i="15"/>
  <c r="C685" i="15"/>
  <c r="F685" i="15"/>
  <c r="G685" i="15"/>
  <c r="H685" i="15"/>
  <c r="I685" i="15"/>
  <c r="J685" i="15"/>
  <c r="L685" i="15"/>
  <c r="M685" i="15"/>
  <c r="N685" i="15"/>
  <c r="O685" i="15"/>
  <c r="P685" i="15"/>
  <c r="Q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N674" i="1" a="1"/>
  <c r="N674" i="1" s="1"/>
  <c r="L671" i="15" s="1"/>
  <c r="M674" i="1" a="1"/>
  <c r="M674" i="1" s="1"/>
  <c r="K671" i="15" s="1"/>
  <c r="N681" i="1" a="1"/>
  <c r="N681" i="1" s="1"/>
  <c r="L678" i="15" s="1"/>
  <c r="M681" i="1" a="1"/>
  <c r="M681" i="1" s="1"/>
  <c r="K678" i="15" s="1"/>
  <c r="N679" i="1" a="1"/>
  <c r="N679" i="1" s="1"/>
  <c r="L676" i="15" s="1"/>
  <c r="M679" i="1" a="1"/>
  <c r="M679" i="1" s="1"/>
  <c r="K676" i="15" s="1"/>
  <c r="M688" i="1" a="1"/>
  <c r="M688" i="1" s="1"/>
  <c r="K685" i="15" s="1"/>
  <c r="N672" i="1" a="1"/>
  <c r="N672" i="1" s="1"/>
  <c r="L669" i="15" s="1"/>
  <c r="M672" i="1" a="1"/>
  <c r="M672" i="1" s="1"/>
  <c r="K669" i="15" s="1"/>
  <c r="N668" i="1" a="1"/>
  <c r="N668" i="1" s="1"/>
  <c r="L665" i="15" s="1"/>
  <c r="M668" i="1" a="1"/>
  <c r="M668" i="1" s="1"/>
  <c r="K665" i="15" s="1"/>
  <c r="N662" i="1" a="1"/>
  <c r="N662" i="1" s="1"/>
  <c r="L659" i="15" s="1"/>
  <c r="M662" i="1" a="1"/>
  <c r="M662" i="1" s="1"/>
  <c r="K659" i="15" s="1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D498" i="15"/>
  <c r="E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R498" i="15"/>
  <c r="S498" i="15"/>
  <c r="T498" i="15"/>
  <c r="A499" i="15"/>
  <c r="B499" i="15"/>
  <c r="C499" i="15"/>
  <c r="D499" i="15"/>
  <c r="E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R499" i="15"/>
  <c r="S499" i="15"/>
  <c r="T499" i="15"/>
  <c r="A500" i="15"/>
  <c r="B500" i="15"/>
  <c r="C500" i="15"/>
  <c r="D500" i="15"/>
  <c r="E500" i="15"/>
  <c r="F500" i="15"/>
  <c r="G500" i="15"/>
  <c r="H500" i="15"/>
  <c r="I500" i="15"/>
  <c r="J500" i="15"/>
  <c r="K500" i="15"/>
  <c r="L500" i="15"/>
  <c r="M500" i="15"/>
  <c r="N500" i="15"/>
  <c r="O500" i="15"/>
  <c r="P500" i="15"/>
  <c r="Q500" i="15"/>
  <c r="R500" i="15"/>
  <c r="S500" i="15"/>
  <c r="T500" i="15"/>
  <c r="A501" i="15"/>
  <c r="B501" i="15"/>
  <c r="C501" i="15"/>
  <c r="D501" i="15"/>
  <c r="E501" i="15"/>
  <c r="F501" i="15"/>
  <c r="G501" i="15"/>
  <c r="H501" i="15"/>
  <c r="I501" i="15"/>
  <c r="J501" i="15"/>
  <c r="K501" i="15"/>
  <c r="L501" i="15"/>
  <c r="M501" i="15"/>
  <c r="N501" i="15"/>
  <c r="O501" i="15"/>
  <c r="P501" i="15"/>
  <c r="Q501" i="15"/>
  <c r="R501" i="15"/>
  <c r="S501" i="15"/>
  <c r="T501" i="15"/>
  <c r="A502" i="15"/>
  <c r="B502" i="15"/>
  <c r="C502" i="15"/>
  <c r="D502" i="15"/>
  <c r="E502" i="15"/>
  <c r="F502" i="15"/>
  <c r="G502" i="15"/>
  <c r="H502" i="15"/>
  <c r="I502" i="15"/>
  <c r="J502" i="15"/>
  <c r="K502" i="15"/>
  <c r="L502" i="15"/>
  <c r="M502" i="15"/>
  <c r="N502" i="15"/>
  <c r="O502" i="15"/>
  <c r="P502" i="15"/>
  <c r="Q502" i="15"/>
  <c r="R502" i="15"/>
  <c r="S502" i="15"/>
  <c r="T502" i="15"/>
  <c r="A503" i="15"/>
  <c r="B503" i="15"/>
  <c r="C503" i="15"/>
  <c r="D503" i="15"/>
  <c r="E503" i="15"/>
  <c r="F503" i="15"/>
  <c r="G503" i="15"/>
  <c r="H503" i="15"/>
  <c r="I503" i="15"/>
  <c r="J503" i="15"/>
  <c r="K503" i="15"/>
  <c r="L503" i="15"/>
  <c r="M503" i="15"/>
  <c r="N503" i="15"/>
  <c r="O503" i="15"/>
  <c r="P503" i="15"/>
  <c r="Q503" i="15"/>
  <c r="R503" i="15"/>
  <c r="S503" i="15"/>
  <c r="T503" i="15"/>
  <c r="A504" i="15"/>
  <c r="B504" i="15"/>
  <c r="C504" i="15"/>
  <c r="D504" i="15"/>
  <c r="E504" i="15"/>
  <c r="F504" i="15"/>
  <c r="G504" i="15"/>
  <c r="H504" i="15"/>
  <c r="I504" i="15"/>
  <c r="J504" i="15"/>
  <c r="K504" i="15"/>
  <c r="L504" i="15"/>
  <c r="M504" i="15"/>
  <c r="N504" i="15"/>
  <c r="O504" i="15"/>
  <c r="P504" i="15"/>
  <c r="Q504" i="15"/>
  <c r="R504" i="15"/>
  <c r="S504" i="15"/>
  <c r="T504" i="15"/>
  <c r="A505" i="15"/>
  <c r="B505" i="15"/>
  <c r="C505" i="15"/>
  <c r="D505" i="15"/>
  <c r="E505" i="15"/>
  <c r="F505" i="15"/>
  <c r="G505" i="15"/>
  <c r="H505" i="15"/>
  <c r="I505" i="15"/>
  <c r="J505" i="15"/>
  <c r="K505" i="15"/>
  <c r="L505" i="15"/>
  <c r="M505" i="15"/>
  <c r="N505" i="15"/>
  <c r="O505" i="15"/>
  <c r="P505" i="15"/>
  <c r="Q505" i="15"/>
  <c r="R505" i="15"/>
  <c r="S505" i="15"/>
  <c r="T505" i="15"/>
  <c r="A506" i="15"/>
  <c r="B506" i="15"/>
  <c r="C506" i="15"/>
  <c r="D506" i="15"/>
  <c r="E506" i="15"/>
  <c r="F506" i="15"/>
  <c r="G506" i="15"/>
  <c r="H506" i="15"/>
  <c r="I506" i="15"/>
  <c r="J506" i="15"/>
  <c r="K506" i="15"/>
  <c r="L506" i="15"/>
  <c r="M506" i="15"/>
  <c r="N506" i="15"/>
  <c r="O506" i="15"/>
  <c r="P506" i="15"/>
  <c r="Q506" i="15"/>
  <c r="R506" i="15"/>
  <c r="S506" i="15"/>
  <c r="T506" i="15"/>
  <c r="A507" i="15"/>
  <c r="B507" i="15"/>
  <c r="C507" i="15"/>
  <c r="D507" i="15"/>
  <c r="E507" i="15"/>
  <c r="F507" i="15"/>
  <c r="G507" i="15"/>
  <c r="H507" i="15"/>
  <c r="I507" i="15"/>
  <c r="J507" i="15"/>
  <c r="K507" i="15"/>
  <c r="L507" i="15"/>
  <c r="M507" i="15"/>
  <c r="N507" i="15"/>
  <c r="O507" i="15"/>
  <c r="P507" i="15"/>
  <c r="Q507" i="15"/>
  <c r="R507" i="15"/>
  <c r="S507" i="15"/>
  <c r="T507" i="15"/>
  <c r="A508" i="15"/>
  <c r="B508" i="15"/>
  <c r="C508" i="15"/>
  <c r="D508" i="15"/>
  <c r="E508" i="15"/>
  <c r="F508" i="15"/>
  <c r="G508" i="15"/>
  <c r="H508" i="15"/>
  <c r="I508" i="15"/>
  <c r="J508" i="15"/>
  <c r="K508" i="15"/>
  <c r="L508" i="15"/>
  <c r="M508" i="15"/>
  <c r="N508" i="15"/>
  <c r="O508" i="15"/>
  <c r="P508" i="15"/>
  <c r="Q508" i="15"/>
  <c r="R508" i="15"/>
  <c r="S508" i="15"/>
  <c r="T508" i="15"/>
  <c r="A509" i="15"/>
  <c r="B509" i="15"/>
  <c r="C509" i="15"/>
  <c r="D509" i="15"/>
  <c r="E509" i="15"/>
  <c r="F509" i="15"/>
  <c r="G509" i="15"/>
  <c r="H509" i="15"/>
  <c r="I509" i="15"/>
  <c r="J509" i="15"/>
  <c r="K509" i="15"/>
  <c r="L509" i="15"/>
  <c r="M509" i="15"/>
  <c r="N509" i="15"/>
  <c r="O509" i="15"/>
  <c r="P509" i="15"/>
  <c r="Q509" i="15"/>
  <c r="R509" i="15"/>
  <c r="S509" i="15"/>
  <c r="T509" i="15"/>
  <c r="A510" i="15"/>
  <c r="B510" i="15"/>
  <c r="C510" i="15"/>
  <c r="D510" i="15"/>
  <c r="E510" i="15"/>
  <c r="F510" i="15"/>
  <c r="G510" i="15"/>
  <c r="H510" i="15"/>
  <c r="I510" i="15"/>
  <c r="J510" i="15"/>
  <c r="K510" i="15"/>
  <c r="L510" i="15"/>
  <c r="M510" i="15"/>
  <c r="N510" i="15"/>
  <c r="O510" i="15"/>
  <c r="P510" i="15"/>
  <c r="Q510" i="15"/>
  <c r="R510" i="15"/>
  <c r="S510" i="15"/>
  <c r="T510" i="15"/>
  <c r="A511" i="15"/>
  <c r="B511" i="15"/>
  <c r="C511" i="15"/>
  <c r="D511" i="15"/>
  <c r="E511" i="15"/>
  <c r="F511" i="15"/>
  <c r="G511" i="15"/>
  <c r="H511" i="15"/>
  <c r="I511" i="15"/>
  <c r="J511" i="15"/>
  <c r="K511" i="15"/>
  <c r="L511" i="15"/>
  <c r="M511" i="15"/>
  <c r="N511" i="15"/>
  <c r="O511" i="15"/>
  <c r="P511" i="15"/>
  <c r="Q511" i="15"/>
  <c r="R511" i="15"/>
  <c r="S511" i="15"/>
  <c r="T511" i="15"/>
  <c r="A512" i="15"/>
  <c r="B512" i="15"/>
  <c r="C512" i="15"/>
  <c r="D512" i="15"/>
  <c r="E512" i="15"/>
  <c r="F512" i="15"/>
  <c r="G512" i="15"/>
  <c r="H512" i="15"/>
  <c r="I512" i="15"/>
  <c r="J512" i="15"/>
  <c r="K512" i="15"/>
  <c r="L512" i="15"/>
  <c r="M512" i="15"/>
  <c r="N512" i="15"/>
  <c r="O512" i="15"/>
  <c r="P512" i="15"/>
  <c r="Q512" i="15"/>
  <c r="R512" i="15"/>
  <c r="S512" i="15"/>
  <c r="T512" i="15"/>
  <c r="A513" i="15"/>
  <c r="B513" i="15"/>
  <c r="C513" i="15"/>
  <c r="D513" i="15"/>
  <c r="E513" i="15"/>
  <c r="F513" i="15"/>
  <c r="G513" i="15"/>
  <c r="H513" i="15"/>
  <c r="I513" i="15"/>
  <c r="J513" i="15"/>
  <c r="K513" i="15"/>
  <c r="L513" i="15"/>
  <c r="M513" i="15"/>
  <c r="N513" i="15"/>
  <c r="O513" i="15"/>
  <c r="P513" i="15"/>
  <c r="Q513" i="15"/>
  <c r="R513" i="15"/>
  <c r="S513" i="15"/>
  <c r="T513" i="15"/>
  <c r="A514" i="15"/>
  <c r="B514" i="15"/>
  <c r="C514" i="15"/>
  <c r="D514" i="15"/>
  <c r="E514" i="15"/>
  <c r="F514" i="15"/>
  <c r="G514" i="15"/>
  <c r="H514" i="15"/>
  <c r="I514" i="15"/>
  <c r="J514" i="15"/>
  <c r="K514" i="15"/>
  <c r="L514" i="15"/>
  <c r="M514" i="15"/>
  <c r="N514" i="15"/>
  <c r="O514" i="15"/>
  <c r="P514" i="15"/>
  <c r="Q514" i="15"/>
  <c r="R514" i="15"/>
  <c r="S514" i="15"/>
  <c r="T514" i="15"/>
  <c r="A515" i="15"/>
  <c r="B515" i="15"/>
  <c r="C515" i="15"/>
  <c r="D515" i="15"/>
  <c r="E515" i="15"/>
  <c r="F515" i="15"/>
  <c r="G515" i="15"/>
  <c r="H515" i="15"/>
  <c r="I515" i="15"/>
  <c r="J515" i="15"/>
  <c r="K515" i="15"/>
  <c r="L515" i="15"/>
  <c r="M515" i="15"/>
  <c r="N515" i="15"/>
  <c r="O515" i="15"/>
  <c r="P515" i="15"/>
  <c r="Q515" i="15"/>
  <c r="R515" i="15"/>
  <c r="S515" i="15"/>
  <c r="T515" i="15"/>
  <c r="A516" i="15"/>
  <c r="B516" i="15"/>
  <c r="C516" i="15"/>
  <c r="D516" i="15"/>
  <c r="E516" i="15"/>
  <c r="F516" i="15"/>
  <c r="G516" i="15"/>
  <c r="H516" i="15"/>
  <c r="I516" i="15"/>
  <c r="J516" i="15"/>
  <c r="K516" i="15"/>
  <c r="L516" i="15"/>
  <c r="M516" i="15"/>
  <c r="N516" i="15"/>
  <c r="O516" i="15"/>
  <c r="P516" i="15"/>
  <c r="Q516" i="15"/>
  <c r="R516" i="15"/>
  <c r="S516" i="15"/>
  <c r="T516" i="15"/>
  <c r="A517" i="15"/>
  <c r="B517" i="15"/>
  <c r="C517" i="15"/>
  <c r="D517" i="15"/>
  <c r="E517" i="15"/>
  <c r="F517" i="15"/>
  <c r="G517" i="15"/>
  <c r="H517" i="15"/>
  <c r="I517" i="15"/>
  <c r="J517" i="15"/>
  <c r="K517" i="15"/>
  <c r="L517" i="15"/>
  <c r="M517" i="15"/>
  <c r="N517" i="15"/>
  <c r="O517" i="15"/>
  <c r="P517" i="15"/>
  <c r="Q517" i="15"/>
  <c r="R517" i="15"/>
  <c r="S517" i="15"/>
  <c r="T517" i="15"/>
  <c r="A518" i="15"/>
  <c r="B518" i="15"/>
  <c r="C518" i="15"/>
  <c r="D518" i="15"/>
  <c r="E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R518" i="15"/>
  <c r="S518" i="15"/>
  <c r="T518" i="15"/>
  <c r="A519" i="15"/>
  <c r="B519" i="15"/>
  <c r="C519" i="15"/>
  <c r="D519" i="15"/>
  <c r="E519" i="15"/>
  <c r="F519" i="15"/>
  <c r="G519" i="15"/>
  <c r="H519" i="15"/>
  <c r="I519" i="15"/>
  <c r="J519" i="15"/>
  <c r="K519" i="15"/>
  <c r="L519" i="15"/>
  <c r="M519" i="15"/>
  <c r="N519" i="15"/>
  <c r="O519" i="15"/>
  <c r="P519" i="15"/>
  <c r="Q519" i="15"/>
  <c r="R519" i="15"/>
  <c r="S519" i="15"/>
  <c r="T519" i="15"/>
  <c r="A520" i="15"/>
  <c r="B520" i="15"/>
  <c r="C520" i="15"/>
  <c r="D520" i="15"/>
  <c r="E520" i="15"/>
  <c r="F520" i="15"/>
  <c r="G520" i="15"/>
  <c r="H520" i="15"/>
  <c r="I520" i="15"/>
  <c r="J520" i="15"/>
  <c r="K520" i="15"/>
  <c r="L520" i="15"/>
  <c r="M520" i="15"/>
  <c r="N520" i="15"/>
  <c r="O520" i="15"/>
  <c r="P520" i="15"/>
  <c r="Q520" i="15"/>
  <c r="R520" i="15"/>
  <c r="S520" i="15"/>
  <c r="T520" i="15"/>
  <c r="A521" i="15"/>
  <c r="B521" i="15"/>
  <c r="C521" i="15"/>
  <c r="D521" i="15"/>
  <c r="E521" i="15"/>
  <c r="F521" i="15"/>
  <c r="G521" i="15"/>
  <c r="H521" i="15"/>
  <c r="I521" i="15"/>
  <c r="J521" i="15"/>
  <c r="K521" i="15"/>
  <c r="L521" i="15"/>
  <c r="M521" i="15"/>
  <c r="N521" i="15"/>
  <c r="O521" i="15"/>
  <c r="P521" i="15"/>
  <c r="Q521" i="15"/>
  <c r="R521" i="15"/>
  <c r="S521" i="15"/>
  <c r="T521" i="15"/>
  <c r="A522" i="15"/>
  <c r="B522" i="15"/>
  <c r="C522" i="15"/>
  <c r="D522" i="15"/>
  <c r="E522" i="15"/>
  <c r="F522" i="15"/>
  <c r="G522" i="15"/>
  <c r="H522" i="15"/>
  <c r="I522" i="15"/>
  <c r="J522" i="15"/>
  <c r="K522" i="15"/>
  <c r="L522" i="15"/>
  <c r="M522" i="15"/>
  <c r="N522" i="15"/>
  <c r="O522" i="15"/>
  <c r="P522" i="15"/>
  <c r="Q522" i="15"/>
  <c r="R522" i="15"/>
  <c r="S522" i="15"/>
  <c r="T522" i="15"/>
  <c r="A523" i="15"/>
  <c r="B523" i="15"/>
  <c r="C523" i="15"/>
  <c r="D523" i="15"/>
  <c r="E523" i="15"/>
  <c r="F523" i="15"/>
  <c r="G523" i="15"/>
  <c r="H523" i="15"/>
  <c r="I523" i="15"/>
  <c r="J523" i="15"/>
  <c r="K523" i="15"/>
  <c r="L523" i="15"/>
  <c r="M523" i="15"/>
  <c r="N523" i="15"/>
  <c r="O523" i="15"/>
  <c r="P523" i="15"/>
  <c r="Q523" i="15"/>
  <c r="R523" i="15"/>
  <c r="S523" i="15"/>
  <c r="T523" i="15"/>
  <c r="A524" i="15"/>
  <c r="B524" i="15"/>
  <c r="C524" i="15"/>
  <c r="D524" i="15"/>
  <c r="E524" i="15"/>
  <c r="F524" i="15"/>
  <c r="G524" i="15"/>
  <c r="H524" i="15"/>
  <c r="I524" i="15"/>
  <c r="J524" i="15"/>
  <c r="K524" i="15"/>
  <c r="L524" i="15"/>
  <c r="M524" i="15"/>
  <c r="N524" i="15"/>
  <c r="O524" i="15"/>
  <c r="P524" i="15"/>
  <c r="Q524" i="15"/>
  <c r="R524" i="15"/>
  <c r="S524" i="15"/>
  <c r="T524" i="15"/>
  <c r="A525" i="15"/>
  <c r="B525" i="15"/>
  <c r="C525" i="15"/>
  <c r="D525" i="15"/>
  <c r="E525" i="15"/>
  <c r="F525" i="15"/>
  <c r="G525" i="15"/>
  <c r="H525" i="15"/>
  <c r="I525" i="15"/>
  <c r="J525" i="15"/>
  <c r="K525" i="15"/>
  <c r="L525" i="15"/>
  <c r="M525" i="15"/>
  <c r="N525" i="15"/>
  <c r="O525" i="15"/>
  <c r="P525" i="15"/>
  <c r="Q525" i="15"/>
  <c r="R525" i="15"/>
  <c r="S525" i="15"/>
  <c r="T525" i="15"/>
  <c r="A526" i="15"/>
  <c r="B526" i="15"/>
  <c r="C526" i="15"/>
  <c r="D526" i="15"/>
  <c r="E526" i="15"/>
  <c r="F526" i="15"/>
  <c r="G526" i="15"/>
  <c r="H526" i="15"/>
  <c r="I526" i="15"/>
  <c r="J526" i="15"/>
  <c r="K526" i="15"/>
  <c r="L526" i="15"/>
  <c r="M526" i="15"/>
  <c r="N526" i="15"/>
  <c r="O526" i="15"/>
  <c r="P526" i="15"/>
  <c r="Q526" i="15"/>
  <c r="R526" i="15"/>
  <c r="S526" i="15"/>
  <c r="T526" i="15"/>
  <c r="A527" i="15"/>
  <c r="B527" i="15"/>
  <c r="C527" i="15"/>
  <c r="D527" i="15"/>
  <c r="E527" i="15"/>
  <c r="F527" i="15"/>
  <c r="G527" i="15"/>
  <c r="H527" i="15"/>
  <c r="I527" i="15"/>
  <c r="J527" i="15"/>
  <c r="K527" i="15"/>
  <c r="L527" i="15"/>
  <c r="M527" i="15"/>
  <c r="N527" i="15"/>
  <c r="O527" i="15"/>
  <c r="P527" i="15"/>
  <c r="Q527" i="15"/>
  <c r="R527" i="15"/>
  <c r="S527" i="15"/>
  <c r="T527" i="15"/>
  <c r="A528" i="15"/>
  <c r="B528" i="15"/>
  <c r="C528" i="15"/>
  <c r="D528" i="15"/>
  <c r="E528" i="15"/>
  <c r="F528" i="15"/>
  <c r="G528" i="15"/>
  <c r="H528" i="15"/>
  <c r="I528" i="15"/>
  <c r="J528" i="15"/>
  <c r="K528" i="15"/>
  <c r="L528" i="15"/>
  <c r="M528" i="15"/>
  <c r="N528" i="15"/>
  <c r="O528" i="15"/>
  <c r="P528" i="15"/>
  <c r="Q528" i="15"/>
  <c r="R528" i="15"/>
  <c r="S528" i="15"/>
  <c r="T528" i="15"/>
  <c r="A529" i="15"/>
  <c r="B529" i="15"/>
  <c r="C529" i="15"/>
  <c r="D529" i="15"/>
  <c r="E529" i="15"/>
  <c r="F529" i="15"/>
  <c r="G529" i="15"/>
  <c r="H529" i="15"/>
  <c r="I529" i="15"/>
  <c r="J529" i="15"/>
  <c r="K529" i="15"/>
  <c r="L529" i="15"/>
  <c r="M529" i="15"/>
  <c r="N529" i="15"/>
  <c r="O529" i="15"/>
  <c r="P529" i="15"/>
  <c r="Q529" i="15"/>
  <c r="R529" i="15"/>
  <c r="S529" i="15"/>
  <c r="T529" i="15"/>
  <c r="A530" i="15"/>
  <c r="B530" i="15"/>
  <c r="C530" i="15"/>
  <c r="D530" i="15"/>
  <c r="E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D531" i="15"/>
  <c r="E531" i="15"/>
  <c r="F531" i="15"/>
  <c r="G531" i="15"/>
  <c r="H531" i="15"/>
  <c r="I531" i="15"/>
  <c r="J531" i="15"/>
  <c r="K531" i="15"/>
  <c r="L531" i="15"/>
  <c r="M531" i="15"/>
  <c r="N531" i="15"/>
  <c r="O531" i="15"/>
  <c r="P531" i="15"/>
  <c r="Q531" i="15"/>
  <c r="R531" i="15"/>
  <c r="S531" i="15"/>
  <c r="T531" i="15"/>
  <c r="A532" i="15"/>
  <c r="B532" i="15"/>
  <c r="C532" i="15"/>
  <c r="D532" i="15"/>
  <c r="E532" i="15"/>
  <c r="F532" i="15"/>
  <c r="G532" i="15"/>
  <c r="H532" i="15"/>
  <c r="I532" i="15"/>
  <c r="J532" i="15"/>
  <c r="K532" i="15"/>
  <c r="L532" i="15"/>
  <c r="M532" i="15"/>
  <c r="N532" i="15"/>
  <c r="O532" i="15"/>
  <c r="P532" i="15"/>
  <c r="Q532" i="15"/>
  <c r="R532" i="15"/>
  <c r="S532" i="15"/>
  <c r="T532" i="15"/>
  <c r="A533" i="15"/>
  <c r="B533" i="15"/>
  <c r="C533" i="15"/>
  <c r="D533" i="15"/>
  <c r="E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R533" i="15"/>
  <c r="S533" i="15"/>
  <c r="T533" i="15"/>
  <c r="A534" i="15"/>
  <c r="B534" i="15"/>
  <c r="C534" i="15"/>
  <c r="D534" i="15"/>
  <c r="E534" i="15"/>
  <c r="F534" i="15"/>
  <c r="G534" i="15"/>
  <c r="H534" i="15"/>
  <c r="I534" i="15"/>
  <c r="J534" i="15"/>
  <c r="K534" i="15"/>
  <c r="L534" i="15"/>
  <c r="M534" i="15"/>
  <c r="N534" i="15"/>
  <c r="O534" i="15"/>
  <c r="P534" i="15"/>
  <c r="Q534" i="15"/>
  <c r="R534" i="15"/>
  <c r="S534" i="15"/>
  <c r="T534" i="15"/>
  <c r="A535" i="15"/>
  <c r="B535" i="15"/>
  <c r="C535" i="15"/>
  <c r="D535" i="15"/>
  <c r="E535" i="15"/>
  <c r="F535" i="15"/>
  <c r="G535" i="15"/>
  <c r="H535" i="15"/>
  <c r="I535" i="15"/>
  <c r="J535" i="15"/>
  <c r="K535" i="15"/>
  <c r="L535" i="15"/>
  <c r="M535" i="15"/>
  <c r="N535" i="15"/>
  <c r="O535" i="15"/>
  <c r="P535" i="15"/>
  <c r="Q535" i="15"/>
  <c r="R535" i="15"/>
  <c r="S535" i="15"/>
  <c r="T535" i="15"/>
  <c r="A536" i="15"/>
  <c r="B536" i="15"/>
  <c r="C536" i="15"/>
  <c r="D536" i="15"/>
  <c r="E536" i="15"/>
  <c r="F536" i="15"/>
  <c r="G536" i="15"/>
  <c r="H536" i="15"/>
  <c r="I536" i="15"/>
  <c r="J536" i="15"/>
  <c r="K536" i="15"/>
  <c r="L536" i="15"/>
  <c r="M536" i="15"/>
  <c r="N536" i="15"/>
  <c r="O536" i="15"/>
  <c r="P536" i="15"/>
  <c r="Q536" i="15"/>
  <c r="R536" i="15"/>
  <c r="S536" i="15"/>
  <c r="T536" i="15"/>
  <c r="A537" i="15"/>
  <c r="B537" i="15"/>
  <c r="C537" i="15"/>
  <c r="D537" i="15"/>
  <c r="E537" i="15"/>
  <c r="F537" i="15"/>
  <c r="G537" i="15"/>
  <c r="H537" i="15"/>
  <c r="I537" i="15"/>
  <c r="J537" i="15"/>
  <c r="K537" i="15"/>
  <c r="L537" i="15"/>
  <c r="M537" i="15"/>
  <c r="N537" i="15"/>
  <c r="O537" i="15"/>
  <c r="P537" i="15"/>
  <c r="Q537" i="15"/>
  <c r="R537" i="15"/>
  <c r="S537" i="15"/>
  <c r="T537" i="15"/>
  <c r="A538" i="15"/>
  <c r="B538" i="15"/>
  <c r="C538" i="15"/>
  <c r="D538" i="15"/>
  <c r="E538" i="15"/>
  <c r="F538" i="15"/>
  <c r="G538" i="15"/>
  <c r="H538" i="15"/>
  <c r="I538" i="15"/>
  <c r="J538" i="15"/>
  <c r="K538" i="15"/>
  <c r="L538" i="15"/>
  <c r="M538" i="15"/>
  <c r="N538" i="15"/>
  <c r="O538" i="15"/>
  <c r="P538" i="15"/>
  <c r="Q538" i="15"/>
  <c r="R538" i="15"/>
  <c r="S538" i="15"/>
  <c r="T538" i="15"/>
  <c r="A539" i="15"/>
  <c r="B539" i="15"/>
  <c r="C539" i="15"/>
  <c r="D539" i="15"/>
  <c r="E539" i="15"/>
  <c r="F539" i="15"/>
  <c r="G539" i="15"/>
  <c r="H539" i="15"/>
  <c r="I539" i="15"/>
  <c r="J539" i="15"/>
  <c r="K539" i="15"/>
  <c r="L539" i="15"/>
  <c r="M539" i="15"/>
  <c r="N539" i="15"/>
  <c r="O539" i="15"/>
  <c r="P539" i="15"/>
  <c r="Q539" i="15"/>
  <c r="R539" i="15"/>
  <c r="S539" i="15"/>
  <c r="T539" i="15"/>
  <c r="A540" i="15"/>
  <c r="B540" i="15"/>
  <c r="C540" i="15"/>
  <c r="D540" i="15"/>
  <c r="E540" i="15"/>
  <c r="F540" i="15"/>
  <c r="G540" i="15"/>
  <c r="H540" i="15"/>
  <c r="I540" i="15"/>
  <c r="J540" i="15"/>
  <c r="K540" i="15"/>
  <c r="L540" i="15"/>
  <c r="M540" i="15"/>
  <c r="N540" i="15"/>
  <c r="O540" i="15"/>
  <c r="P540" i="15"/>
  <c r="Q540" i="15"/>
  <c r="R540" i="15"/>
  <c r="S540" i="15"/>
  <c r="T540" i="15"/>
  <c r="A541" i="15"/>
  <c r="B541" i="15"/>
  <c r="C541" i="15"/>
  <c r="D541" i="15"/>
  <c r="E541" i="15"/>
  <c r="F541" i="15"/>
  <c r="G541" i="15"/>
  <c r="H541" i="15"/>
  <c r="I541" i="15"/>
  <c r="J541" i="15"/>
  <c r="K541" i="15"/>
  <c r="L541" i="15"/>
  <c r="M541" i="15"/>
  <c r="N541" i="15"/>
  <c r="O541" i="15"/>
  <c r="P541" i="15"/>
  <c r="Q541" i="15"/>
  <c r="R541" i="15"/>
  <c r="S541" i="15"/>
  <c r="T541" i="15"/>
  <c r="A542" i="15"/>
  <c r="B542" i="15"/>
  <c r="C542" i="15"/>
  <c r="D542" i="15"/>
  <c r="E542" i="15"/>
  <c r="F542" i="15"/>
  <c r="G542" i="15"/>
  <c r="H542" i="15"/>
  <c r="I542" i="15"/>
  <c r="J542" i="15"/>
  <c r="K542" i="15"/>
  <c r="L542" i="15"/>
  <c r="M542" i="15"/>
  <c r="N542" i="15"/>
  <c r="O542" i="15"/>
  <c r="P542" i="15"/>
  <c r="Q542" i="15"/>
  <c r="R542" i="15"/>
  <c r="S542" i="15"/>
  <c r="T542" i="15"/>
  <c r="A543" i="15"/>
  <c r="B543" i="15"/>
  <c r="C543" i="15"/>
  <c r="D543" i="15"/>
  <c r="E543" i="15"/>
  <c r="F543" i="15"/>
  <c r="G543" i="15"/>
  <c r="H543" i="15"/>
  <c r="I543" i="15"/>
  <c r="J543" i="15"/>
  <c r="K543" i="15"/>
  <c r="L543" i="15"/>
  <c r="M543" i="15"/>
  <c r="N543" i="15"/>
  <c r="O543" i="15"/>
  <c r="P543" i="15"/>
  <c r="Q543" i="15"/>
  <c r="R543" i="15"/>
  <c r="S543" i="15"/>
  <c r="T543" i="15"/>
  <c r="A544" i="15"/>
  <c r="B544" i="15"/>
  <c r="C544" i="15"/>
  <c r="D544" i="15"/>
  <c r="E544" i="15"/>
  <c r="F544" i="15"/>
  <c r="G544" i="15"/>
  <c r="H544" i="15"/>
  <c r="I544" i="15"/>
  <c r="J544" i="15"/>
  <c r="K544" i="15"/>
  <c r="L544" i="15"/>
  <c r="M544" i="15"/>
  <c r="N544" i="15"/>
  <c r="O544" i="15"/>
  <c r="P544" i="15"/>
  <c r="Q544" i="15"/>
  <c r="R544" i="15"/>
  <c r="S544" i="15"/>
  <c r="T544" i="15"/>
  <c r="A545" i="15"/>
  <c r="B545" i="15"/>
  <c r="C545" i="15"/>
  <c r="D545" i="15"/>
  <c r="E545" i="15"/>
  <c r="F545" i="15"/>
  <c r="G545" i="15"/>
  <c r="H545" i="15"/>
  <c r="I545" i="15"/>
  <c r="J545" i="15"/>
  <c r="K545" i="15"/>
  <c r="L545" i="15"/>
  <c r="M545" i="15"/>
  <c r="N545" i="15"/>
  <c r="O545" i="15"/>
  <c r="P545" i="15"/>
  <c r="Q545" i="15"/>
  <c r="R545" i="15"/>
  <c r="S545" i="15"/>
  <c r="T545" i="15"/>
  <c r="A546" i="15"/>
  <c r="B546" i="15"/>
  <c r="C546" i="15"/>
  <c r="D546" i="15"/>
  <c r="E546" i="15"/>
  <c r="F546" i="15"/>
  <c r="G546" i="15"/>
  <c r="H546" i="15"/>
  <c r="I546" i="15"/>
  <c r="J546" i="15"/>
  <c r="K546" i="15"/>
  <c r="L546" i="15"/>
  <c r="M546" i="15"/>
  <c r="N546" i="15"/>
  <c r="O546" i="15"/>
  <c r="P546" i="15"/>
  <c r="Q546" i="15"/>
  <c r="R546" i="15"/>
  <c r="S546" i="15"/>
  <c r="T546" i="15"/>
  <c r="A547" i="15"/>
  <c r="B547" i="15"/>
  <c r="C547" i="15"/>
  <c r="D547" i="15"/>
  <c r="E547" i="15"/>
  <c r="F547" i="15"/>
  <c r="G547" i="15"/>
  <c r="H547" i="15"/>
  <c r="I547" i="15"/>
  <c r="J547" i="15"/>
  <c r="K547" i="15"/>
  <c r="L547" i="15"/>
  <c r="M547" i="15"/>
  <c r="N547" i="15"/>
  <c r="O547" i="15"/>
  <c r="P547" i="15"/>
  <c r="Q547" i="15"/>
  <c r="R547" i="15"/>
  <c r="S547" i="15"/>
  <c r="T547" i="15"/>
  <c r="A548" i="15"/>
  <c r="B548" i="15"/>
  <c r="C548" i="15"/>
  <c r="D548" i="15"/>
  <c r="E548" i="15"/>
  <c r="F548" i="15"/>
  <c r="G548" i="15"/>
  <c r="H548" i="15"/>
  <c r="I548" i="15"/>
  <c r="J548" i="15"/>
  <c r="K548" i="15"/>
  <c r="L548" i="15"/>
  <c r="M548" i="15"/>
  <c r="N548" i="15"/>
  <c r="O548" i="15"/>
  <c r="P548" i="15"/>
  <c r="Q548" i="15"/>
  <c r="R548" i="15"/>
  <c r="S548" i="15"/>
  <c r="T548" i="15"/>
  <c r="A549" i="15"/>
  <c r="B549" i="15"/>
  <c r="C549" i="15"/>
  <c r="D549" i="15"/>
  <c r="E549" i="15"/>
  <c r="F549" i="15"/>
  <c r="G549" i="15"/>
  <c r="H549" i="15"/>
  <c r="I549" i="15"/>
  <c r="J549" i="15"/>
  <c r="K549" i="15"/>
  <c r="L549" i="15"/>
  <c r="M549" i="15"/>
  <c r="N549" i="15"/>
  <c r="O549" i="15"/>
  <c r="P549" i="15"/>
  <c r="Q549" i="15"/>
  <c r="R549" i="15"/>
  <c r="S549" i="15"/>
  <c r="T549" i="15"/>
  <c r="A550" i="15"/>
  <c r="B550" i="15"/>
  <c r="C550" i="15"/>
  <c r="D550" i="15"/>
  <c r="E550" i="15"/>
  <c r="F550" i="15"/>
  <c r="G550" i="15"/>
  <c r="H550" i="15"/>
  <c r="I550" i="15"/>
  <c r="J550" i="15"/>
  <c r="K550" i="15"/>
  <c r="L550" i="15"/>
  <c r="M550" i="15"/>
  <c r="N550" i="15"/>
  <c r="O550" i="15"/>
  <c r="P550" i="15"/>
  <c r="Q550" i="15"/>
  <c r="R550" i="15"/>
  <c r="S550" i="15"/>
  <c r="T550" i="15"/>
  <c r="A551" i="15"/>
  <c r="B551" i="15"/>
  <c r="C551" i="15"/>
  <c r="D551" i="15"/>
  <c r="E551" i="15"/>
  <c r="F551" i="15"/>
  <c r="G551" i="15"/>
  <c r="H551" i="15"/>
  <c r="I551" i="15"/>
  <c r="J551" i="15"/>
  <c r="K551" i="15"/>
  <c r="L551" i="15"/>
  <c r="M551" i="15"/>
  <c r="N551" i="15"/>
  <c r="O551" i="15"/>
  <c r="P551" i="15"/>
  <c r="Q551" i="15"/>
  <c r="R551" i="15"/>
  <c r="S551" i="15"/>
  <c r="T551" i="15"/>
  <c r="A552" i="15"/>
  <c r="B552" i="15"/>
  <c r="C552" i="15"/>
  <c r="D552" i="15"/>
  <c r="E552" i="15"/>
  <c r="F552" i="15"/>
  <c r="G552" i="15"/>
  <c r="H552" i="15"/>
  <c r="I552" i="15"/>
  <c r="J552" i="15"/>
  <c r="K552" i="15"/>
  <c r="L552" i="15"/>
  <c r="M552" i="15"/>
  <c r="N552" i="15"/>
  <c r="O552" i="15"/>
  <c r="P552" i="15"/>
  <c r="Q552" i="15"/>
  <c r="R552" i="15"/>
  <c r="S552" i="15"/>
  <c r="T552" i="15"/>
  <c r="A553" i="15"/>
  <c r="B553" i="15"/>
  <c r="C553" i="15"/>
  <c r="D553" i="15"/>
  <c r="E553" i="15"/>
  <c r="F553" i="15"/>
  <c r="G553" i="15"/>
  <c r="H553" i="15"/>
  <c r="I553" i="15"/>
  <c r="J553" i="15"/>
  <c r="K553" i="15"/>
  <c r="L553" i="15"/>
  <c r="M553" i="15"/>
  <c r="N553" i="15"/>
  <c r="O553" i="15"/>
  <c r="P553" i="15"/>
  <c r="Q553" i="15"/>
  <c r="R553" i="15"/>
  <c r="S553" i="15"/>
  <c r="T553" i="15"/>
  <c r="A554" i="15"/>
  <c r="B554" i="15"/>
  <c r="C554" i="15"/>
  <c r="D554" i="15"/>
  <c r="E554" i="15"/>
  <c r="F554" i="15"/>
  <c r="G554" i="15"/>
  <c r="H554" i="15"/>
  <c r="I554" i="15"/>
  <c r="J554" i="15"/>
  <c r="K554" i="15"/>
  <c r="L554" i="15"/>
  <c r="M554" i="15"/>
  <c r="N554" i="15"/>
  <c r="O554" i="15"/>
  <c r="P554" i="15"/>
  <c r="Q554" i="15"/>
  <c r="R554" i="15"/>
  <c r="S554" i="15"/>
  <c r="T554" i="15"/>
  <c r="A555" i="15"/>
  <c r="B555" i="15"/>
  <c r="C555" i="15"/>
  <c r="D555" i="15"/>
  <c r="E555" i="15"/>
  <c r="F555" i="15"/>
  <c r="G555" i="15"/>
  <c r="H555" i="15"/>
  <c r="I555" i="15"/>
  <c r="J555" i="15"/>
  <c r="K555" i="15"/>
  <c r="L555" i="15"/>
  <c r="M555" i="15"/>
  <c r="N555" i="15"/>
  <c r="O555" i="15"/>
  <c r="P555" i="15"/>
  <c r="Q555" i="15"/>
  <c r="R555" i="15"/>
  <c r="S555" i="15"/>
  <c r="T555" i="15"/>
  <c r="A556" i="15"/>
  <c r="B556" i="15"/>
  <c r="C556" i="15"/>
  <c r="D556" i="15"/>
  <c r="E556" i="15"/>
  <c r="F556" i="15"/>
  <c r="G556" i="15"/>
  <c r="H556" i="15"/>
  <c r="I556" i="15"/>
  <c r="J556" i="15"/>
  <c r="K556" i="15"/>
  <c r="L556" i="15"/>
  <c r="M556" i="15"/>
  <c r="N556" i="15"/>
  <c r="O556" i="15"/>
  <c r="P556" i="15"/>
  <c r="Q556" i="15"/>
  <c r="R556" i="15"/>
  <c r="S556" i="15"/>
  <c r="T556" i="15"/>
  <c r="A557" i="15"/>
  <c r="B557" i="15"/>
  <c r="C557" i="15"/>
  <c r="D557" i="15"/>
  <c r="E557" i="15"/>
  <c r="F557" i="15"/>
  <c r="G557" i="15"/>
  <c r="H557" i="15"/>
  <c r="I557" i="15"/>
  <c r="J557" i="15"/>
  <c r="K557" i="15"/>
  <c r="L557" i="15"/>
  <c r="M557" i="15"/>
  <c r="N557" i="15"/>
  <c r="O557" i="15"/>
  <c r="P557" i="15"/>
  <c r="Q557" i="15"/>
  <c r="R557" i="15"/>
  <c r="S557" i="15"/>
  <c r="T557" i="15"/>
  <c r="A558" i="15"/>
  <c r="B558" i="15"/>
  <c r="C558" i="15"/>
  <c r="D558" i="15"/>
  <c r="E558" i="15"/>
  <c r="F558" i="15"/>
  <c r="G558" i="15"/>
  <c r="H558" i="15"/>
  <c r="I558" i="15"/>
  <c r="J558" i="15"/>
  <c r="K558" i="15"/>
  <c r="L558" i="15"/>
  <c r="M558" i="15"/>
  <c r="N558" i="15"/>
  <c r="O558" i="15"/>
  <c r="P558" i="15"/>
  <c r="Q558" i="15"/>
  <c r="R558" i="15"/>
  <c r="S558" i="15"/>
  <c r="T558" i="15"/>
  <c r="A559" i="15"/>
  <c r="B559" i="15"/>
  <c r="C559" i="15"/>
  <c r="D559" i="15"/>
  <c r="E559" i="15"/>
  <c r="F559" i="15"/>
  <c r="G559" i="15"/>
  <c r="H559" i="15"/>
  <c r="I559" i="15"/>
  <c r="J559" i="15"/>
  <c r="K559" i="15"/>
  <c r="L559" i="15"/>
  <c r="M559" i="15"/>
  <c r="N559" i="15"/>
  <c r="O559" i="15"/>
  <c r="P559" i="15"/>
  <c r="Q559" i="15"/>
  <c r="R559" i="15"/>
  <c r="S559" i="15"/>
  <c r="T559" i="15"/>
  <c r="A560" i="15"/>
  <c r="B560" i="15"/>
  <c r="C560" i="15"/>
  <c r="D560" i="15"/>
  <c r="E560" i="15"/>
  <c r="F560" i="15"/>
  <c r="G560" i="15"/>
  <c r="H560" i="15"/>
  <c r="I560" i="15"/>
  <c r="J560" i="15"/>
  <c r="K560" i="15"/>
  <c r="L560" i="15"/>
  <c r="M560" i="15"/>
  <c r="N560" i="15"/>
  <c r="O560" i="15"/>
  <c r="P560" i="15"/>
  <c r="Q560" i="15"/>
  <c r="R560" i="15"/>
  <c r="S560" i="15"/>
  <c r="T560" i="15"/>
  <c r="A561" i="15"/>
  <c r="B561" i="15"/>
  <c r="C561" i="15"/>
  <c r="D561" i="15"/>
  <c r="E561" i="15"/>
  <c r="F561" i="15"/>
  <c r="G561" i="15"/>
  <c r="H561" i="15"/>
  <c r="I561" i="15"/>
  <c r="J561" i="15"/>
  <c r="K561" i="15"/>
  <c r="L561" i="15"/>
  <c r="M561" i="15"/>
  <c r="N561" i="15"/>
  <c r="O561" i="15"/>
  <c r="P561" i="15"/>
  <c r="Q561" i="15"/>
  <c r="R561" i="15"/>
  <c r="S561" i="15"/>
  <c r="T561" i="15"/>
  <c r="A562" i="15"/>
  <c r="B562" i="15"/>
  <c r="C562" i="15"/>
  <c r="D562" i="15"/>
  <c r="E562" i="15"/>
  <c r="F562" i="15"/>
  <c r="G562" i="15"/>
  <c r="H562" i="15"/>
  <c r="I562" i="15"/>
  <c r="J562" i="15"/>
  <c r="K562" i="15"/>
  <c r="L562" i="15"/>
  <c r="M562" i="15"/>
  <c r="N562" i="15"/>
  <c r="O562" i="15"/>
  <c r="P562" i="15"/>
  <c r="Q562" i="15"/>
  <c r="R562" i="15"/>
  <c r="S562" i="15"/>
  <c r="T562" i="15"/>
  <c r="A563" i="15"/>
  <c r="B563" i="15"/>
  <c r="C563" i="15"/>
  <c r="D563" i="15"/>
  <c r="E563" i="15"/>
  <c r="F563" i="15"/>
  <c r="G563" i="15"/>
  <c r="H563" i="15"/>
  <c r="I563" i="15"/>
  <c r="J563" i="15"/>
  <c r="K563" i="15"/>
  <c r="L563" i="15"/>
  <c r="M563" i="15"/>
  <c r="N563" i="15"/>
  <c r="O563" i="15"/>
  <c r="P563" i="15"/>
  <c r="Q563" i="15"/>
  <c r="R563" i="15"/>
  <c r="S563" i="15"/>
  <c r="T563" i="15"/>
  <c r="A564" i="15"/>
  <c r="B564" i="15"/>
  <c r="C564" i="15"/>
  <c r="D564" i="15"/>
  <c r="E564" i="15"/>
  <c r="F564" i="15"/>
  <c r="G564" i="15"/>
  <c r="H564" i="15"/>
  <c r="I564" i="15"/>
  <c r="J564" i="15"/>
  <c r="K564" i="15"/>
  <c r="L564" i="15"/>
  <c r="M564" i="15"/>
  <c r="N564" i="15"/>
  <c r="O564" i="15"/>
  <c r="P564" i="15"/>
  <c r="Q564" i="15"/>
  <c r="R564" i="15"/>
  <c r="S564" i="15"/>
  <c r="T564" i="15"/>
  <c r="A565" i="15"/>
  <c r="B565" i="15"/>
  <c r="C565" i="15"/>
  <c r="D565" i="15"/>
  <c r="E565" i="15"/>
  <c r="F565" i="15"/>
  <c r="G565" i="15"/>
  <c r="H565" i="15"/>
  <c r="I565" i="15"/>
  <c r="J565" i="15"/>
  <c r="K565" i="15"/>
  <c r="L565" i="15"/>
  <c r="M565" i="15"/>
  <c r="N565" i="15"/>
  <c r="O565" i="15"/>
  <c r="P565" i="15"/>
  <c r="Q565" i="15"/>
  <c r="R565" i="15"/>
  <c r="S565" i="15"/>
  <c r="T565" i="15"/>
  <c r="A566" i="15"/>
  <c r="B566" i="15"/>
  <c r="C566" i="15"/>
  <c r="D566" i="15"/>
  <c r="E566" i="15"/>
  <c r="F566" i="15"/>
  <c r="G566" i="15"/>
  <c r="H566" i="15"/>
  <c r="I566" i="15"/>
  <c r="J566" i="15"/>
  <c r="K566" i="15"/>
  <c r="L566" i="15"/>
  <c r="M566" i="15"/>
  <c r="N566" i="15"/>
  <c r="O566" i="15"/>
  <c r="P566" i="15"/>
  <c r="Q566" i="15"/>
  <c r="R566" i="15"/>
  <c r="S566" i="15"/>
  <c r="T566" i="15"/>
  <c r="A567" i="15"/>
  <c r="B567" i="15"/>
  <c r="C567" i="15"/>
  <c r="D567" i="15"/>
  <c r="E567" i="15"/>
  <c r="F567" i="15"/>
  <c r="G567" i="15"/>
  <c r="H567" i="15"/>
  <c r="I567" i="15"/>
  <c r="J567" i="15"/>
  <c r="K567" i="15"/>
  <c r="L567" i="15"/>
  <c r="M567" i="15"/>
  <c r="N567" i="15"/>
  <c r="O567" i="15"/>
  <c r="P567" i="15"/>
  <c r="Q567" i="15"/>
  <c r="R567" i="15"/>
  <c r="S567" i="15"/>
  <c r="T567" i="15"/>
  <c r="A568" i="15"/>
  <c r="B568" i="15"/>
  <c r="C568" i="15"/>
  <c r="D568" i="15"/>
  <c r="E568" i="15"/>
  <c r="F568" i="15"/>
  <c r="G568" i="15"/>
  <c r="H568" i="15"/>
  <c r="I568" i="15"/>
  <c r="J568" i="15"/>
  <c r="K568" i="15"/>
  <c r="L568" i="15"/>
  <c r="M568" i="15"/>
  <c r="N568" i="15"/>
  <c r="O568" i="15"/>
  <c r="P568" i="15"/>
  <c r="Q568" i="15"/>
  <c r="R568" i="15"/>
  <c r="S568" i="15"/>
  <c r="T568" i="15"/>
  <c r="A569" i="15"/>
  <c r="B569" i="15"/>
  <c r="C569" i="15"/>
  <c r="D569" i="15"/>
  <c r="E569" i="15"/>
  <c r="F569" i="15"/>
  <c r="G569" i="15"/>
  <c r="H569" i="15"/>
  <c r="I569" i="15"/>
  <c r="J569" i="15"/>
  <c r="K569" i="15"/>
  <c r="L569" i="15"/>
  <c r="M569" i="15"/>
  <c r="N569" i="15"/>
  <c r="O569" i="15"/>
  <c r="P569" i="15"/>
  <c r="Q569" i="15"/>
  <c r="R569" i="15"/>
  <c r="S569" i="15"/>
  <c r="T569" i="15"/>
  <c r="A570" i="15"/>
  <c r="B570" i="15"/>
  <c r="C570" i="15"/>
  <c r="D570" i="15"/>
  <c r="E570" i="15"/>
  <c r="F570" i="15"/>
  <c r="G570" i="15"/>
  <c r="H570" i="15"/>
  <c r="I570" i="15"/>
  <c r="J570" i="15"/>
  <c r="K570" i="15"/>
  <c r="L570" i="15"/>
  <c r="M570" i="15"/>
  <c r="N570" i="15"/>
  <c r="O570" i="15"/>
  <c r="P570" i="15"/>
  <c r="Q570" i="15"/>
  <c r="R570" i="15"/>
  <c r="S570" i="15"/>
  <c r="T570" i="15"/>
  <c r="A571" i="15"/>
  <c r="B571" i="15"/>
  <c r="C571" i="15"/>
  <c r="D571" i="15"/>
  <c r="E571" i="15"/>
  <c r="F571" i="15"/>
  <c r="G571" i="15"/>
  <c r="H571" i="15"/>
  <c r="I571" i="15"/>
  <c r="J571" i="15"/>
  <c r="K571" i="15"/>
  <c r="L571" i="15"/>
  <c r="M571" i="15"/>
  <c r="N571" i="15"/>
  <c r="O571" i="15"/>
  <c r="P571" i="15"/>
  <c r="Q571" i="15"/>
  <c r="R571" i="15"/>
  <c r="S571" i="15"/>
  <c r="T571" i="15"/>
  <c r="A572" i="15"/>
  <c r="B572" i="15"/>
  <c r="C572" i="15"/>
  <c r="D572" i="15"/>
  <c r="E572" i="15"/>
  <c r="F572" i="15"/>
  <c r="G572" i="15"/>
  <c r="H572" i="15"/>
  <c r="I572" i="15"/>
  <c r="J572" i="15"/>
  <c r="K572" i="15"/>
  <c r="L572" i="15"/>
  <c r="M572" i="15"/>
  <c r="N572" i="15"/>
  <c r="O572" i="15"/>
  <c r="P572" i="15"/>
  <c r="Q572" i="15"/>
  <c r="R572" i="15"/>
  <c r="S572" i="15"/>
  <c r="T572" i="15"/>
  <c r="A573" i="15"/>
  <c r="B573" i="15"/>
  <c r="C573" i="15"/>
  <c r="D573" i="15"/>
  <c r="E573" i="15"/>
  <c r="F573" i="15"/>
  <c r="G573" i="15"/>
  <c r="H573" i="15"/>
  <c r="I573" i="15"/>
  <c r="J573" i="15"/>
  <c r="K573" i="15"/>
  <c r="L573" i="15"/>
  <c r="M573" i="15"/>
  <c r="N573" i="15"/>
  <c r="O573" i="15"/>
  <c r="P573" i="15"/>
  <c r="Q573" i="15"/>
  <c r="R573" i="15"/>
  <c r="S573" i="15"/>
  <c r="T573" i="15"/>
  <c r="A574" i="15"/>
  <c r="B574" i="15"/>
  <c r="C574" i="15"/>
  <c r="D574" i="15"/>
  <c r="E574" i="15"/>
  <c r="F574" i="15"/>
  <c r="G574" i="15"/>
  <c r="H574" i="15"/>
  <c r="I574" i="15"/>
  <c r="J574" i="15"/>
  <c r="K574" i="15"/>
  <c r="L574" i="15"/>
  <c r="M574" i="15"/>
  <c r="N574" i="15"/>
  <c r="O574" i="15"/>
  <c r="P574" i="15"/>
  <c r="Q574" i="15"/>
  <c r="R574" i="15"/>
  <c r="S574" i="15"/>
  <c r="T574" i="15"/>
  <c r="A575" i="15"/>
  <c r="B575" i="15"/>
  <c r="C575" i="15"/>
  <c r="D575" i="15"/>
  <c r="E575" i="15"/>
  <c r="F575" i="15"/>
  <c r="G575" i="15"/>
  <c r="H575" i="15"/>
  <c r="I575" i="15"/>
  <c r="J575" i="15"/>
  <c r="K575" i="15"/>
  <c r="L575" i="15"/>
  <c r="M575" i="15"/>
  <c r="N575" i="15"/>
  <c r="O575" i="15"/>
  <c r="P575" i="15"/>
  <c r="Q575" i="15"/>
  <c r="R575" i="15"/>
  <c r="S575" i="15"/>
  <c r="T575" i="15"/>
  <c r="A576" i="15"/>
  <c r="B576" i="15"/>
  <c r="C576" i="15"/>
  <c r="D576" i="15"/>
  <c r="E576" i="15"/>
  <c r="F576" i="15"/>
  <c r="G576" i="15"/>
  <c r="H576" i="15"/>
  <c r="I576" i="15"/>
  <c r="J576" i="15"/>
  <c r="K576" i="15"/>
  <c r="L576" i="15"/>
  <c r="M576" i="15"/>
  <c r="N576" i="15"/>
  <c r="O576" i="15"/>
  <c r="P576" i="15"/>
  <c r="Q576" i="15"/>
  <c r="R576" i="15"/>
  <c r="S576" i="15"/>
  <c r="T576" i="15"/>
  <c r="A577" i="15"/>
  <c r="B577" i="15"/>
  <c r="C577" i="15"/>
  <c r="D577" i="15"/>
  <c r="E577" i="15"/>
  <c r="F577" i="15"/>
  <c r="G577" i="15"/>
  <c r="H577" i="15"/>
  <c r="I577" i="15"/>
  <c r="J577" i="15"/>
  <c r="K577" i="15"/>
  <c r="L577" i="15"/>
  <c r="M577" i="15"/>
  <c r="N577" i="15"/>
  <c r="O577" i="15"/>
  <c r="P577" i="15"/>
  <c r="Q577" i="15"/>
  <c r="R577" i="15"/>
  <c r="S577" i="15"/>
  <c r="T577" i="15"/>
  <c r="A578" i="15"/>
  <c r="B578" i="15"/>
  <c r="C578" i="15"/>
  <c r="D578" i="15"/>
  <c r="E578" i="15"/>
  <c r="F578" i="15"/>
  <c r="G578" i="15"/>
  <c r="H578" i="15"/>
  <c r="I578" i="15"/>
  <c r="J578" i="15"/>
  <c r="K578" i="15"/>
  <c r="L578" i="15"/>
  <c r="M578" i="15"/>
  <c r="N578" i="15"/>
  <c r="O578" i="15"/>
  <c r="P578" i="15"/>
  <c r="Q578" i="15"/>
  <c r="R578" i="15"/>
  <c r="S578" i="15"/>
  <c r="T578" i="15"/>
  <c r="A579" i="15"/>
  <c r="B579" i="15"/>
  <c r="C579" i="15"/>
  <c r="D579" i="15"/>
  <c r="E579" i="15"/>
  <c r="F579" i="15"/>
  <c r="G579" i="15"/>
  <c r="H579" i="15"/>
  <c r="I579" i="15"/>
  <c r="J579" i="15"/>
  <c r="K579" i="15"/>
  <c r="L579" i="15"/>
  <c r="M579" i="15"/>
  <c r="N579" i="15"/>
  <c r="O579" i="15"/>
  <c r="P579" i="15"/>
  <c r="Q579" i="15"/>
  <c r="R579" i="15"/>
  <c r="S579" i="15"/>
  <c r="T579" i="15"/>
  <c r="A580" i="15"/>
  <c r="B580" i="15"/>
  <c r="C580" i="15"/>
  <c r="D580" i="15"/>
  <c r="E580" i="15"/>
  <c r="F580" i="15"/>
  <c r="G580" i="15"/>
  <c r="H580" i="15"/>
  <c r="I580" i="15"/>
  <c r="J580" i="15"/>
  <c r="K580" i="15"/>
  <c r="L580" i="15"/>
  <c r="M580" i="15"/>
  <c r="N580" i="15"/>
  <c r="O580" i="15"/>
  <c r="P580" i="15"/>
  <c r="Q580" i="15"/>
  <c r="R580" i="15"/>
  <c r="S580" i="15"/>
  <c r="T580" i="15"/>
  <c r="A581" i="15"/>
  <c r="B581" i="15"/>
  <c r="C581" i="15"/>
  <c r="D581" i="15"/>
  <c r="E581" i="15"/>
  <c r="F581" i="15"/>
  <c r="G581" i="15"/>
  <c r="H581" i="15"/>
  <c r="I581" i="15"/>
  <c r="J581" i="15"/>
  <c r="K581" i="15"/>
  <c r="L581" i="15"/>
  <c r="M581" i="15"/>
  <c r="N581" i="15"/>
  <c r="O581" i="15"/>
  <c r="P581" i="15"/>
  <c r="Q581" i="15"/>
  <c r="R581" i="15"/>
  <c r="S581" i="15"/>
  <c r="T581" i="15"/>
  <c r="A582" i="15"/>
  <c r="B582" i="15"/>
  <c r="C582" i="15"/>
  <c r="D582" i="15"/>
  <c r="E582" i="15"/>
  <c r="F582" i="15"/>
  <c r="G582" i="15"/>
  <c r="H582" i="15"/>
  <c r="I582" i="15"/>
  <c r="J582" i="15"/>
  <c r="K582" i="15"/>
  <c r="L582" i="15"/>
  <c r="M582" i="15"/>
  <c r="N582" i="15"/>
  <c r="O582" i="15"/>
  <c r="P582" i="15"/>
  <c r="Q582" i="15"/>
  <c r="R582" i="15"/>
  <c r="S582" i="15"/>
  <c r="T582" i="15"/>
  <c r="A583" i="15"/>
  <c r="B583" i="15"/>
  <c r="C583" i="15"/>
  <c r="D583" i="15"/>
  <c r="E583" i="15"/>
  <c r="F583" i="15"/>
  <c r="G583" i="15"/>
  <c r="H583" i="15"/>
  <c r="I583" i="15"/>
  <c r="J583" i="15"/>
  <c r="K583" i="15"/>
  <c r="L583" i="15"/>
  <c r="M583" i="15"/>
  <c r="N583" i="15"/>
  <c r="O583" i="15"/>
  <c r="P583" i="15"/>
  <c r="Q583" i="15"/>
  <c r="R583" i="15"/>
  <c r="S583" i="15"/>
  <c r="T583" i="15"/>
  <c r="A584" i="15"/>
  <c r="B584" i="15"/>
  <c r="C584" i="15"/>
  <c r="D584" i="15"/>
  <c r="E584" i="15"/>
  <c r="F584" i="15"/>
  <c r="G584" i="15"/>
  <c r="H584" i="15"/>
  <c r="I584" i="15"/>
  <c r="J584" i="15"/>
  <c r="K584" i="15"/>
  <c r="L584" i="15"/>
  <c r="M584" i="15"/>
  <c r="N584" i="15"/>
  <c r="O584" i="15"/>
  <c r="P584" i="15"/>
  <c r="Q584" i="15"/>
  <c r="R584" i="15"/>
  <c r="S584" i="15"/>
  <c r="T584" i="15"/>
  <c r="A585" i="15"/>
  <c r="B585" i="15"/>
  <c r="C585" i="15"/>
  <c r="D585" i="15"/>
  <c r="E585" i="15"/>
  <c r="F585" i="15"/>
  <c r="G585" i="15"/>
  <c r="H585" i="15"/>
  <c r="I585" i="15"/>
  <c r="J585" i="15"/>
  <c r="K585" i="15"/>
  <c r="L585" i="15"/>
  <c r="M585" i="15"/>
  <c r="N585" i="15"/>
  <c r="O585" i="15"/>
  <c r="P585" i="15"/>
  <c r="Q585" i="15"/>
  <c r="R585" i="15"/>
  <c r="S585" i="15"/>
  <c r="T585" i="15"/>
  <c r="A586" i="15"/>
  <c r="B586" i="15"/>
  <c r="C586" i="15"/>
  <c r="D586" i="15"/>
  <c r="E586" i="15"/>
  <c r="F586" i="15"/>
  <c r="G586" i="15"/>
  <c r="H586" i="15"/>
  <c r="I586" i="15"/>
  <c r="J586" i="15"/>
  <c r="K586" i="15"/>
  <c r="L586" i="15"/>
  <c r="M586" i="15"/>
  <c r="N586" i="15"/>
  <c r="O586" i="15"/>
  <c r="P586" i="15"/>
  <c r="Q586" i="15"/>
  <c r="R586" i="15"/>
  <c r="S586" i="15"/>
  <c r="T586" i="15"/>
  <c r="A587" i="15"/>
  <c r="B587" i="15"/>
  <c r="C587" i="15"/>
  <c r="D587" i="15"/>
  <c r="E587" i="15"/>
  <c r="F587" i="15"/>
  <c r="G587" i="15"/>
  <c r="H587" i="15"/>
  <c r="I587" i="15"/>
  <c r="J587" i="15"/>
  <c r="K587" i="15"/>
  <c r="L587" i="15"/>
  <c r="M587" i="15"/>
  <c r="N587" i="15"/>
  <c r="O587" i="15"/>
  <c r="P587" i="15"/>
  <c r="Q587" i="15"/>
  <c r="R587" i="15"/>
  <c r="S587" i="15"/>
  <c r="T587" i="15"/>
  <c r="A588" i="15"/>
  <c r="B588" i="15"/>
  <c r="C588" i="15"/>
  <c r="D588" i="15"/>
  <c r="E588" i="15"/>
  <c r="F588" i="15"/>
  <c r="G588" i="15"/>
  <c r="H588" i="15"/>
  <c r="I588" i="15"/>
  <c r="J588" i="15"/>
  <c r="K588" i="15"/>
  <c r="L588" i="15"/>
  <c r="M588" i="15"/>
  <c r="N588" i="15"/>
  <c r="O588" i="15"/>
  <c r="P588" i="15"/>
  <c r="Q588" i="15"/>
  <c r="R588" i="15"/>
  <c r="S588" i="15"/>
  <c r="T588" i="15"/>
  <c r="A589" i="15"/>
  <c r="B589" i="15"/>
  <c r="C589" i="15"/>
  <c r="D589" i="15"/>
  <c r="E589" i="15"/>
  <c r="F589" i="15"/>
  <c r="G589" i="15"/>
  <c r="H589" i="15"/>
  <c r="I589" i="15"/>
  <c r="J589" i="15"/>
  <c r="K589" i="15"/>
  <c r="L589" i="15"/>
  <c r="M589" i="15"/>
  <c r="N589" i="15"/>
  <c r="O589" i="15"/>
  <c r="P589" i="15"/>
  <c r="Q589" i="15"/>
  <c r="R589" i="15"/>
  <c r="S589" i="15"/>
  <c r="T589" i="15"/>
  <c r="A590" i="15"/>
  <c r="B590" i="15"/>
  <c r="C590" i="15"/>
  <c r="D590" i="15"/>
  <c r="E590" i="15"/>
  <c r="F590" i="15"/>
  <c r="G590" i="15"/>
  <c r="H590" i="15"/>
  <c r="I590" i="15"/>
  <c r="J590" i="15"/>
  <c r="K590" i="15"/>
  <c r="L590" i="15"/>
  <c r="M590" i="15"/>
  <c r="N590" i="15"/>
  <c r="O590" i="15"/>
  <c r="P590" i="15"/>
  <c r="Q590" i="15"/>
  <c r="R590" i="15"/>
  <c r="S590" i="15"/>
  <c r="T590" i="15"/>
  <c r="A591" i="15"/>
  <c r="B591" i="15"/>
  <c r="C591" i="15"/>
  <c r="D591" i="15"/>
  <c r="E591" i="15"/>
  <c r="F591" i="15"/>
  <c r="G591" i="15"/>
  <c r="H591" i="15"/>
  <c r="I591" i="15"/>
  <c r="J591" i="15"/>
  <c r="K591" i="15"/>
  <c r="L591" i="15"/>
  <c r="M591" i="15"/>
  <c r="N591" i="15"/>
  <c r="O591" i="15"/>
  <c r="P591" i="15"/>
  <c r="Q591" i="15"/>
  <c r="R591" i="15"/>
  <c r="S591" i="15"/>
  <c r="T591" i="15"/>
  <c r="A592" i="15"/>
  <c r="B592" i="15"/>
  <c r="C592" i="15"/>
  <c r="D592" i="15"/>
  <c r="E592" i="15"/>
  <c r="F592" i="15"/>
  <c r="G592" i="15"/>
  <c r="H592" i="15"/>
  <c r="I592" i="15"/>
  <c r="J592" i="15"/>
  <c r="K592" i="15"/>
  <c r="L592" i="15"/>
  <c r="M592" i="15"/>
  <c r="N592" i="15"/>
  <c r="O592" i="15"/>
  <c r="P592" i="15"/>
  <c r="Q592" i="15"/>
  <c r="R592" i="15"/>
  <c r="S592" i="15"/>
  <c r="T592" i="15"/>
  <c r="A593" i="15"/>
  <c r="B593" i="15"/>
  <c r="C593" i="15"/>
  <c r="D593" i="15"/>
  <c r="E593" i="15"/>
  <c r="F593" i="15"/>
  <c r="G593" i="15"/>
  <c r="H593" i="15"/>
  <c r="I593" i="15"/>
  <c r="J593" i="15"/>
  <c r="K593" i="15"/>
  <c r="L593" i="15"/>
  <c r="M593" i="15"/>
  <c r="N593" i="15"/>
  <c r="O593" i="15"/>
  <c r="P593" i="15"/>
  <c r="Q593" i="15"/>
  <c r="R593" i="15"/>
  <c r="S593" i="15"/>
  <c r="T593" i="15"/>
  <c r="A594" i="15"/>
  <c r="B594" i="15"/>
  <c r="C594" i="15"/>
  <c r="D594" i="15"/>
  <c r="E594" i="15"/>
  <c r="F594" i="15"/>
  <c r="G594" i="15"/>
  <c r="H594" i="15"/>
  <c r="I594" i="15"/>
  <c r="J594" i="15"/>
  <c r="K594" i="15"/>
  <c r="L594" i="15"/>
  <c r="M594" i="15"/>
  <c r="N594" i="15"/>
  <c r="O594" i="15"/>
  <c r="P594" i="15"/>
  <c r="Q594" i="15"/>
  <c r="R594" i="15"/>
  <c r="S594" i="15"/>
  <c r="T594" i="15"/>
  <c r="A595" i="15"/>
  <c r="B595" i="15"/>
  <c r="C595" i="15"/>
  <c r="D595" i="15"/>
  <c r="E595" i="15"/>
  <c r="F595" i="15"/>
  <c r="G595" i="15"/>
  <c r="H595" i="15"/>
  <c r="I595" i="15"/>
  <c r="J595" i="15"/>
  <c r="K595" i="15"/>
  <c r="L595" i="15"/>
  <c r="M595" i="15"/>
  <c r="N595" i="15"/>
  <c r="O595" i="15"/>
  <c r="P595" i="15"/>
  <c r="Q595" i="15"/>
  <c r="R595" i="15"/>
  <c r="S595" i="15"/>
  <c r="T595" i="15"/>
  <c r="A596" i="15"/>
  <c r="B596" i="15"/>
  <c r="C596" i="15"/>
  <c r="D596" i="15"/>
  <c r="E596" i="15"/>
  <c r="F596" i="15"/>
  <c r="G596" i="15"/>
  <c r="H596" i="15"/>
  <c r="I596" i="15"/>
  <c r="J596" i="15"/>
  <c r="K596" i="15"/>
  <c r="L596" i="15"/>
  <c r="M596" i="15"/>
  <c r="N596" i="15"/>
  <c r="O596" i="15"/>
  <c r="P596" i="15"/>
  <c r="Q596" i="15"/>
  <c r="R596" i="15"/>
  <c r="S596" i="15"/>
  <c r="T596" i="15"/>
  <c r="A597" i="15"/>
  <c r="B597" i="15"/>
  <c r="C597" i="15"/>
  <c r="D597" i="15"/>
  <c r="E597" i="15"/>
  <c r="F597" i="15"/>
  <c r="G597" i="15"/>
  <c r="H597" i="15"/>
  <c r="I597" i="15"/>
  <c r="J597" i="15"/>
  <c r="K597" i="15"/>
  <c r="L597" i="15"/>
  <c r="M597" i="15"/>
  <c r="N597" i="15"/>
  <c r="O597" i="15"/>
  <c r="P597" i="15"/>
  <c r="Q597" i="15"/>
  <c r="R597" i="15"/>
  <c r="S597" i="15"/>
  <c r="T597" i="15"/>
  <c r="A598" i="15"/>
  <c r="B598" i="15"/>
  <c r="C598" i="15"/>
  <c r="D598" i="15"/>
  <c r="E598" i="15"/>
  <c r="F598" i="15"/>
  <c r="G598" i="15"/>
  <c r="H598" i="15"/>
  <c r="I598" i="15"/>
  <c r="J598" i="15"/>
  <c r="K598" i="15"/>
  <c r="L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K600" i="15"/>
  <c r="L600" i="15"/>
  <c r="M600" i="15"/>
  <c r="N600" i="15"/>
  <c r="O600" i="15"/>
  <c r="P600" i="15"/>
  <c r="Q600" i="15"/>
  <c r="S600" i="15"/>
  <c r="T600" i="15"/>
  <c r="A601" i="15"/>
  <c r="B601" i="15"/>
  <c r="C601" i="15"/>
  <c r="F601" i="15"/>
  <c r="G601" i="15"/>
  <c r="H601" i="15"/>
  <c r="I601" i="15"/>
  <c r="J601" i="15"/>
  <c r="K601" i="15"/>
  <c r="L601" i="15"/>
  <c r="M601" i="15"/>
  <c r="N601" i="15"/>
  <c r="O601" i="15"/>
  <c r="P601" i="15"/>
  <c r="Q601" i="15"/>
  <c r="S601" i="15"/>
  <c r="T601" i="15"/>
  <c r="A602" i="15"/>
  <c r="B602" i="15"/>
  <c r="C602" i="15"/>
  <c r="F602" i="15"/>
  <c r="G602" i="15"/>
  <c r="H602" i="15"/>
  <c r="I602" i="15"/>
  <c r="J602" i="15"/>
  <c r="K602" i="15"/>
  <c r="L602" i="15"/>
  <c r="M602" i="15"/>
  <c r="N602" i="15"/>
  <c r="O602" i="15"/>
  <c r="P602" i="15"/>
  <c r="Q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K604" i="15"/>
  <c r="L604" i="15"/>
  <c r="M604" i="15"/>
  <c r="N604" i="15"/>
  <c r="O604" i="15"/>
  <c r="P604" i="15"/>
  <c r="Q604" i="15"/>
  <c r="S604" i="15"/>
  <c r="T604" i="15"/>
  <c r="A605" i="15"/>
  <c r="B605" i="15"/>
  <c r="C605" i="15"/>
  <c r="F605" i="15"/>
  <c r="G605" i="15"/>
  <c r="H605" i="15"/>
  <c r="I605" i="15"/>
  <c r="J605" i="15"/>
  <c r="K605" i="15"/>
  <c r="L605" i="15"/>
  <c r="M605" i="15"/>
  <c r="N605" i="15"/>
  <c r="O605" i="15"/>
  <c r="P605" i="15"/>
  <c r="Q605" i="15"/>
  <c r="S605" i="15"/>
  <c r="T605" i="15"/>
  <c r="A606" i="15"/>
  <c r="B606" i="15"/>
  <c r="C606" i="15"/>
  <c r="F606" i="15"/>
  <c r="G606" i="15"/>
  <c r="H606" i="15"/>
  <c r="I606" i="15"/>
  <c r="J606" i="15"/>
  <c r="K606" i="15"/>
  <c r="L606" i="15"/>
  <c r="M606" i="15"/>
  <c r="N606" i="15"/>
  <c r="O606" i="15"/>
  <c r="P606" i="15"/>
  <c r="Q606" i="15"/>
  <c r="S606" i="15"/>
  <c r="T606" i="15"/>
  <c r="A607" i="15"/>
  <c r="B607" i="15"/>
  <c r="C607" i="15"/>
  <c r="F607" i="15"/>
  <c r="G607" i="15"/>
  <c r="H607" i="15"/>
  <c r="I607" i="15"/>
  <c r="J607" i="15"/>
  <c r="K607" i="15"/>
  <c r="L607" i="15"/>
  <c r="M607" i="15"/>
  <c r="N607" i="15"/>
  <c r="O607" i="15"/>
  <c r="P607" i="15"/>
  <c r="Q607" i="15"/>
  <c r="S607" i="15"/>
  <c r="T607" i="15"/>
  <c r="A608" i="15"/>
  <c r="B608" i="15"/>
  <c r="C608" i="15"/>
  <c r="F608" i="15"/>
  <c r="G608" i="15"/>
  <c r="H608" i="15"/>
  <c r="I608" i="15"/>
  <c r="J608" i="15"/>
  <c r="K608" i="15"/>
  <c r="L608" i="15"/>
  <c r="M608" i="15"/>
  <c r="N608" i="15"/>
  <c r="O608" i="15"/>
  <c r="P608" i="15"/>
  <c r="Q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S609" i="15"/>
  <c r="T609" i="15"/>
  <c r="A610" i="15"/>
  <c r="B610" i="15"/>
  <c r="C610" i="15"/>
  <c r="F610" i="15"/>
  <c r="G610" i="15"/>
  <c r="H610" i="15"/>
  <c r="I610" i="15"/>
  <c r="J610" i="15"/>
  <c r="K610" i="15"/>
  <c r="L610" i="15"/>
  <c r="M610" i="15"/>
  <c r="N610" i="15"/>
  <c r="O610" i="15"/>
  <c r="P610" i="15"/>
  <c r="Q610" i="15"/>
  <c r="S610" i="15"/>
  <c r="T610" i="15"/>
  <c r="A611" i="15"/>
  <c r="B611" i="15"/>
  <c r="C611" i="15"/>
  <c r="F611" i="15"/>
  <c r="G611" i="15"/>
  <c r="H611" i="15"/>
  <c r="I611" i="15"/>
  <c r="J611" i="15"/>
  <c r="K611" i="15"/>
  <c r="L611" i="15"/>
  <c r="M611" i="15"/>
  <c r="N611" i="15"/>
  <c r="O611" i="15"/>
  <c r="P611" i="15"/>
  <c r="Q611" i="15"/>
  <c r="S611" i="15"/>
  <c r="T611" i="15"/>
  <c r="A612" i="15"/>
  <c r="B612" i="15"/>
  <c r="C612" i="15"/>
  <c r="F612" i="15"/>
  <c r="G612" i="15"/>
  <c r="H612" i="15"/>
  <c r="I612" i="15"/>
  <c r="J612" i="15"/>
  <c r="K612" i="15"/>
  <c r="L612" i="15"/>
  <c r="M612" i="15"/>
  <c r="N612" i="15"/>
  <c r="O612" i="15"/>
  <c r="P612" i="15"/>
  <c r="Q612" i="15"/>
  <c r="S612" i="15"/>
  <c r="T612" i="15"/>
  <c r="A613" i="15"/>
  <c r="B613" i="15"/>
  <c r="C613" i="15"/>
  <c r="F613" i="15"/>
  <c r="G613" i="15"/>
  <c r="H613" i="15"/>
  <c r="I613" i="15"/>
  <c r="J613" i="15"/>
  <c r="K613" i="15"/>
  <c r="L613" i="15"/>
  <c r="M613" i="15"/>
  <c r="N613" i="15"/>
  <c r="O613" i="15"/>
  <c r="P613" i="15"/>
  <c r="Q613" i="15"/>
  <c r="S613" i="15"/>
  <c r="T613" i="15"/>
  <c r="A614" i="15"/>
  <c r="B614" i="15"/>
  <c r="C614" i="15"/>
  <c r="F614" i="15"/>
  <c r="G614" i="15"/>
  <c r="H614" i="15"/>
  <c r="I614" i="15"/>
  <c r="J614" i="15"/>
  <c r="K614" i="15"/>
  <c r="L614" i="15"/>
  <c r="M614" i="15"/>
  <c r="N614" i="15"/>
  <c r="O614" i="15"/>
  <c r="P614" i="15"/>
  <c r="Q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S616" i="15"/>
  <c r="T616" i="15"/>
  <c r="A617" i="15"/>
  <c r="B617" i="15"/>
  <c r="C617" i="15"/>
  <c r="F617" i="15"/>
  <c r="G617" i="15"/>
  <c r="H617" i="15"/>
  <c r="I617" i="15"/>
  <c r="J617" i="15"/>
  <c r="K617" i="15"/>
  <c r="L617" i="15"/>
  <c r="M617" i="15"/>
  <c r="N617" i="15"/>
  <c r="O617" i="15"/>
  <c r="P617" i="15"/>
  <c r="Q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K619" i="15"/>
  <c r="L619" i="15"/>
  <c r="M619" i="15"/>
  <c r="N619" i="15"/>
  <c r="O619" i="15"/>
  <c r="P619" i="15"/>
  <c r="Q619" i="15"/>
  <c r="S619" i="15"/>
  <c r="T619" i="15"/>
  <c r="A620" i="15"/>
  <c r="B620" i="15"/>
  <c r="C620" i="15"/>
  <c r="F620" i="15"/>
  <c r="G620" i="15"/>
  <c r="H620" i="15"/>
  <c r="I620" i="15"/>
  <c r="J620" i="15"/>
  <c r="K620" i="15"/>
  <c r="L620" i="15"/>
  <c r="M620" i="15"/>
  <c r="N620" i="15"/>
  <c r="O620" i="15"/>
  <c r="P620" i="15"/>
  <c r="Q620" i="15"/>
  <c r="S620" i="15"/>
  <c r="T620" i="15"/>
  <c r="A621" i="15"/>
  <c r="B621" i="15"/>
  <c r="C621" i="15"/>
  <c r="F621" i="15"/>
  <c r="G621" i="15"/>
  <c r="H621" i="15"/>
  <c r="I621" i="15"/>
  <c r="J621" i="15"/>
  <c r="K621" i="15"/>
  <c r="L621" i="15"/>
  <c r="M621" i="15"/>
  <c r="N621" i="15"/>
  <c r="O621" i="15"/>
  <c r="P621" i="15"/>
  <c r="Q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K623" i="15"/>
  <c r="L623" i="15"/>
  <c r="M623" i="15"/>
  <c r="N623" i="15"/>
  <c r="O623" i="15"/>
  <c r="P623" i="15"/>
  <c r="Q623" i="15"/>
  <c r="S623" i="15"/>
  <c r="T623" i="15"/>
  <c r="A624" i="15"/>
  <c r="B624" i="15"/>
  <c r="C624" i="15"/>
  <c r="F624" i="15"/>
  <c r="G624" i="15"/>
  <c r="H624" i="15"/>
  <c r="I624" i="15"/>
  <c r="J624" i="15"/>
  <c r="K624" i="15"/>
  <c r="L624" i="15"/>
  <c r="M624" i="15"/>
  <c r="N624" i="15"/>
  <c r="O624" i="15"/>
  <c r="P624" i="15"/>
  <c r="Q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K626" i="15"/>
  <c r="L626" i="15"/>
  <c r="M626" i="15"/>
  <c r="N626" i="15"/>
  <c r="O626" i="15"/>
  <c r="P626" i="15"/>
  <c r="Q626" i="15"/>
  <c r="S626" i="15"/>
  <c r="T626" i="15"/>
  <c r="A627" i="15"/>
  <c r="B627" i="15"/>
  <c r="C627" i="15"/>
  <c r="F627" i="15"/>
  <c r="G627" i="15"/>
  <c r="H627" i="15"/>
  <c r="I627" i="15"/>
  <c r="J627" i="15"/>
  <c r="K627" i="15"/>
  <c r="L627" i="15"/>
  <c r="M627" i="15"/>
  <c r="N627" i="15"/>
  <c r="O627" i="15"/>
  <c r="P627" i="15"/>
  <c r="Q627" i="15"/>
  <c r="S627" i="15"/>
  <c r="T627" i="15"/>
  <c r="A628" i="15"/>
  <c r="B628" i="15"/>
  <c r="C628" i="15"/>
  <c r="F628" i="15"/>
  <c r="G628" i="15"/>
  <c r="H628" i="15"/>
  <c r="I628" i="15"/>
  <c r="J628" i="15"/>
  <c r="K628" i="15"/>
  <c r="L628" i="15"/>
  <c r="M628" i="15"/>
  <c r="N628" i="15"/>
  <c r="O628" i="15"/>
  <c r="P628" i="15"/>
  <c r="Q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K631" i="15"/>
  <c r="L631" i="15"/>
  <c r="M631" i="15"/>
  <c r="N631" i="15"/>
  <c r="O631" i="15"/>
  <c r="P631" i="15"/>
  <c r="Q631" i="15"/>
  <c r="S631" i="15"/>
  <c r="T631" i="15"/>
  <c r="A632" i="15"/>
  <c r="B632" i="15"/>
  <c r="C632" i="15"/>
  <c r="F632" i="15"/>
  <c r="G632" i="15"/>
  <c r="H632" i="15"/>
  <c r="I632" i="15"/>
  <c r="J632" i="15"/>
  <c r="K632" i="15"/>
  <c r="L632" i="15"/>
  <c r="M632" i="15"/>
  <c r="N632" i="15"/>
  <c r="O632" i="15"/>
  <c r="P632" i="15"/>
  <c r="Q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S633" i="15"/>
  <c r="T633" i="15"/>
  <c r="A634" i="15"/>
  <c r="B634" i="15"/>
  <c r="C634" i="15"/>
  <c r="F634" i="15"/>
  <c r="G634" i="15"/>
  <c r="H634" i="15"/>
  <c r="I634" i="15"/>
  <c r="J634" i="15"/>
  <c r="K634" i="15"/>
  <c r="L634" i="15"/>
  <c r="M634" i="15"/>
  <c r="N634" i="15"/>
  <c r="O634" i="15"/>
  <c r="P634" i="15"/>
  <c r="Q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K636" i="15"/>
  <c r="L636" i="15"/>
  <c r="M636" i="15"/>
  <c r="N636" i="15"/>
  <c r="O636" i="15"/>
  <c r="P636" i="15"/>
  <c r="Q636" i="15"/>
  <c r="S636" i="15"/>
  <c r="T636" i="15"/>
  <c r="A637" i="15"/>
  <c r="B637" i="15"/>
  <c r="C637" i="15"/>
  <c r="F637" i="15"/>
  <c r="G637" i="15"/>
  <c r="H637" i="15"/>
  <c r="I637" i="15"/>
  <c r="J637" i="15"/>
  <c r="K637" i="15"/>
  <c r="L637" i="15"/>
  <c r="M637" i="15"/>
  <c r="N637" i="15"/>
  <c r="O637" i="15"/>
  <c r="P637" i="15"/>
  <c r="Q637" i="15"/>
  <c r="S637" i="15"/>
  <c r="T637" i="15"/>
  <c r="A638" i="15"/>
  <c r="B638" i="15"/>
  <c r="C638" i="15"/>
  <c r="F638" i="15"/>
  <c r="G638" i="15"/>
  <c r="H638" i="15"/>
  <c r="I638" i="15"/>
  <c r="J638" i="15"/>
  <c r="K638" i="15"/>
  <c r="L638" i="15"/>
  <c r="M638" i="15"/>
  <c r="N638" i="15"/>
  <c r="O638" i="15"/>
  <c r="P638" i="15"/>
  <c r="Q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S639" i="15"/>
  <c r="T639" i="15"/>
  <c r="A640" i="15"/>
  <c r="B640" i="15"/>
  <c r="C640" i="15"/>
  <c r="F640" i="15"/>
  <c r="G640" i="15"/>
  <c r="H640" i="15"/>
  <c r="I640" i="15"/>
  <c r="J640" i="15"/>
  <c r="K640" i="15"/>
  <c r="L640" i="15"/>
  <c r="M640" i="15"/>
  <c r="N640" i="15"/>
  <c r="O640" i="15"/>
  <c r="P640" i="15"/>
  <c r="Q640" i="15"/>
  <c r="S640" i="15"/>
  <c r="T640" i="15"/>
  <c r="A641" i="15"/>
  <c r="B641" i="15"/>
  <c r="C641" i="15"/>
  <c r="F641" i="15"/>
  <c r="G641" i="15"/>
  <c r="H641" i="15"/>
  <c r="I641" i="15"/>
  <c r="J641" i="15"/>
  <c r="K641" i="15"/>
  <c r="L641" i="15"/>
  <c r="M641" i="15"/>
  <c r="N641" i="15"/>
  <c r="O641" i="15"/>
  <c r="P641" i="15"/>
  <c r="Q641" i="15"/>
  <c r="S641" i="15"/>
  <c r="T641" i="15"/>
  <c r="A642" i="15"/>
  <c r="B642" i="15"/>
  <c r="C642" i="15"/>
  <c r="F642" i="15"/>
  <c r="G642" i="15"/>
  <c r="H642" i="15"/>
  <c r="I642" i="15"/>
  <c r="J642" i="15"/>
  <c r="K642" i="15"/>
  <c r="L642" i="15"/>
  <c r="M642" i="15"/>
  <c r="N642" i="15"/>
  <c r="O642" i="15"/>
  <c r="P642" i="15"/>
  <c r="Q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S646" i="15"/>
  <c r="T646" i="15"/>
  <c r="A647" i="15"/>
  <c r="B647" i="15"/>
  <c r="C647" i="15"/>
  <c r="F647" i="15"/>
  <c r="G647" i="15"/>
  <c r="H647" i="15"/>
  <c r="I647" i="15"/>
  <c r="J647" i="15"/>
  <c r="K647" i="15"/>
  <c r="L647" i="15"/>
  <c r="M647" i="15"/>
  <c r="N647" i="15"/>
  <c r="O647" i="15"/>
  <c r="P647" i="15"/>
  <c r="Q647" i="15"/>
  <c r="S647" i="15"/>
  <c r="T647" i="15"/>
  <c r="A648" i="15"/>
  <c r="B648" i="15"/>
  <c r="C648" i="15"/>
  <c r="F648" i="15"/>
  <c r="G648" i="15"/>
  <c r="H648" i="15"/>
  <c r="I648" i="15"/>
  <c r="J648" i="15"/>
  <c r="K648" i="15"/>
  <c r="L648" i="15"/>
  <c r="M648" i="15"/>
  <c r="N648" i="15"/>
  <c r="O648" i="15"/>
  <c r="P648" i="15"/>
  <c r="Q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S649" i="15"/>
  <c r="T649" i="15"/>
  <c r="A650" i="15"/>
  <c r="B650" i="15"/>
  <c r="C650" i="15"/>
  <c r="F650" i="15"/>
  <c r="G650" i="15"/>
  <c r="H650" i="15"/>
  <c r="I650" i="15"/>
  <c r="J650" i="15"/>
  <c r="K650" i="15"/>
  <c r="L650" i="15"/>
  <c r="M650" i="15"/>
  <c r="N650" i="15"/>
  <c r="O650" i="15"/>
  <c r="P650" i="15"/>
  <c r="Q650" i="15"/>
  <c r="S650" i="15"/>
  <c r="T650" i="15"/>
  <c r="A651" i="15"/>
  <c r="B651" i="15"/>
  <c r="C651" i="15"/>
  <c r="F651" i="15"/>
  <c r="G651" i="15"/>
  <c r="H651" i="15"/>
  <c r="I651" i="15"/>
  <c r="J651" i="15"/>
  <c r="K651" i="15"/>
  <c r="L651" i="15"/>
  <c r="M651" i="15"/>
  <c r="N651" i="15"/>
  <c r="O651" i="15"/>
  <c r="P651" i="15"/>
  <c r="Q651" i="15"/>
  <c r="S651" i="15"/>
  <c r="T651" i="15"/>
  <c r="A652" i="15"/>
  <c r="B652" i="15"/>
  <c r="C652" i="15"/>
  <c r="F652" i="15"/>
  <c r="G652" i="15"/>
  <c r="H652" i="15"/>
  <c r="I652" i="15"/>
  <c r="J652" i="15"/>
  <c r="K652" i="15"/>
  <c r="L652" i="15"/>
  <c r="M652" i="15"/>
  <c r="N652" i="15"/>
  <c r="O652" i="15"/>
  <c r="P652" i="15"/>
  <c r="Q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S653" i="15"/>
  <c r="T653" i="15"/>
  <c r="A654" i="15"/>
  <c r="B654" i="15"/>
  <c r="C654" i="15"/>
  <c r="F654" i="15"/>
  <c r="G654" i="15"/>
  <c r="H654" i="15"/>
  <c r="I654" i="15"/>
  <c r="J654" i="15"/>
  <c r="L654" i="15"/>
  <c r="M654" i="15"/>
  <c r="N654" i="15"/>
  <c r="O654" i="15"/>
  <c r="P654" i="15"/>
  <c r="Q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S655" i="15"/>
  <c r="T655" i="15"/>
  <c r="N652" i="1" a="1"/>
  <c r="N652" i="1" s="1"/>
  <c r="L649" i="15" s="1"/>
  <c r="M652" i="1" a="1"/>
  <c r="M652" i="1" s="1"/>
  <c r="K649" i="15" s="1"/>
  <c r="N649" i="1" a="1"/>
  <c r="N649" i="1" s="1"/>
  <c r="L646" i="15" s="1"/>
  <c r="M649" i="1" a="1"/>
  <c r="M649" i="1" s="1"/>
  <c r="K646" i="15" s="1"/>
  <c r="N648" i="1" a="1"/>
  <c r="N648" i="1" s="1"/>
  <c r="L645" i="15" s="1"/>
  <c r="M648" i="1" a="1"/>
  <c r="M648" i="1" s="1"/>
  <c r="K645" i="15" s="1"/>
  <c r="N642" i="1" a="1"/>
  <c r="N642" i="1" s="1"/>
  <c r="L639" i="15" s="1"/>
  <c r="M642" i="1" a="1"/>
  <c r="M642" i="1" s="1"/>
  <c r="K639" i="15" s="1"/>
  <c r="N636" i="1" a="1"/>
  <c r="N636" i="1" s="1"/>
  <c r="L633" i="15" s="1"/>
  <c r="M636" i="1" a="1"/>
  <c r="M636" i="1" s="1"/>
  <c r="K633" i="15" s="1"/>
  <c r="BS606" i="1"/>
  <c r="BR606" i="1"/>
  <c r="BQ606" i="1"/>
  <c r="BF606" i="1"/>
  <c r="AY606" i="1"/>
  <c r="AQ606" i="1"/>
  <c r="AP606" i="1"/>
  <c r="AO606" i="1"/>
  <c r="AL606" i="1"/>
  <c r="AK606" i="1"/>
  <c r="AJ606" i="1"/>
  <c r="AI606" i="1"/>
  <c r="BB606" i="1" s="1"/>
  <c r="U606" i="1" a="1"/>
  <c r="U606" i="1"/>
  <c r="T606" i="1" a="1"/>
  <c r="T606" i="1"/>
  <c r="E603" i="15" s="1"/>
  <c r="S606" i="1" a="1"/>
  <c r="S606" i="1"/>
  <c r="D603" i="15" s="1"/>
  <c r="R606" i="1"/>
  <c r="N606" i="1" a="1"/>
  <c r="N606" i="1"/>
  <c r="M606" i="1" a="1"/>
  <c r="M606" i="1"/>
  <c r="G606" i="1"/>
  <c r="C606" i="1"/>
  <c r="A606" i="1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598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9" i="1"/>
  <c r="AY600" i="1"/>
  <c r="AY601" i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 s="1"/>
  <c r="K166" i="15" s="1"/>
  <c r="N174" i="1" a="1"/>
  <c r="N174" i="1" s="1"/>
  <c r="L171" i="15" s="1"/>
  <c r="M174" i="1" a="1"/>
  <c r="M174" i="1" s="1"/>
  <c r="K171" i="15" s="1"/>
  <c r="N173" i="1" a="1"/>
  <c r="N173" i="1" s="1"/>
  <c r="L170" i="15" s="1"/>
  <c r="M173" i="1" a="1"/>
  <c r="M173" i="1" s="1"/>
  <c r="K170" i="15" s="1"/>
  <c r="N159" i="1" a="1"/>
  <c r="N159" i="1" s="1"/>
  <c r="M159" i="1" a="1"/>
  <c r="M159" i="1" s="1"/>
  <c r="K156" i="15" s="1"/>
  <c r="N158" i="1" a="1"/>
  <c r="N158" i="1" s="1"/>
  <c r="L155" i="15" s="1"/>
  <c r="M158" i="1" a="1"/>
  <c r="M158" i="1" s="1"/>
  <c r="K155" i="15" s="1"/>
  <c r="N157" i="1" a="1"/>
  <c r="N157" i="1"/>
  <c r="L154" i="15" s="1"/>
  <c r="M157" i="1" a="1"/>
  <c r="M157" i="1" s="1"/>
  <c r="K154" i="15" s="1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602" i="1"/>
  <c r="AY603" i="1"/>
  <c r="AY604" i="1"/>
  <c r="AY605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K5" i="15" s="1"/>
  <c r="N8" i="1" a="1"/>
  <c r="N8" i="1" s="1"/>
  <c r="L5" i="15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K6" i="15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K7" i="15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L8" i="15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R166" i="15" s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K501" i="10"/>
  <c r="M501" i="10"/>
  <c r="BR501" i="1"/>
  <c r="BS501" i="1"/>
  <c r="BT501" i="1"/>
  <c r="K502" i="10"/>
  <c r="M502" i="10"/>
  <c r="BR502" i="1"/>
  <c r="BS502" i="1"/>
  <c r="BT502" i="1"/>
  <c r="K503" i="10"/>
  <c r="M503" i="10"/>
  <c r="BR503" i="1"/>
  <c r="BS503" i="1"/>
  <c r="BT503" i="1"/>
  <c r="K504" i="10"/>
  <c r="M504" i="10"/>
  <c r="BR504" i="1"/>
  <c r="BS504" i="1"/>
  <c r="BT504" i="1"/>
  <c r="K505" i="10"/>
  <c r="M505" i="10"/>
  <c r="BR505" i="1"/>
  <c r="BS505" i="1"/>
  <c r="BT505" i="1"/>
  <c r="K506" i="10"/>
  <c r="M506" i="10"/>
  <c r="BR506" i="1"/>
  <c r="BS506" i="1"/>
  <c r="BT506" i="1"/>
  <c r="K507" i="10"/>
  <c r="M507" i="10"/>
  <c r="BR507" i="1"/>
  <c r="BS507" i="1"/>
  <c r="BT507" i="1"/>
  <c r="K508" i="10"/>
  <c r="M508" i="10"/>
  <c r="BR508" i="1"/>
  <c r="BS508" i="1"/>
  <c r="BT508" i="1"/>
  <c r="K509" i="10"/>
  <c r="M509" i="10"/>
  <c r="BR509" i="1"/>
  <c r="BS509" i="1"/>
  <c r="BT509" i="1"/>
  <c r="K510" i="10"/>
  <c r="M510" i="10"/>
  <c r="BR510" i="1"/>
  <c r="BS510" i="1"/>
  <c r="BT510" i="1"/>
  <c r="K511" i="10"/>
  <c r="M511" i="10"/>
  <c r="BR511" i="1"/>
  <c r="BS511" i="1"/>
  <c r="BT511" i="1"/>
  <c r="K512" i="10"/>
  <c r="M512" i="10"/>
  <c r="BR512" i="1"/>
  <c r="BS512" i="1"/>
  <c r="BT512" i="1"/>
  <c r="K513" i="10"/>
  <c r="M513" i="10"/>
  <c r="BR513" i="1"/>
  <c r="BS513" i="1"/>
  <c r="BT513" i="1"/>
  <c r="K514" i="10"/>
  <c r="M514" i="10"/>
  <c r="BR514" i="1"/>
  <c r="BS514" i="1"/>
  <c r="BT514" i="1"/>
  <c r="K515" i="10"/>
  <c r="M515" i="10"/>
  <c r="BR515" i="1"/>
  <c r="BS515" i="1"/>
  <c r="BT515" i="1"/>
  <c r="K516" i="10"/>
  <c r="M516" i="10"/>
  <c r="BR516" i="1"/>
  <c r="BS516" i="1"/>
  <c r="BT516" i="1"/>
  <c r="K517" i="10"/>
  <c r="M517" i="10"/>
  <c r="BR517" i="1"/>
  <c r="BS517" i="1"/>
  <c r="BT517" i="1"/>
  <c r="K518" i="10"/>
  <c r="M518" i="10"/>
  <c r="BR518" i="1"/>
  <c r="BS518" i="1"/>
  <c r="BT518" i="1"/>
  <c r="K519" i="10"/>
  <c r="M519" i="10"/>
  <c r="BR519" i="1"/>
  <c r="BS519" i="1"/>
  <c r="BT519" i="1"/>
  <c r="K520" i="10"/>
  <c r="M520" i="10"/>
  <c r="BR520" i="1"/>
  <c r="BS520" i="1"/>
  <c r="BT520" i="1"/>
  <c r="K521" i="10"/>
  <c r="M521" i="10"/>
  <c r="BR521" i="1"/>
  <c r="BS521" i="1"/>
  <c r="BT521" i="1"/>
  <c r="K522" i="10"/>
  <c r="M522" i="10"/>
  <c r="BR522" i="1"/>
  <c r="BS522" i="1"/>
  <c r="BT522" i="1"/>
  <c r="K523" i="10"/>
  <c r="M523" i="10"/>
  <c r="BR523" i="1"/>
  <c r="BS523" i="1"/>
  <c r="BT523" i="1"/>
  <c r="K524" i="10"/>
  <c r="M524" i="10"/>
  <c r="BR524" i="1"/>
  <c r="BS524" i="1"/>
  <c r="BT524" i="1"/>
  <c r="K525" i="10"/>
  <c r="M525" i="10"/>
  <c r="BR525" i="1"/>
  <c r="BS525" i="1"/>
  <c r="BT525" i="1"/>
  <c r="K526" i="10"/>
  <c r="M526" i="10"/>
  <c r="BR526" i="1"/>
  <c r="BS526" i="1"/>
  <c r="BT526" i="1"/>
  <c r="K527" i="10"/>
  <c r="M527" i="10"/>
  <c r="BR527" i="1"/>
  <c r="BS527" i="1"/>
  <c r="BT527" i="1"/>
  <c r="K528" i="10"/>
  <c r="M528" i="10"/>
  <c r="BR528" i="1"/>
  <c r="BS528" i="1"/>
  <c r="BT528" i="1"/>
  <c r="K529" i="10"/>
  <c r="M529" i="10"/>
  <c r="BR529" i="1"/>
  <c r="BS529" i="1"/>
  <c r="BT529" i="1"/>
  <c r="K530" i="10"/>
  <c r="M530" i="10"/>
  <c r="BR530" i="1"/>
  <c r="BS530" i="1"/>
  <c r="BT530" i="1"/>
  <c r="K531" i="10"/>
  <c r="M531" i="10"/>
  <c r="BR531" i="1"/>
  <c r="BS531" i="1"/>
  <c r="BT531" i="1"/>
  <c r="K532" i="10"/>
  <c r="M532" i="10"/>
  <c r="BR532" i="1"/>
  <c r="BS532" i="1"/>
  <c r="BT532" i="1"/>
  <c r="K533" i="10"/>
  <c r="M533" i="10"/>
  <c r="BR533" i="1"/>
  <c r="BS533" i="1"/>
  <c r="BT533" i="1"/>
  <c r="K534" i="10"/>
  <c r="M534" i="10"/>
  <c r="BR534" i="1"/>
  <c r="BS534" i="1"/>
  <c r="BT534" i="1"/>
  <c r="K535" i="10"/>
  <c r="M535" i="10"/>
  <c r="BR535" i="1"/>
  <c r="BS535" i="1"/>
  <c r="BT535" i="1"/>
  <c r="K536" i="10"/>
  <c r="M536" i="10"/>
  <c r="BR536" i="1"/>
  <c r="BS536" i="1"/>
  <c r="BT536" i="1"/>
  <c r="K537" i="10"/>
  <c r="M537" i="10"/>
  <c r="BR537" i="1"/>
  <c r="BS537" i="1"/>
  <c r="BT537" i="1"/>
  <c r="K538" i="10"/>
  <c r="M538" i="10"/>
  <c r="BR538" i="1"/>
  <c r="BS538" i="1"/>
  <c r="BT538" i="1"/>
  <c r="K539" i="10"/>
  <c r="M539" i="10"/>
  <c r="BR539" i="1"/>
  <c r="BS539" i="1"/>
  <c r="BT539" i="1"/>
  <c r="K540" i="10"/>
  <c r="M540" i="10"/>
  <c r="BR540" i="1"/>
  <c r="BS540" i="1"/>
  <c r="BT540" i="1"/>
  <c r="K541" i="10"/>
  <c r="M541" i="10"/>
  <c r="BR541" i="1"/>
  <c r="BS541" i="1"/>
  <c r="BT541" i="1"/>
  <c r="K542" i="10"/>
  <c r="M542" i="10"/>
  <c r="BR542" i="1"/>
  <c r="BS542" i="1"/>
  <c r="BT542" i="1"/>
  <c r="K543" i="10"/>
  <c r="M543" i="10"/>
  <c r="BR543" i="1"/>
  <c r="BS543" i="1"/>
  <c r="BT543" i="1"/>
  <c r="K544" i="10"/>
  <c r="M544" i="10"/>
  <c r="BR544" i="1"/>
  <c r="BS544" i="1"/>
  <c r="BT544" i="1"/>
  <c r="K545" i="10"/>
  <c r="M545" i="10"/>
  <c r="BR545" i="1"/>
  <c r="BS545" i="1"/>
  <c r="BT545" i="1"/>
  <c r="K546" i="10"/>
  <c r="M546" i="10"/>
  <c r="BR546" i="1"/>
  <c r="BS546" i="1"/>
  <c r="BT546" i="1"/>
  <c r="K547" i="10"/>
  <c r="M547" i="10"/>
  <c r="BR547" i="1"/>
  <c r="BS547" i="1"/>
  <c r="BT547" i="1"/>
  <c r="K548" i="10"/>
  <c r="M548" i="10"/>
  <c r="BR548" i="1"/>
  <c r="BS548" i="1"/>
  <c r="BT548" i="1"/>
  <c r="K549" i="10"/>
  <c r="M549" i="10"/>
  <c r="BR549" i="1"/>
  <c r="BS549" i="1"/>
  <c r="BT549" i="1"/>
  <c r="K550" i="10"/>
  <c r="M550" i="10"/>
  <c r="BR550" i="1"/>
  <c r="BS550" i="1"/>
  <c r="BT550" i="1"/>
  <c r="K551" i="10"/>
  <c r="M551" i="10"/>
  <c r="BR551" i="1"/>
  <c r="BS551" i="1"/>
  <c r="BT551" i="1"/>
  <c r="K552" i="10"/>
  <c r="M552" i="10"/>
  <c r="BR552" i="1"/>
  <c r="BS552" i="1"/>
  <c r="BT552" i="1"/>
  <c r="K553" i="10"/>
  <c r="M553" i="10"/>
  <c r="BR553" i="1"/>
  <c r="BS553" i="1"/>
  <c r="BT553" i="1"/>
  <c r="K554" i="10"/>
  <c r="M554" i="10"/>
  <c r="BR554" i="1"/>
  <c r="BS554" i="1"/>
  <c r="BT554" i="1"/>
  <c r="K555" i="10"/>
  <c r="M555" i="10"/>
  <c r="BR555" i="1"/>
  <c r="BS555" i="1"/>
  <c r="BT555" i="1"/>
  <c r="K556" i="10"/>
  <c r="M556" i="10"/>
  <c r="BR556" i="1"/>
  <c r="BS556" i="1"/>
  <c r="BT556" i="1"/>
  <c r="K557" i="10"/>
  <c r="M557" i="10"/>
  <c r="BR557" i="1"/>
  <c r="BS557" i="1"/>
  <c r="BT557" i="1"/>
  <c r="K558" i="10"/>
  <c r="M558" i="10"/>
  <c r="BR558" i="1"/>
  <c r="BS558" i="1"/>
  <c r="BT558" i="1"/>
  <c r="K559" i="10"/>
  <c r="M559" i="10"/>
  <c r="BR559" i="1"/>
  <c r="BS559" i="1"/>
  <c r="BT559" i="1"/>
  <c r="K560" i="10"/>
  <c r="M560" i="10"/>
  <c r="BR560" i="1"/>
  <c r="BS560" i="1"/>
  <c r="BT560" i="1"/>
  <c r="K561" i="10"/>
  <c r="M561" i="10"/>
  <c r="BR561" i="1"/>
  <c r="BS561" i="1"/>
  <c r="BT561" i="1"/>
  <c r="K562" i="10"/>
  <c r="M562" i="10"/>
  <c r="BR562" i="1"/>
  <c r="BS562" i="1"/>
  <c r="BT562" i="1"/>
  <c r="K563" i="10"/>
  <c r="M563" i="10"/>
  <c r="BR563" i="1"/>
  <c r="BS563" i="1"/>
  <c r="BT563" i="1"/>
  <c r="K564" i="10"/>
  <c r="M564" i="10"/>
  <c r="BR564" i="1"/>
  <c r="BS564" i="1"/>
  <c r="BT564" i="1"/>
  <c r="K565" i="10"/>
  <c r="M565" i="10"/>
  <c r="BR565" i="1"/>
  <c r="BS565" i="1"/>
  <c r="BT565" i="1"/>
  <c r="K566" i="10"/>
  <c r="M566" i="10"/>
  <c r="BR566" i="1"/>
  <c r="BS566" i="1"/>
  <c r="BT566" i="1"/>
  <c r="K567" i="10"/>
  <c r="M567" i="10"/>
  <c r="BR567" i="1"/>
  <c r="BS567" i="1"/>
  <c r="BT567" i="1"/>
  <c r="K568" i="10"/>
  <c r="M568" i="10"/>
  <c r="BR568" i="1"/>
  <c r="BS568" i="1"/>
  <c r="BT568" i="1"/>
  <c r="K569" i="10"/>
  <c r="M569" i="10"/>
  <c r="BR569" i="1"/>
  <c r="BS569" i="1"/>
  <c r="BT569" i="1"/>
  <c r="K570" i="10"/>
  <c r="M570" i="10"/>
  <c r="BR570" i="1"/>
  <c r="BS570" i="1"/>
  <c r="BT570" i="1"/>
  <c r="K571" i="10"/>
  <c r="M571" i="10"/>
  <c r="BR571" i="1"/>
  <c r="BS571" i="1"/>
  <c r="BT571" i="1"/>
  <c r="K572" i="10"/>
  <c r="M572" i="10"/>
  <c r="BR572" i="1"/>
  <c r="BS572" i="1"/>
  <c r="BT572" i="1"/>
  <c r="K573" i="10"/>
  <c r="M573" i="10"/>
  <c r="BR573" i="1"/>
  <c r="BS573" i="1"/>
  <c r="BT573" i="1"/>
  <c r="K574" i="10"/>
  <c r="M574" i="10"/>
  <c r="BR574" i="1"/>
  <c r="BS574" i="1"/>
  <c r="BT574" i="1"/>
  <c r="K575" i="10"/>
  <c r="M575" i="10"/>
  <c r="BR575" i="1"/>
  <c r="BS575" i="1"/>
  <c r="BT575" i="1"/>
  <c r="K576" i="10"/>
  <c r="M576" i="10"/>
  <c r="BR576" i="1"/>
  <c r="BS576" i="1"/>
  <c r="BT576" i="1"/>
  <c r="K577" i="10"/>
  <c r="M577" i="10"/>
  <c r="BR577" i="1"/>
  <c r="BS577" i="1"/>
  <c r="BT577" i="1"/>
  <c r="K578" i="10"/>
  <c r="M578" i="10"/>
  <c r="BR578" i="1"/>
  <c r="BS578" i="1"/>
  <c r="BT578" i="1"/>
  <c r="K579" i="10"/>
  <c r="M579" i="10"/>
  <c r="BR579" i="1"/>
  <c r="BS579" i="1"/>
  <c r="BT579" i="1"/>
  <c r="K580" i="10"/>
  <c r="M580" i="10"/>
  <c r="BR580" i="1"/>
  <c r="BS580" i="1"/>
  <c r="BT580" i="1"/>
  <c r="K581" i="10"/>
  <c r="M581" i="10"/>
  <c r="BR581" i="1"/>
  <c r="BS581" i="1"/>
  <c r="BT581" i="1"/>
  <c r="K582" i="10"/>
  <c r="M582" i="10"/>
  <c r="BR582" i="1"/>
  <c r="BS582" i="1"/>
  <c r="BT582" i="1"/>
  <c r="K583" i="10"/>
  <c r="BR583" i="1"/>
  <c r="BS583" i="1"/>
  <c r="BT583" i="1"/>
  <c r="K584" i="10"/>
  <c r="M584" i="10"/>
  <c r="BR584" i="1"/>
  <c r="BS584" i="1"/>
  <c r="BT584" i="1"/>
  <c r="K585" i="10"/>
  <c r="M585" i="10"/>
  <c r="BR585" i="1"/>
  <c r="BS585" i="1"/>
  <c r="BT585" i="1"/>
  <c r="K586" i="10"/>
  <c r="M586" i="10"/>
  <c r="BR586" i="1"/>
  <c r="BS586" i="1"/>
  <c r="BT586" i="1"/>
  <c r="K587" i="10"/>
  <c r="M587" i="10"/>
  <c r="BR587" i="1"/>
  <c r="BS587" i="1"/>
  <c r="BT587" i="1"/>
  <c r="K588" i="10"/>
  <c r="M588" i="10"/>
  <c r="BR588" i="1"/>
  <c r="BS588" i="1"/>
  <c r="BT588" i="1"/>
  <c r="K589" i="10"/>
  <c r="M589" i="10"/>
  <c r="BR589" i="1"/>
  <c r="BS589" i="1"/>
  <c r="BT589" i="1"/>
  <c r="K590" i="10"/>
  <c r="M590" i="10"/>
  <c r="BR590" i="1"/>
  <c r="BS590" i="1"/>
  <c r="BT590" i="1"/>
  <c r="K591" i="10"/>
  <c r="M591" i="10"/>
  <c r="BR591" i="1"/>
  <c r="BS591" i="1"/>
  <c r="BT591" i="1"/>
  <c r="K592" i="10"/>
  <c r="M592" i="10"/>
  <c r="BR592" i="1"/>
  <c r="BS592" i="1"/>
  <c r="BT592" i="1"/>
  <c r="K593" i="10"/>
  <c r="M593" i="10"/>
  <c r="BR593" i="1"/>
  <c r="BS593" i="1"/>
  <c r="BT593" i="1"/>
  <c r="K594" i="10"/>
  <c r="M594" i="10"/>
  <c r="BR594" i="1"/>
  <c r="BS594" i="1"/>
  <c r="BT594" i="1"/>
  <c r="K595" i="10"/>
  <c r="M595" i="10"/>
  <c r="BR595" i="1"/>
  <c r="BS595" i="1"/>
  <c r="BT595" i="1"/>
  <c r="K596" i="10"/>
  <c r="M596" i="10"/>
  <c r="BR596" i="1"/>
  <c r="BS596" i="1"/>
  <c r="BT596" i="1"/>
  <c r="K597" i="10"/>
  <c r="M597" i="10"/>
  <c r="BR597" i="1"/>
  <c r="BS597" i="1"/>
  <c r="BT597" i="1"/>
  <c r="K598" i="10"/>
  <c r="M598" i="10"/>
  <c r="BR598" i="1"/>
  <c r="BS598" i="1"/>
  <c r="BT598" i="1"/>
  <c r="K599" i="10"/>
  <c r="M599" i="10"/>
  <c r="BR599" i="1"/>
  <c r="BS599" i="1"/>
  <c r="BT599" i="1"/>
  <c r="K600" i="10"/>
  <c r="M600" i="10"/>
  <c r="BR600" i="1"/>
  <c r="BS600" i="1"/>
  <c r="BT600" i="1"/>
  <c r="K601" i="10"/>
  <c r="M601" i="10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R603" i="1"/>
  <c r="R600" i="15" s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R604" i="1"/>
  <c r="R601" i="15" s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R605" i="1"/>
  <c r="R602" i="15" s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M605" i="10"/>
  <c r="BR605" i="1"/>
  <c r="BS605" i="1"/>
  <c r="BT605" i="1"/>
  <c r="A607" i="1"/>
  <c r="C607" i="1"/>
  <c r="G607" i="1"/>
  <c r="R607" i="1"/>
  <c r="R604" i="15" s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6" i="10" s="1"/>
  <c r="AL607" i="1"/>
  <c r="AO607" i="1"/>
  <c r="AP607" i="1"/>
  <c r="M606" i="10" s="1"/>
  <c r="AQ607" i="1"/>
  <c r="BR607" i="1"/>
  <c r="BS607" i="1"/>
  <c r="BT607" i="1"/>
  <c r="A608" i="1"/>
  <c r="C608" i="1"/>
  <c r="G608" i="1"/>
  <c r="R608" i="1"/>
  <c r="R605" i="15" s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7" i="10" s="1"/>
  <c r="AL608" i="1"/>
  <c r="AO608" i="1"/>
  <c r="AP608" i="1"/>
  <c r="M607" i="10" s="1"/>
  <c r="AQ608" i="1"/>
  <c r="BR608" i="1"/>
  <c r="BS608" i="1"/>
  <c r="BT608" i="1"/>
  <c r="A609" i="1"/>
  <c r="C609" i="1"/>
  <c r="G609" i="1"/>
  <c r="R609" i="1"/>
  <c r="R606" i="15" s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8" i="10" s="1"/>
  <c r="AL609" i="1"/>
  <c r="AO609" i="1"/>
  <c r="AP609" i="1"/>
  <c r="M608" i="10" s="1"/>
  <c r="AQ609" i="1"/>
  <c r="BR609" i="1"/>
  <c r="BS609" i="1"/>
  <c r="BT609" i="1"/>
  <c r="A610" i="1"/>
  <c r="C610" i="1"/>
  <c r="G610" i="1"/>
  <c r="R610" i="1"/>
  <c r="R607" i="15" s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09" i="10" s="1"/>
  <c r="AL610" i="1"/>
  <c r="AO610" i="1"/>
  <c r="AP610" i="1"/>
  <c r="M609" i="10" s="1"/>
  <c r="AQ610" i="1"/>
  <c r="BR610" i="1"/>
  <c r="BS610" i="1"/>
  <c r="BT610" i="1"/>
  <c r="A611" i="1"/>
  <c r="C611" i="1"/>
  <c r="G611" i="1"/>
  <c r="R611" i="1"/>
  <c r="R608" i="15" s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0" i="10" s="1"/>
  <c r="AL611" i="1"/>
  <c r="AO611" i="1"/>
  <c r="AP611" i="1"/>
  <c r="M610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R609" i="15" s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1" i="10" s="1"/>
  <c r="AL612" i="1"/>
  <c r="AO612" i="1"/>
  <c r="AP612" i="1"/>
  <c r="M611" i="10" s="1"/>
  <c r="AQ612" i="1"/>
  <c r="BR612" i="1"/>
  <c r="BS612" i="1"/>
  <c r="BT612" i="1"/>
  <c r="A613" i="1"/>
  <c r="C613" i="1"/>
  <c r="G613" i="1"/>
  <c r="R613" i="1"/>
  <c r="R610" i="15" s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2" i="10" s="1"/>
  <c r="AL613" i="1"/>
  <c r="AO613" i="1"/>
  <c r="AP613" i="1"/>
  <c r="M612" i="10" s="1"/>
  <c r="AQ613" i="1"/>
  <c r="BR613" i="1"/>
  <c r="BS613" i="1"/>
  <c r="BT613" i="1"/>
  <c r="A614" i="1"/>
  <c r="C614" i="1"/>
  <c r="G614" i="1"/>
  <c r="R614" i="1"/>
  <c r="R611" i="15" s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3" i="10" s="1"/>
  <c r="AL614" i="1"/>
  <c r="AO614" i="1"/>
  <c r="AP614" i="1"/>
  <c r="M613" i="10" s="1"/>
  <c r="AQ614" i="1"/>
  <c r="BR614" i="1"/>
  <c r="BS614" i="1"/>
  <c r="BT614" i="1"/>
  <c r="A615" i="1"/>
  <c r="C615" i="1"/>
  <c r="G615" i="1"/>
  <c r="R615" i="1"/>
  <c r="R612" i="15" s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4" i="10" s="1"/>
  <c r="AL615" i="1"/>
  <c r="AO615" i="1"/>
  <c r="AP615" i="1"/>
  <c r="M614" i="10" s="1"/>
  <c r="AQ615" i="1"/>
  <c r="BR615" i="1"/>
  <c r="BS615" i="1"/>
  <c r="BT615" i="1"/>
  <c r="A616" i="1"/>
  <c r="C616" i="1"/>
  <c r="G616" i="1"/>
  <c r="R616" i="1"/>
  <c r="R613" i="15" s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5" i="10" s="1"/>
  <c r="AL616" i="1"/>
  <c r="AO616" i="1"/>
  <c r="AP616" i="1"/>
  <c r="M615" i="10" s="1"/>
  <c r="AQ616" i="1"/>
  <c r="BR616" i="1"/>
  <c r="BS616" i="1"/>
  <c r="BT616" i="1"/>
  <c r="A617" i="1"/>
  <c r="C617" i="1"/>
  <c r="G617" i="1"/>
  <c r="R617" i="1"/>
  <c r="R614" i="15" s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6" i="10" s="1"/>
  <c r="AL617" i="1"/>
  <c r="AO617" i="1"/>
  <c r="AP617" i="1"/>
  <c r="M616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R615" i="15" s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7" i="10" s="1"/>
  <c r="AL618" i="1"/>
  <c r="AO618" i="1"/>
  <c r="AP618" i="1"/>
  <c r="M617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R616" i="15" s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8" i="10" s="1"/>
  <c r="AL619" i="1"/>
  <c r="AO619" i="1"/>
  <c r="AP619" i="1"/>
  <c r="M618" i="10" s="1"/>
  <c r="AQ619" i="1"/>
  <c r="BR619" i="1"/>
  <c r="BS619" i="1"/>
  <c r="BT619" i="1"/>
  <c r="A620" i="1"/>
  <c r="C620" i="1"/>
  <c r="G620" i="1"/>
  <c r="R620" i="1"/>
  <c r="R617" i="15" s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19" i="10" s="1"/>
  <c r="AL620" i="1"/>
  <c r="AO620" i="1"/>
  <c r="AP620" i="1"/>
  <c r="M619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0" i="10" s="1"/>
  <c r="AL621" i="1"/>
  <c r="AO621" i="1"/>
  <c r="AP621" i="1"/>
  <c r="M620" i="10" s="1"/>
  <c r="AQ621" i="1"/>
  <c r="BR621" i="1"/>
  <c r="BS621" i="1"/>
  <c r="BT621" i="1"/>
  <c r="A622" i="1"/>
  <c r="C622" i="1"/>
  <c r="G622" i="1"/>
  <c r="R622" i="1"/>
  <c r="R619" i="15" s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1" i="10" s="1"/>
  <c r="AL622" i="1"/>
  <c r="AO622" i="1"/>
  <c r="AP622" i="1"/>
  <c r="M621" i="10" s="1"/>
  <c r="AQ622" i="1"/>
  <c r="BR622" i="1"/>
  <c r="BS622" i="1"/>
  <c r="BT622" i="1"/>
  <c r="A623" i="1"/>
  <c r="C623" i="1"/>
  <c r="G623" i="1"/>
  <c r="R623" i="1"/>
  <c r="R620" i="15" s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2" i="10" s="1"/>
  <c r="AL623" i="1"/>
  <c r="AO623" i="1"/>
  <c r="AP623" i="1"/>
  <c r="M622" i="10" s="1"/>
  <c r="AQ623" i="1"/>
  <c r="BR623" i="1"/>
  <c r="BS623" i="1"/>
  <c r="BT623" i="1"/>
  <c r="A624" i="1"/>
  <c r="C624" i="1"/>
  <c r="G624" i="1"/>
  <c r="R624" i="1"/>
  <c r="R621" i="15" s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3" i="10" s="1"/>
  <c r="AL624" i="1"/>
  <c r="AO624" i="1"/>
  <c r="AP624" i="1"/>
  <c r="M623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4" i="10" s="1"/>
  <c r="AL625" i="1"/>
  <c r="AO625" i="1"/>
  <c r="AP625" i="1"/>
  <c r="M624" i="10" s="1"/>
  <c r="AQ625" i="1"/>
  <c r="BR625" i="1"/>
  <c r="BS625" i="1"/>
  <c r="BT625" i="1"/>
  <c r="A626" i="1"/>
  <c r="C626" i="1"/>
  <c r="G626" i="1"/>
  <c r="R626" i="1"/>
  <c r="R623" i="15" s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5" i="10" s="1"/>
  <c r="AL626" i="1"/>
  <c r="AO626" i="1"/>
  <c r="AP626" i="1"/>
  <c r="M625" i="10" s="1"/>
  <c r="AQ626" i="1"/>
  <c r="BR626" i="1"/>
  <c r="BS626" i="1"/>
  <c r="BT626" i="1"/>
  <c r="A627" i="1"/>
  <c r="C627" i="1"/>
  <c r="G627" i="1"/>
  <c r="R627" i="1"/>
  <c r="R624" i="15" s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6" i="10" s="1"/>
  <c r="AL627" i="1"/>
  <c r="AO627" i="1"/>
  <c r="AP627" i="1"/>
  <c r="M626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7" i="10" s="1"/>
  <c r="AL628" i="1"/>
  <c r="AO628" i="1"/>
  <c r="AP628" i="1"/>
  <c r="M627" i="10" s="1"/>
  <c r="AQ628" i="1"/>
  <c r="BR628" i="1"/>
  <c r="BS628" i="1"/>
  <c r="BT628" i="1"/>
  <c r="A629" i="1"/>
  <c r="C629" i="1"/>
  <c r="G629" i="1"/>
  <c r="R629" i="1"/>
  <c r="R626" i="15" s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8" i="10" s="1"/>
  <c r="AL629" i="1"/>
  <c r="AO629" i="1"/>
  <c r="AP629" i="1"/>
  <c r="M628" i="10" s="1"/>
  <c r="AQ629" i="1"/>
  <c r="BR629" i="1"/>
  <c r="BS629" i="1"/>
  <c r="BT629" i="1"/>
  <c r="A630" i="1"/>
  <c r="C630" i="1"/>
  <c r="G630" i="1"/>
  <c r="R630" i="1"/>
  <c r="R627" i="15" s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29" i="10" s="1"/>
  <c r="AL630" i="1"/>
  <c r="AO630" i="1"/>
  <c r="AP630" i="1"/>
  <c r="M629" i="10" s="1"/>
  <c r="AQ630" i="1"/>
  <c r="BR630" i="1"/>
  <c r="BS630" i="1"/>
  <c r="BT630" i="1"/>
  <c r="A631" i="1"/>
  <c r="C631" i="1"/>
  <c r="G631" i="1"/>
  <c r="R631" i="1"/>
  <c r="R628" i="15" s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0" i="10" s="1"/>
  <c r="AL631" i="1"/>
  <c r="AO631" i="1"/>
  <c r="M630" i="10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1" i="10" s="1"/>
  <c r="AL632" i="1"/>
  <c r="AO632" i="1"/>
  <c r="AP632" i="1"/>
  <c r="M631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2" i="10" s="1"/>
  <c r="AL633" i="1"/>
  <c r="AO633" i="1"/>
  <c r="AP633" i="1"/>
  <c r="M632" i="10" s="1"/>
  <c r="AQ633" i="1"/>
  <c r="BR633" i="1"/>
  <c r="BS633" i="1"/>
  <c r="BT633" i="1"/>
  <c r="A634" i="1"/>
  <c r="C634" i="1"/>
  <c r="G634" i="1"/>
  <c r="R634" i="1"/>
  <c r="R631" i="15" s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3" i="10" s="1"/>
  <c r="AL634" i="1"/>
  <c r="AO634" i="1"/>
  <c r="AP634" i="1"/>
  <c r="M633" i="10" s="1"/>
  <c r="AQ634" i="1"/>
  <c r="BR634" i="1"/>
  <c r="BS634" i="1"/>
  <c r="BT634" i="1"/>
  <c r="A635" i="1"/>
  <c r="C635" i="1"/>
  <c r="G635" i="1"/>
  <c r="R635" i="1"/>
  <c r="R632" i="15" s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4" i="10" s="1"/>
  <c r="AL635" i="1"/>
  <c r="AO635" i="1"/>
  <c r="AP635" i="1"/>
  <c r="M634" i="10" s="1"/>
  <c r="AQ635" i="1"/>
  <c r="BR635" i="1"/>
  <c r="BS635" i="1"/>
  <c r="BT635" i="1"/>
  <c r="A636" i="1"/>
  <c r="C636" i="1"/>
  <c r="G636" i="1"/>
  <c r="R636" i="1"/>
  <c r="R633" i="15" s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5" i="10" s="1"/>
  <c r="AL636" i="1"/>
  <c r="AO636" i="1"/>
  <c r="M635" i="10"/>
  <c r="BR636" i="1"/>
  <c r="BS636" i="1"/>
  <c r="BT636" i="1"/>
  <c r="A637" i="1"/>
  <c r="C637" i="1"/>
  <c r="G637" i="1"/>
  <c r="R637" i="1"/>
  <c r="R634" i="15" s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6" i="10" s="1"/>
  <c r="AL637" i="1"/>
  <c r="AO637" i="1"/>
  <c r="AP637" i="1"/>
  <c r="M636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7" i="10" s="1"/>
  <c r="AL638" i="1"/>
  <c r="AO638" i="1"/>
  <c r="AP638" i="1"/>
  <c r="M637" i="10" s="1"/>
  <c r="AQ638" i="1"/>
  <c r="BR638" i="1"/>
  <c r="BS638" i="1"/>
  <c r="BT638" i="1"/>
  <c r="A639" i="1"/>
  <c r="C639" i="1"/>
  <c r="G639" i="1"/>
  <c r="R639" i="1"/>
  <c r="R636" i="15" s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8" i="10" s="1"/>
  <c r="AL639" i="1"/>
  <c r="AO639" i="1"/>
  <c r="AP639" i="1"/>
  <c r="M638" i="10" s="1"/>
  <c r="AQ639" i="1"/>
  <c r="BR639" i="1"/>
  <c r="BS639" i="1"/>
  <c r="BT639" i="1"/>
  <c r="A640" i="1"/>
  <c r="C640" i="1"/>
  <c r="G640" i="1"/>
  <c r="R640" i="1"/>
  <c r="R637" i="15" s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39" i="10" s="1"/>
  <c r="AL640" i="1"/>
  <c r="AO640" i="1"/>
  <c r="AP640" i="1"/>
  <c r="M639" i="10" s="1"/>
  <c r="AQ640" i="1"/>
  <c r="BR640" i="1"/>
  <c r="BS640" i="1"/>
  <c r="BT640" i="1"/>
  <c r="A641" i="1"/>
  <c r="C641" i="1"/>
  <c r="G641" i="1"/>
  <c r="R641" i="1"/>
  <c r="R638" i="15" s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0" i="10" s="1"/>
  <c r="AL641" i="1"/>
  <c r="AO641" i="1"/>
  <c r="AP641" i="1"/>
  <c r="M640" i="10" s="1"/>
  <c r="AQ641" i="1"/>
  <c r="BR641" i="1"/>
  <c r="BS641" i="1"/>
  <c r="BT641" i="1"/>
  <c r="A642" i="1"/>
  <c r="C642" i="1"/>
  <c r="G642" i="1"/>
  <c r="R642" i="1"/>
  <c r="R639" i="15" s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1" i="10" s="1"/>
  <c r="AL642" i="1"/>
  <c r="AO642" i="1"/>
  <c r="AP642" i="1"/>
  <c r="M641" i="10" s="1"/>
  <c r="AQ642" i="1"/>
  <c r="BR642" i="1"/>
  <c r="BS642" i="1"/>
  <c r="BT642" i="1"/>
  <c r="A643" i="1"/>
  <c r="C643" i="1"/>
  <c r="G643" i="1"/>
  <c r="R643" i="1"/>
  <c r="R640" i="15" s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2" i="10" s="1"/>
  <c r="AL643" i="1"/>
  <c r="AO643" i="1"/>
  <c r="AP643" i="1"/>
  <c r="M642" i="10" s="1"/>
  <c r="AQ643" i="1"/>
  <c r="BR643" i="1"/>
  <c r="BS643" i="1"/>
  <c r="BT643" i="1"/>
  <c r="A644" i="1"/>
  <c r="C644" i="1"/>
  <c r="G644" i="1"/>
  <c r="R644" i="1"/>
  <c r="R641" i="15" s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3" i="10" s="1"/>
  <c r="AL644" i="1"/>
  <c r="AO644" i="1"/>
  <c r="AP644" i="1"/>
  <c r="M643" i="10" s="1"/>
  <c r="AQ644" i="1"/>
  <c r="BR644" i="1"/>
  <c r="BS644" i="1"/>
  <c r="BT644" i="1"/>
  <c r="A645" i="1"/>
  <c r="C645" i="1"/>
  <c r="G645" i="1"/>
  <c r="R645" i="1"/>
  <c r="R642" i="15" s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4" i="10" s="1"/>
  <c r="AL645" i="1"/>
  <c r="AO645" i="1"/>
  <c r="AP645" i="1"/>
  <c r="M644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R643" i="15" s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5" i="10" s="1"/>
  <c r="AL646" i="1"/>
  <c r="AO646" i="1"/>
  <c r="AP646" i="1"/>
  <c r="M645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6" i="10" s="1"/>
  <c r="AL647" i="1"/>
  <c r="AO647" i="1"/>
  <c r="AP647" i="1"/>
  <c r="M646" i="10" s="1"/>
  <c r="AQ647" i="1"/>
  <c r="BR647" i="1"/>
  <c r="BS647" i="1"/>
  <c r="BT647" i="1"/>
  <c r="A648" i="1"/>
  <c r="C648" i="1"/>
  <c r="G648" i="1"/>
  <c r="R648" i="1"/>
  <c r="R645" i="15" s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7" i="10" s="1"/>
  <c r="AL648" i="1"/>
  <c r="AO648" i="1"/>
  <c r="AP648" i="1"/>
  <c r="M647" i="10" s="1"/>
  <c r="AQ648" i="1"/>
  <c r="BR648" i="1"/>
  <c r="BS648" i="1"/>
  <c r="BT648" i="1"/>
  <c r="A649" i="1"/>
  <c r="C649" i="1"/>
  <c r="G649" i="1"/>
  <c r="R649" i="1"/>
  <c r="R646" i="15" s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8" i="10" s="1"/>
  <c r="AL649" i="1"/>
  <c r="AO649" i="1"/>
  <c r="AP649" i="1"/>
  <c r="M648" i="10" s="1"/>
  <c r="AQ649" i="1"/>
  <c r="BR649" i="1"/>
  <c r="BS649" i="1"/>
  <c r="BT649" i="1"/>
  <c r="A650" i="1"/>
  <c r="C650" i="1"/>
  <c r="G650" i="1"/>
  <c r="R650" i="1"/>
  <c r="R647" i="15" s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49" i="10" s="1"/>
  <c r="AL650" i="1"/>
  <c r="AO650" i="1"/>
  <c r="AP650" i="1"/>
  <c r="M649" i="10" s="1"/>
  <c r="AQ650" i="1"/>
  <c r="BR650" i="1"/>
  <c r="BS650" i="1"/>
  <c r="BT650" i="1"/>
  <c r="A651" i="1"/>
  <c r="C651" i="1"/>
  <c r="G651" i="1"/>
  <c r="R651" i="1"/>
  <c r="R648" i="15" s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0" i="10" s="1"/>
  <c r="AL651" i="1"/>
  <c r="AO651" i="1"/>
  <c r="AP651" i="1"/>
  <c r="M650" i="10" s="1"/>
  <c r="AQ651" i="1"/>
  <c r="BR651" i="1"/>
  <c r="BS651" i="1"/>
  <c r="BT651" i="1"/>
  <c r="A652" i="1"/>
  <c r="C652" i="1"/>
  <c r="G652" i="1"/>
  <c r="R652" i="1"/>
  <c r="R649" i="15" s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1" i="10" s="1"/>
  <c r="AL652" i="1"/>
  <c r="AO652" i="1"/>
  <c r="AP652" i="1"/>
  <c r="M651" i="10" s="1"/>
  <c r="AQ652" i="1"/>
  <c r="BR652" i="1"/>
  <c r="BS652" i="1"/>
  <c r="BT652" i="1"/>
  <c r="A653" i="1"/>
  <c r="C653" i="1"/>
  <c r="G653" i="1"/>
  <c r="R653" i="1"/>
  <c r="R650" i="15" s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2" i="10" s="1"/>
  <c r="AL653" i="1"/>
  <c r="AO653" i="1"/>
  <c r="AP653" i="1"/>
  <c r="M652" i="10" s="1"/>
  <c r="AQ653" i="1"/>
  <c r="BR653" i="1"/>
  <c r="BS653" i="1"/>
  <c r="BT653" i="1"/>
  <c r="A654" i="1"/>
  <c r="C654" i="1"/>
  <c r="G654" i="1"/>
  <c r="R654" i="1"/>
  <c r="R651" i="15" s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3" i="10" s="1"/>
  <c r="AL654" i="1"/>
  <c r="AO654" i="1"/>
  <c r="AP654" i="1"/>
  <c r="M653" i="10" s="1"/>
  <c r="AQ654" i="1"/>
  <c r="BR654" i="1"/>
  <c r="BS654" i="1"/>
  <c r="BT654" i="1"/>
  <c r="A655" i="1"/>
  <c r="C655" i="1"/>
  <c r="G655" i="1"/>
  <c r="R655" i="1"/>
  <c r="R652" i="15" s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4" i="10" s="1"/>
  <c r="AL655" i="1"/>
  <c r="AO655" i="1"/>
  <c r="AP655" i="1"/>
  <c r="M654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R653" i="15" s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5" i="10" s="1"/>
  <c r="AL656" i="1"/>
  <c r="AO656" i="1"/>
  <c r="AP656" i="1"/>
  <c r="M655" i="10" s="1"/>
  <c r="AQ656" i="1"/>
  <c r="BR656" i="1"/>
  <c r="BS656" i="1"/>
  <c r="BT656" i="1"/>
  <c r="A657" i="1"/>
  <c r="C657" i="1"/>
  <c r="G657" i="1"/>
  <c r="M657" i="1" a="1"/>
  <c r="M657" i="1" s="1"/>
  <c r="K654" i="15" s="1"/>
  <c r="R657" i="1"/>
  <c r="R654" i="15" s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6" i="10" s="1"/>
  <c r="AL657" i="1"/>
  <c r="AO657" i="1"/>
  <c r="AP657" i="1"/>
  <c r="M656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R655" i="15" s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7" i="10" s="1"/>
  <c r="AL658" i="1"/>
  <c r="AO658" i="1"/>
  <c r="AP658" i="1"/>
  <c r="M657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8" i="10" s="1"/>
  <c r="AL659" i="1"/>
  <c r="AO659" i="1"/>
  <c r="AP659" i="1"/>
  <c r="M658" i="10" s="1"/>
  <c r="AQ659" i="1"/>
  <c r="BR659" i="1"/>
  <c r="BS659" i="1"/>
  <c r="BT659" i="1"/>
  <c r="A660" i="1"/>
  <c r="C660" i="1"/>
  <c r="G660" i="1"/>
  <c r="R660" i="1"/>
  <c r="R657" i="15" s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59" i="10" s="1"/>
  <c r="AL660" i="1"/>
  <c r="AO660" i="1"/>
  <c r="AP660" i="1"/>
  <c r="M659" i="10" s="1"/>
  <c r="AQ660" i="1"/>
  <c r="BR660" i="1"/>
  <c r="BS660" i="1"/>
  <c r="BT660" i="1"/>
  <c r="A661" i="1"/>
  <c r="C661" i="1"/>
  <c r="G661" i="1"/>
  <c r="R661" i="1"/>
  <c r="R658" i="15" s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0" i="10" s="1"/>
  <c r="AL661" i="1"/>
  <c r="AO661" i="1"/>
  <c r="AP661" i="1"/>
  <c r="M660" i="10" s="1"/>
  <c r="AQ661" i="1"/>
  <c r="BR661" i="1"/>
  <c r="BS661" i="1"/>
  <c r="BT661" i="1"/>
  <c r="A662" i="1"/>
  <c r="C662" i="1"/>
  <c r="G662" i="1"/>
  <c r="R662" i="1"/>
  <c r="R659" i="15" s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1" i="10" s="1"/>
  <c r="AL662" i="1"/>
  <c r="AO662" i="1"/>
  <c r="AP662" i="1"/>
  <c r="M661" i="10" s="1"/>
  <c r="AQ662" i="1"/>
  <c r="BR662" i="1"/>
  <c r="BS662" i="1"/>
  <c r="BT662" i="1"/>
  <c r="A663" i="1"/>
  <c r="C663" i="1"/>
  <c r="G663" i="1"/>
  <c r="R663" i="1"/>
  <c r="R660" i="15" s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2" i="10" s="1"/>
  <c r="AL663" i="1"/>
  <c r="AO663" i="1"/>
  <c r="AP663" i="1"/>
  <c r="M662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3" i="10" s="1"/>
  <c r="AL664" i="1"/>
  <c r="AO664" i="1"/>
  <c r="AP664" i="1"/>
  <c r="M663" i="10" s="1"/>
  <c r="AQ664" i="1"/>
  <c r="BR664" i="1"/>
  <c r="BS664" i="1"/>
  <c r="BT664" i="1"/>
  <c r="A665" i="1"/>
  <c r="C665" i="1"/>
  <c r="G665" i="1"/>
  <c r="R665" i="1"/>
  <c r="R662" i="15" s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4" i="10" s="1"/>
  <c r="AL665" i="1"/>
  <c r="AO665" i="1"/>
  <c r="AP665" i="1"/>
  <c r="M664" i="10" s="1"/>
  <c r="AQ665" i="1"/>
  <c r="BR665" i="1"/>
  <c r="BS665" i="1"/>
  <c r="BT665" i="1"/>
  <c r="A666" i="1"/>
  <c r="C666" i="1"/>
  <c r="G666" i="1"/>
  <c r="R666" i="1"/>
  <c r="R663" i="15" s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5" i="10" s="1"/>
  <c r="AL666" i="1"/>
  <c r="AO666" i="1"/>
  <c r="AP666" i="1"/>
  <c r="M665" i="10" s="1"/>
  <c r="AQ666" i="1"/>
  <c r="BR666" i="1"/>
  <c r="BS666" i="1"/>
  <c r="BT666" i="1"/>
  <c r="A667" i="1"/>
  <c r="C667" i="1"/>
  <c r="G667" i="1"/>
  <c r="R667" i="1"/>
  <c r="R664" i="15" s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6" i="10" s="1"/>
  <c r="AL667" i="1"/>
  <c r="AO667" i="1"/>
  <c r="AP667" i="1"/>
  <c r="M666" i="10" s="1"/>
  <c r="AQ667" i="1"/>
  <c r="BR667" i="1"/>
  <c r="BS667" i="1"/>
  <c r="BT667" i="1"/>
  <c r="A668" i="1"/>
  <c r="C668" i="1"/>
  <c r="G668" i="1"/>
  <c r="R668" i="1"/>
  <c r="R665" i="15" s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7" i="10" s="1"/>
  <c r="AL668" i="1"/>
  <c r="AO668" i="1"/>
  <c r="AP668" i="1"/>
  <c r="M667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8" i="10" s="1"/>
  <c r="AL669" i="1"/>
  <c r="AO669" i="1"/>
  <c r="AP669" i="1"/>
  <c r="M668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R667" i="15" s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69" i="10" s="1"/>
  <c r="AL670" i="1"/>
  <c r="AO670" i="1"/>
  <c r="AP670" i="1"/>
  <c r="M669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0" i="10" s="1"/>
  <c r="AL671" i="1"/>
  <c r="AO671" i="1"/>
  <c r="AP671" i="1"/>
  <c r="M670" i="10" s="1"/>
  <c r="AQ671" i="1"/>
  <c r="BR671" i="1"/>
  <c r="BS671" i="1"/>
  <c r="BT671" i="1"/>
  <c r="A672" i="1"/>
  <c r="C672" i="1"/>
  <c r="G672" i="1"/>
  <c r="R672" i="1"/>
  <c r="R669" i="15" s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1" i="10" s="1"/>
  <c r="AL672" i="1"/>
  <c r="AO672" i="1"/>
  <c r="AP672" i="1"/>
  <c r="M671" i="10" s="1"/>
  <c r="AQ672" i="1"/>
  <c r="BR672" i="1"/>
  <c r="BS672" i="1"/>
  <c r="BT672" i="1"/>
  <c r="A673" i="1"/>
  <c r="C673" i="1"/>
  <c r="G673" i="1"/>
  <c r="R673" i="1"/>
  <c r="R670" i="15" s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2" i="10" s="1"/>
  <c r="AL673" i="1"/>
  <c r="AO673" i="1"/>
  <c r="AP673" i="1"/>
  <c r="M672" i="10" s="1"/>
  <c r="AQ673" i="1"/>
  <c r="BR673" i="1"/>
  <c r="BS673" i="1"/>
  <c r="BT673" i="1"/>
  <c r="A674" i="1"/>
  <c r="C674" i="1"/>
  <c r="G674" i="1"/>
  <c r="R674" i="1"/>
  <c r="R671" i="15" s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3" i="10" s="1"/>
  <c r="AL674" i="1"/>
  <c r="AO674" i="1"/>
  <c r="AP674" i="1"/>
  <c r="M673" i="10" s="1"/>
  <c r="AQ674" i="1"/>
  <c r="BR674" i="1"/>
  <c r="BS674" i="1"/>
  <c r="BT674" i="1"/>
  <c r="A675" i="1"/>
  <c r="C675" i="1"/>
  <c r="G675" i="1"/>
  <c r="R675" i="1"/>
  <c r="R672" i="15" s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4" i="10" s="1"/>
  <c r="AL675" i="1"/>
  <c r="AO675" i="1"/>
  <c r="AP675" i="1"/>
  <c r="M674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5" i="10" s="1"/>
  <c r="AL676" i="1"/>
  <c r="AO676" i="1"/>
  <c r="AP676" i="1"/>
  <c r="M675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6" i="10" s="1"/>
  <c r="AL677" i="1"/>
  <c r="AO677" i="1"/>
  <c r="AP677" i="1"/>
  <c r="M676" i="10" s="1"/>
  <c r="AQ677" i="1"/>
  <c r="BR677" i="1"/>
  <c r="BS677" i="1"/>
  <c r="BT677" i="1"/>
  <c r="A678" i="1"/>
  <c r="C678" i="1"/>
  <c r="G678" i="1"/>
  <c r="R678" i="1"/>
  <c r="R675" i="15" s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7" i="10" s="1"/>
  <c r="AL678" i="1"/>
  <c r="AO678" i="1"/>
  <c r="AP678" i="1"/>
  <c r="M677" i="10" s="1"/>
  <c r="AQ678" i="1"/>
  <c r="BR678" i="1"/>
  <c r="BS678" i="1"/>
  <c r="BT678" i="1"/>
  <c r="A679" i="1"/>
  <c r="C679" i="1"/>
  <c r="G679" i="1"/>
  <c r="R679" i="1"/>
  <c r="R676" i="15" s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8" i="10" s="1"/>
  <c r="AL679" i="1"/>
  <c r="AO679" i="1"/>
  <c r="AP679" i="1"/>
  <c r="M678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R677" i="15" s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79" i="10" s="1"/>
  <c r="AL680" i="1"/>
  <c r="AO680" i="1"/>
  <c r="M679" i="10"/>
  <c r="BR680" i="1"/>
  <c r="BS680" i="1"/>
  <c r="BT680" i="1"/>
  <c r="A681" i="1"/>
  <c r="C681" i="1"/>
  <c r="G681" i="1"/>
  <c r="R681" i="1"/>
  <c r="R678" i="15" s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0" i="10" s="1"/>
  <c r="AL681" i="1"/>
  <c r="M680" i="10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R679" i="15" s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1" i="10" s="1"/>
  <c r="AL682" i="1"/>
  <c r="AO682" i="1"/>
  <c r="AP682" i="1"/>
  <c r="M681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R680" i="15" s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2" i="10" s="1"/>
  <c r="AL683" i="1"/>
  <c r="AO683" i="1"/>
  <c r="AP683" i="1"/>
  <c r="M682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R681" i="15" s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3" i="10" s="1"/>
  <c r="AL684" i="1"/>
  <c r="AO684" i="1"/>
  <c r="AP684" i="1"/>
  <c r="M683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R682" i="15" s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4" i="10" s="1"/>
  <c r="AL685" i="1"/>
  <c r="AO685" i="1"/>
  <c r="AP685" i="1"/>
  <c r="M684" i="10" s="1"/>
  <c r="AQ685" i="1"/>
  <c r="BR685" i="1"/>
  <c r="BS685" i="1"/>
  <c r="BT685" i="1"/>
  <c r="A686" i="1"/>
  <c r="C686" i="1"/>
  <c r="G686" i="1"/>
  <c r="R686" i="1"/>
  <c r="R683" i="15" s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5" i="10" s="1"/>
  <c r="AL686" i="1"/>
  <c r="AO686" i="1"/>
  <c r="AP686" i="1"/>
  <c r="M685" i="10" s="1"/>
  <c r="AQ686" i="1"/>
  <c r="BR686" i="1"/>
  <c r="BS686" i="1"/>
  <c r="BT686" i="1"/>
  <c r="A687" i="1"/>
  <c r="C687" i="1"/>
  <c r="G687" i="1"/>
  <c r="R687" i="1"/>
  <c r="R684" i="15" s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6" i="10" s="1"/>
  <c r="AL687" i="1"/>
  <c r="AO687" i="1"/>
  <c r="AP687" i="1"/>
  <c r="M686" i="10" s="1"/>
  <c r="AQ687" i="1"/>
  <c r="BR687" i="1"/>
  <c r="BS687" i="1"/>
  <c r="BT687" i="1"/>
  <c r="A688" i="1"/>
  <c r="C688" i="1"/>
  <c r="G688" i="1"/>
  <c r="R688" i="1"/>
  <c r="R685" i="15" s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7" i="10" s="1"/>
  <c r="AL688" i="1"/>
  <c r="AO688" i="1"/>
  <c r="AP688" i="1"/>
  <c r="M687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8" i="10" s="1"/>
  <c r="AL689" i="1"/>
  <c r="AO689" i="1"/>
  <c r="AP689" i="1"/>
  <c r="M688" i="10" s="1"/>
  <c r="AQ689" i="1"/>
  <c r="BR689" i="1"/>
  <c r="BS689" i="1"/>
  <c r="BT689" i="1"/>
  <c r="A690" i="1"/>
  <c r="C690" i="1"/>
  <c r="G690" i="1"/>
  <c r="K687" i="15"/>
  <c r="L687" i="15"/>
  <c r="R690" i="1"/>
  <c r="R687" i="15" s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89" i="10" s="1"/>
  <c r="AL690" i="1"/>
  <c r="AO690" i="1"/>
  <c r="AP690" i="1"/>
  <c r="M689" i="10" s="1"/>
  <c r="AQ690" i="1"/>
  <c r="BR690" i="1"/>
  <c r="BS690" i="1"/>
  <c r="BT690" i="1"/>
  <c r="A691" i="1"/>
  <c r="C691" i="1"/>
  <c r="G691" i="1"/>
  <c r="K688" i="15"/>
  <c r="L688" i="15"/>
  <c r="R691" i="1"/>
  <c r="R688" i="15" s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0" i="10" s="1"/>
  <c r="AL691" i="1"/>
  <c r="AO691" i="1"/>
  <c r="AP691" i="1"/>
  <c r="M690" i="10" s="1"/>
  <c r="AQ691" i="1"/>
  <c r="BR691" i="1"/>
  <c r="BS691" i="1"/>
  <c r="BT691" i="1"/>
  <c r="A692" i="1"/>
  <c r="C692" i="1"/>
  <c r="G692" i="1"/>
  <c r="K689" i="15"/>
  <c r="L689" i="15"/>
  <c r="R692" i="1"/>
  <c r="R689" i="15" s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1" i="10" s="1"/>
  <c r="AL692" i="1"/>
  <c r="AO692" i="1"/>
  <c r="AP692" i="1"/>
  <c r="M691" i="10" s="1"/>
  <c r="AQ692" i="1"/>
  <c r="BR692" i="1"/>
  <c r="BS692" i="1"/>
  <c r="BT692" i="1"/>
  <c r="A693" i="1"/>
  <c r="C693" i="1"/>
  <c r="G693" i="1"/>
  <c r="K690" i="15"/>
  <c r="L690" i="15"/>
  <c r="R693" i="1"/>
  <c r="R690" i="15" s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2" i="10" s="1"/>
  <c r="AL693" i="1"/>
  <c r="AO693" i="1"/>
  <c r="AP693" i="1"/>
  <c r="M692" i="10" s="1"/>
  <c r="AQ693" i="1"/>
  <c r="BR693" i="1"/>
  <c r="BS693" i="1"/>
  <c r="BT693" i="1"/>
  <c r="A694" i="1"/>
  <c r="C694" i="1"/>
  <c r="G694" i="1"/>
  <c r="K691" i="15"/>
  <c r="L691" i="15"/>
  <c r="R694" i="1"/>
  <c r="R691" i="15" s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3" i="10" s="1"/>
  <c r="AL694" i="1"/>
  <c r="AO694" i="1"/>
  <c r="AP694" i="1"/>
  <c r="M693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4" i="10" s="1"/>
  <c r="AL695" i="1"/>
  <c r="AO695" i="1"/>
  <c r="AP695" i="1"/>
  <c r="M694" i="10" s="1"/>
  <c r="AQ695" i="1"/>
  <c r="BR695" i="1"/>
  <c r="BS695" i="1"/>
  <c r="BT695" i="1"/>
  <c r="A696" i="1"/>
  <c r="C696" i="1"/>
  <c r="G696" i="1"/>
  <c r="K693" i="15"/>
  <c r="L693" i="15"/>
  <c r="R696" i="1"/>
  <c r="R693" i="15" s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5" i="10" s="1"/>
  <c r="AL696" i="1"/>
  <c r="AO696" i="1"/>
  <c r="AP696" i="1"/>
  <c r="M695" i="10" s="1"/>
  <c r="AQ696" i="1"/>
  <c r="BR696" i="1"/>
  <c r="BS696" i="1"/>
  <c r="BT696" i="1"/>
  <c r="A697" i="1"/>
  <c r="C697" i="1"/>
  <c r="G697" i="1"/>
  <c r="K694" i="15"/>
  <c r="L694" i="15"/>
  <c r="R697" i="1"/>
  <c r="R694" i="15" s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6" i="10" s="1"/>
  <c r="AL697" i="1"/>
  <c r="AO697" i="1"/>
  <c r="AP697" i="1"/>
  <c r="M696" i="10" s="1"/>
  <c r="AQ697" i="1"/>
  <c r="BR697" i="1"/>
  <c r="BS697" i="1"/>
  <c r="BT697" i="1"/>
  <c r="A698" i="1"/>
  <c r="C698" i="1"/>
  <c r="G698" i="1"/>
  <c r="K695" i="15"/>
  <c r="L695" i="15"/>
  <c r="R698" i="1"/>
  <c r="R695" i="15" s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7" i="10" s="1"/>
  <c r="AL698" i="1"/>
  <c r="AO698" i="1"/>
  <c r="AP698" i="1"/>
  <c r="M697" i="10" s="1"/>
  <c r="AQ698" i="1"/>
  <c r="BR698" i="1"/>
  <c r="BS698" i="1"/>
  <c r="BT698" i="1"/>
  <c r="A699" i="1"/>
  <c r="C699" i="1"/>
  <c r="G699" i="1"/>
  <c r="K696" i="15"/>
  <c r="L696" i="15"/>
  <c r="R699" i="1"/>
  <c r="R696" i="15" s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8" i="10" s="1"/>
  <c r="AL699" i="1"/>
  <c r="AO699" i="1"/>
  <c r="AP699" i="1"/>
  <c r="M698" i="10" s="1"/>
  <c r="AQ699" i="1"/>
  <c r="BR699" i="1"/>
  <c r="BS699" i="1"/>
  <c r="BT699" i="1"/>
  <c r="A700" i="1"/>
  <c r="C700" i="1"/>
  <c r="G700" i="1"/>
  <c r="K697" i="15"/>
  <c r="L697" i="15"/>
  <c r="R700" i="1"/>
  <c r="R697" i="15" s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699" i="10" s="1"/>
  <c r="AL700" i="1"/>
  <c r="AO700" i="1"/>
  <c r="AP700" i="1"/>
  <c r="M699" i="10" s="1"/>
  <c r="AQ700" i="1"/>
  <c r="BR700" i="1"/>
  <c r="BS700" i="1"/>
  <c r="BT700" i="1"/>
  <c r="A701" i="1"/>
  <c r="C701" i="1"/>
  <c r="G701" i="1"/>
  <c r="K698" i="15"/>
  <c r="L698" i="15"/>
  <c r="R701" i="1"/>
  <c r="R698" i="15" s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0" i="10" s="1"/>
  <c r="AL701" i="1"/>
  <c r="AO701" i="1"/>
  <c r="AP701" i="1"/>
  <c r="M700" i="10" s="1"/>
  <c r="AQ701" i="1"/>
  <c r="BR701" i="1"/>
  <c r="BS701" i="1"/>
  <c r="BT701" i="1"/>
  <c r="A702" i="1"/>
  <c r="C702" i="1"/>
  <c r="G702" i="1"/>
  <c r="K699" i="15"/>
  <c r="L699" i="15"/>
  <c r="R702" i="1"/>
  <c r="R699" i="15" s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1" i="10" s="1"/>
  <c r="AL702" i="1"/>
  <c r="AO702" i="1"/>
  <c r="AP702" i="1"/>
  <c r="M701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2" i="10" s="1"/>
  <c r="AL703" i="1"/>
  <c r="AO703" i="1"/>
  <c r="AP703" i="1"/>
  <c r="M702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3" i="10" s="1"/>
  <c r="AL704" i="1"/>
  <c r="AO704" i="1"/>
  <c r="AP704" i="1"/>
  <c r="M703" i="10" s="1"/>
  <c r="AQ704" i="1"/>
  <c r="BR704" i="1"/>
  <c r="BS704" i="1"/>
  <c r="BT704" i="1"/>
  <c r="A705" i="1"/>
  <c r="C705" i="1"/>
  <c r="G705" i="1"/>
  <c r="K702" i="15"/>
  <c r="L702" i="15"/>
  <c r="R705" i="1"/>
  <c r="R702" i="15" s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4" i="10" s="1"/>
  <c r="AL705" i="1"/>
  <c r="AO705" i="1"/>
  <c r="AP705" i="1"/>
  <c r="M704" i="10" s="1"/>
  <c r="AQ705" i="1"/>
  <c r="BR705" i="1"/>
  <c r="BS705" i="1"/>
  <c r="BT705" i="1"/>
  <c r="A706" i="1"/>
  <c r="C706" i="1"/>
  <c r="G706" i="1"/>
  <c r="K703" i="15"/>
  <c r="L703" i="15"/>
  <c r="R706" i="1"/>
  <c r="R703" i="15" s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5" i="10" s="1"/>
  <c r="AL706" i="1"/>
  <c r="AO706" i="1"/>
  <c r="AP706" i="1"/>
  <c r="M705" i="10" s="1"/>
  <c r="AQ706" i="1"/>
  <c r="BR706" i="1"/>
  <c r="BS706" i="1"/>
  <c r="BT706" i="1"/>
  <c r="A707" i="1"/>
  <c r="C707" i="1"/>
  <c r="G707" i="1"/>
  <c r="K704" i="15"/>
  <c r="L704" i="15"/>
  <c r="R707" i="1"/>
  <c r="R704" i="15" s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6" i="10" s="1"/>
  <c r="AL707" i="1"/>
  <c r="AO707" i="1"/>
  <c r="AP707" i="1"/>
  <c r="M706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R705" i="15" s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7" i="10" s="1"/>
  <c r="AL708" i="1"/>
  <c r="AO708" i="1"/>
  <c r="AP708" i="1"/>
  <c r="M707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R706" i="15" s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8" i="10" s="1"/>
  <c r="AL709" i="1"/>
  <c r="AO709" i="1"/>
  <c r="AP709" i="1"/>
  <c r="M708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09" i="10" s="1"/>
  <c r="AL710" i="1"/>
  <c r="AO710" i="1"/>
  <c r="AP710" i="1"/>
  <c r="M709" i="10" s="1"/>
  <c r="AQ710" i="1"/>
  <c r="BR710" i="1"/>
  <c r="BS710" i="1"/>
  <c r="BT710" i="1"/>
  <c r="A711" i="1"/>
  <c r="C711" i="1"/>
  <c r="G711" i="1"/>
  <c r="K708" i="15"/>
  <c r="L708" i="15"/>
  <c r="R711" i="1"/>
  <c r="R708" i="15" s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0" i="10" s="1"/>
  <c r="AL711" i="1"/>
  <c r="AO711" i="1"/>
  <c r="AP711" i="1"/>
  <c r="M710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R709" i="15" s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1" i="10" s="1"/>
  <c r="AL712" i="1"/>
  <c r="AO712" i="1"/>
  <c r="AP712" i="1"/>
  <c r="M711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R710" i="15" s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2" i="10" s="1"/>
  <c r="AL713" i="1"/>
  <c r="AO713" i="1"/>
  <c r="AP713" i="1"/>
  <c r="M712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R711" i="15" s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3" i="10" s="1"/>
  <c r="AL714" i="1"/>
  <c r="AO714" i="1"/>
  <c r="AP714" i="1"/>
  <c r="M713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4" i="10" s="1"/>
  <c r="AL715" i="1"/>
  <c r="AO715" i="1"/>
  <c r="AP715" i="1"/>
  <c r="M714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5" i="10" s="1"/>
  <c r="AL716" i="1"/>
  <c r="AO716" i="1"/>
  <c r="AP716" i="1"/>
  <c r="M715" i="10" s="1"/>
  <c r="AQ716" i="1"/>
  <c r="BR716" i="1"/>
  <c r="BS716" i="1"/>
  <c r="BT716" i="1"/>
  <c r="A717" i="1"/>
  <c r="C717" i="1"/>
  <c r="G717" i="1"/>
  <c r="K714" i="15"/>
  <c r="L714" i="15"/>
  <c r="R717" i="1"/>
  <c r="R714" i="15" s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6" i="10" s="1"/>
  <c r="AL717" i="1"/>
  <c r="AO717" i="1"/>
  <c r="AP717" i="1"/>
  <c r="M716" i="10" s="1"/>
  <c r="AQ717" i="1"/>
  <c r="BR717" i="1"/>
  <c r="BS717" i="1"/>
  <c r="BT717" i="1"/>
  <c r="A718" i="1"/>
  <c r="C718" i="1"/>
  <c r="G718" i="1"/>
  <c r="K715" i="15"/>
  <c r="L715" i="15"/>
  <c r="R718" i="1"/>
  <c r="R715" i="15" s="1"/>
  <c r="S718" i="1" a="1"/>
  <c r="S718" i="1" s="1"/>
  <c r="D715" i="15" s="1"/>
  <c r="T718" i="1" a="1"/>
  <c r="T718" i="1" s="1"/>
  <c r="E715" i="15" s="1"/>
  <c r="U718" i="1" a="1"/>
  <c r="U718" i="1" s="1"/>
  <c r="BB718" i="1"/>
  <c r="AJ718" i="1"/>
  <c r="AK718" i="1"/>
  <c r="K717" i="10" s="1"/>
  <c r="AL718" i="1"/>
  <c r="AO718" i="1"/>
  <c r="AP718" i="1"/>
  <c r="M717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8" i="10" s="1"/>
  <c r="AL719" i="1"/>
  <c r="AO719" i="1"/>
  <c r="AP719" i="1"/>
  <c r="M718" i="10" s="1"/>
  <c r="AQ719" i="1"/>
  <c r="BR719" i="1"/>
  <c r="BS719" i="1"/>
  <c r="BT719" i="1"/>
  <c r="A720" i="1"/>
  <c r="C720" i="1"/>
  <c r="G720" i="1"/>
  <c r="K717" i="15"/>
  <c r="L717" i="15"/>
  <c r="R720" i="1"/>
  <c r="R717" i="15" s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19" i="10" s="1"/>
  <c r="AL720" i="1"/>
  <c r="AO720" i="1"/>
  <c r="AP720" i="1"/>
  <c r="M719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R718" i="15" s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0" i="10" s="1"/>
  <c r="AL721" i="1"/>
  <c r="AO721" i="1"/>
  <c r="AP721" i="1"/>
  <c r="M720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R719" i="15" s="1"/>
  <c r="S722" i="1" a="1"/>
  <c r="S722" i="1" s="1"/>
  <c r="D719" i="15" s="1"/>
  <c r="T722" i="1" a="1"/>
  <c r="T722" i="1" s="1"/>
  <c r="E719" i="15" s="1"/>
  <c r="U722" i="1" a="1"/>
  <c r="U722" i="1" s="1"/>
  <c r="BB722" i="1"/>
  <c r="AJ722" i="1"/>
  <c r="AK722" i="1"/>
  <c r="K721" i="10" s="1"/>
  <c r="AL722" i="1"/>
  <c r="AO722" i="1"/>
  <c r="AP722" i="1"/>
  <c r="M721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R720" i="15" s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2" i="10" s="1"/>
  <c r="AL723" i="1"/>
  <c r="AO723" i="1"/>
  <c r="AP723" i="1"/>
  <c r="M722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R721" i="15" s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3" i="10" s="1"/>
  <c r="AL724" i="1"/>
  <c r="AO724" i="1"/>
  <c r="AP724" i="1"/>
  <c r="M723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R722" i="15" s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4" i="10" s="1"/>
  <c r="AL725" i="1"/>
  <c r="AO725" i="1"/>
  <c r="AP725" i="1"/>
  <c r="M724" i="10" s="1"/>
  <c r="AQ725" i="1"/>
  <c r="BR725" i="1"/>
  <c r="BS725" i="1"/>
  <c r="BT725" i="1"/>
  <c r="A726" i="1"/>
  <c r="C726" i="1"/>
  <c r="G726" i="1"/>
  <c r="K723" i="15"/>
  <c r="L723" i="15"/>
  <c r="R726" i="1"/>
  <c r="R723" i="15" s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5" i="10" s="1"/>
  <c r="AL726" i="1"/>
  <c r="AO726" i="1"/>
  <c r="AP726" i="1"/>
  <c r="M725" i="10" s="1"/>
  <c r="AQ726" i="1"/>
  <c r="BR726" i="1"/>
  <c r="BS726" i="1"/>
  <c r="BT726" i="1"/>
  <c r="A727" i="1"/>
  <c r="C727" i="1"/>
  <c r="G727" i="1"/>
  <c r="K724" i="15"/>
  <c r="L724" i="15"/>
  <c r="R727" i="1"/>
  <c r="R724" i="15" s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6" i="10" s="1"/>
  <c r="AL727" i="1"/>
  <c r="AO727" i="1"/>
  <c r="AP727" i="1"/>
  <c r="M726" i="10" s="1"/>
  <c r="AQ727" i="1"/>
  <c r="BR727" i="1"/>
  <c r="BS727" i="1"/>
  <c r="BT727" i="1"/>
  <c r="A728" i="1"/>
  <c r="C728" i="1"/>
  <c r="G728" i="1"/>
  <c r="K725" i="15"/>
  <c r="L725" i="15"/>
  <c r="R728" i="1"/>
  <c r="R725" i="15" s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7" i="10" s="1"/>
  <c r="AL728" i="1"/>
  <c r="AO728" i="1"/>
  <c r="AP728" i="1"/>
  <c r="M727" i="10" s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R726" i="15" s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8" i="10" s="1"/>
  <c r="AL729" i="1"/>
  <c r="AO729" i="1"/>
  <c r="AP729" i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29" i="10" s="1"/>
  <c r="AL730" i="1"/>
  <c r="AO730" i="1"/>
  <c r="AP730" i="1"/>
  <c r="M729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0" i="10" s="1"/>
  <c r="AL731" i="1"/>
  <c r="AO731" i="1"/>
  <c r="AP731" i="1"/>
  <c r="M730" i="10" s="1"/>
  <c r="AQ731" i="1"/>
  <c r="BR731" i="1"/>
  <c r="BS731" i="1"/>
  <c r="BT731" i="1"/>
  <c r="A732" i="1"/>
  <c r="C732" i="1"/>
  <c r="G732" i="1"/>
  <c r="M732" i="1" a="1"/>
  <c r="M732" i="1" s="1"/>
  <c r="K729" i="15" s="1"/>
  <c r="L729" i="15"/>
  <c r="R732" i="1"/>
  <c r="R729" i="15" s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1" i="10" s="1"/>
  <c r="AL732" i="1"/>
  <c r="AO732" i="1"/>
  <c r="AP732" i="1"/>
  <c r="M731" i="10" s="1"/>
  <c r="AQ732" i="1"/>
  <c r="BR732" i="1"/>
  <c r="BS732" i="1"/>
  <c r="BT732" i="1"/>
  <c r="A733" i="1"/>
  <c r="C733" i="1"/>
  <c r="G733" i="1"/>
  <c r="K730" i="15"/>
  <c r="L730" i="15"/>
  <c r="R733" i="1"/>
  <c r="R730" i="15" s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2" i="10" s="1"/>
  <c r="AL733" i="1"/>
  <c r="AO733" i="1"/>
  <c r="AP733" i="1"/>
  <c r="M732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R731" i="15" s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3" i="10" s="1"/>
  <c r="AL734" i="1"/>
  <c r="AO734" i="1"/>
  <c r="AP734" i="1"/>
  <c r="M733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R732" i="15" s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4" i="10" s="1"/>
  <c r="AL735" i="1"/>
  <c r="AO735" i="1"/>
  <c r="AP735" i="1"/>
  <c r="M734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R733" i="15" s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5" i="10" s="1"/>
  <c r="AL736" i="1"/>
  <c r="AO736" i="1"/>
  <c r="AP736" i="1"/>
  <c r="M735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R734" i="15" s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6" i="10" s="1"/>
  <c r="AL737" i="1"/>
  <c r="AO737" i="1"/>
  <c r="AP737" i="1"/>
  <c r="M736" i="10" s="1"/>
  <c r="AQ737" i="1"/>
  <c r="BR737" i="1"/>
  <c r="BS737" i="1"/>
  <c r="BT737" i="1"/>
  <c r="A738" i="1"/>
  <c r="C738" i="1"/>
  <c r="G738" i="1"/>
  <c r="M738" i="1" a="1"/>
  <c r="M738" i="1" s="1"/>
  <c r="K735" i="15" s="1"/>
  <c r="L735" i="15"/>
  <c r="R738" i="1"/>
  <c r="R735" i="15" s="1"/>
  <c r="S738" i="1" a="1"/>
  <c r="S738" i="1" s="1"/>
  <c r="D735" i="15" s="1"/>
  <c r="T738" i="1" a="1"/>
  <c r="T738" i="1" s="1"/>
  <c r="E735" i="15" s="1"/>
  <c r="AI738" i="1"/>
  <c r="BB738" i="1" s="1"/>
  <c r="AJ738" i="1"/>
  <c r="AK738" i="1"/>
  <c r="K737" i="10" s="1"/>
  <c r="AL738" i="1"/>
  <c r="AO738" i="1"/>
  <c r="AP738" i="1"/>
  <c r="M737" i="10" s="1"/>
  <c r="AQ738" i="1"/>
  <c r="BR738" i="1"/>
  <c r="BS738" i="1"/>
  <c r="BT738" i="1"/>
  <c r="A739" i="1"/>
  <c r="C739" i="1"/>
  <c r="G739" i="1"/>
  <c r="K736" i="15"/>
  <c r="L736" i="15"/>
  <c r="R739" i="1"/>
  <c r="R736" i="15" s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8" i="10" s="1"/>
  <c r="AL739" i="1"/>
  <c r="AO739" i="1"/>
  <c r="AP739" i="1"/>
  <c r="M738" i="10" s="1"/>
  <c r="AQ739" i="1"/>
  <c r="BR739" i="1"/>
  <c r="BS739" i="1"/>
  <c r="BT739" i="1"/>
  <c r="A740" i="1"/>
  <c r="C740" i="1"/>
  <c r="G740" i="1"/>
  <c r="K737" i="15"/>
  <c r="L737" i="15"/>
  <c r="R740" i="1"/>
  <c r="R737" i="15" s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39" i="10" s="1"/>
  <c r="AL740" i="1"/>
  <c r="AO740" i="1"/>
  <c r="AP740" i="1"/>
  <c r="M739" i="10" s="1"/>
  <c r="AQ740" i="1"/>
  <c r="BR740" i="1"/>
  <c r="BS740" i="1"/>
  <c r="BT740" i="1"/>
  <c r="A741" i="1"/>
  <c r="C741" i="1"/>
  <c r="G741" i="1"/>
  <c r="M741" i="1" a="1"/>
  <c r="M741" i="1" s="1"/>
  <c r="K738" i="15" s="1"/>
  <c r="L738" i="15"/>
  <c r="R741" i="1"/>
  <c r="R738" i="15" s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0" i="10" s="1"/>
  <c r="AL741" i="1"/>
  <c r="AO741" i="1"/>
  <c r="AP741" i="1"/>
  <c r="M740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1" i="10" s="1"/>
  <c r="AL742" i="1"/>
  <c r="AO742" i="1"/>
  <c r="AP742" i="1"/>
  <c r="M741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2" i="10" s="1"/>
  <c r="AL743" i="1"/>
  <c r="AO743" i="1"/>
  <c r="AP743" i="1"/>
  <c r="M742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R741" i="15" s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3" i="10" s="1"/>
  <c r="AL744" i="1"/>
  <c r="AO744" i="1"/>
  <c r="AP744" i="1"/>
  <c r="M743" i="10" s="1"/>
  <c r="AQ744" i="1"/>
  <c r="BR744" i="1"/>
  <c r="BS744" i="1"/>
  <c r="BT744" i="1"/>
  <c r="A745" i="1"/>
  <c r="C745" i="1"/>
  <c r="G745" i="1"/>
  <c r="K742" i="15"/>
  <c r="L742" i="15"/>
  <c r="R745" i="1"/>
  <c r="R742" i="15" s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4" i="10" s="1"/>
  <c r="AL745" i="1"/>
  <c r="AO745" i="1"/>
  <c r="AP745" i="1"/>
  <c r="M744" i="10" s="1"/>
  <c r="AQ745" i="1"/>
  <c r="BR745" i="1"/>
  <c r="BS745" i="1"/>
  <c r="BT745" i="1"/>
  <c r="A746" i="1"/>
  <c r="C746" i="1"/>
  <c r="G746" i="1"/>
  <c r="K743" i="15"/>
  <c r="L743" i="15"/>
  <c r="R746" i="1"/>
  <c r="R743" i="15" s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5" i="10" s="1"/>
  <c r="AL746" i="1"/>
  <c r="AO746" i="1"/>
  <c r="AP746" i="1"/>
  <c r="M745" i="10" s="1"/>
  <c r="AQ746" i="1"/>
  <c r="BR746" i="1"/>
  <c r="BS746" i="1"/>
  <c r="BT746" i="1"/>
  <c r="A747" i="1"/>
  <c r="C747" i="1"/>
  <c r="G747" i="1"/>
  <c r="K744" i="15"/>
  <c r="L744" i="15"/>
  <c r="R747" i="1"/>
  <c r="R744" i="15" s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6" i="10" s="1"/>
  <c r="AL747" i="1"/>
  <c r="AO747" i="1"/>
  <c r="AP747" i="1"/>
  <c r="M746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R745" i="15" s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7" i="10" s="1"/>
  <c r="AL748" i="1"/>
  <c r="AO748" i="1"/>
  <c r="AP748" i="1"/>
  <c r="M747" i="10" s="1"/>
  <c r="AQ748" i="1"/>
  <c r="BR748" i="1"/>
  <c r="BS748" i="1"/>
  <c r="BT748" i="1"/>
  <c r="A749" i="1"/>
  <c r="C749" i="1"/>
  <c r="G749" i="1"/>
  <c r="K746" i="15"/>
  <c r="L746" i="15"/>
  <c r="R749" i="1"/>
  <c r="R746" i="15" s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8" i="10" s="1"/>
  <c r="AL749" i="1"/>
  <c r="AO749" i="1"/>
  <c r="AP749" i="1"/>
  <c r="M748" i="10" s="1"/>
  <c r="AQ749" i="1"/>
  <c r="BR749" i="1"/>
  <c r="BS749" i="1"/>
  <c r="BT749" i="1"/>
  <c r="A750" i="1"/>
  <c r="C750" i="1"/>
  <c r="G750" i="1"/>
  <c r="K747" i="15"/>
  <c r="L747" i="15"/>
  <c r="R750" i="1"/>
  <c r="R747" i="15" s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49" i="10" s="1"/>
  <c r="AL750" i="1"/>
  <c r="AO750" i="1"/>
  <c r="AP750" i="1"/>
  <c r="M749" i="10" s="1"/>
  <c r="AQ750" i="1"/>
  <c r="BR750" i="1"/>
  <c r="BS750" i="1"/>
  <c r="BT750" i="1"/>
  <c r="A751" i="1"/>
  <c r="C751" i="1"/>
  <c r="G751" i="1"/>
  <c r="K748" i="15"/>
  <c r="L748" i="15"/>
  <c r="R751" i="1"/>
  <c r="R748" i="15" s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0" i="10" s="1"/>
  <c r="AL751" i="1"/>
  <c r="AO751" i="1"/>
  <c r="AP751" i="1"/>
  <c r="M750" i="10" s="1"/>
  <c r="AQ751" i="1"/>
  <c r="BR751" i="1"/>
  <c r="BS751" i="1"/>
  <c r="BT751" i="1"/>
  <c r="A752" i="1"/>
  <c r="C752" i="1"/>
  <c r="G752" i="1"/>
  <c r="K749" i="15"/>
  <c r="L749" i="15"/>
  <c r="R752" i="1"/>
  <c r="R749" i="15" s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1" i="10" s="1"/>
  <c r="AL752" i="1"/>
  <c r="AO752" i="1"/>
  <c r="AP752" i="1"/>
  <c r="M751" i="10" s="1"/>
  <c r="AQ752" i="1"/>
  <c r="BR752" i="1"/>
  <c r="BS752" i="1"/>
  <c r="BT752" i="1"/>
  <c r="A753" i="1"/>
  <c r="C753" i="1"/>
  <c r="G753" i="1"/>
  <c r="K750" i="15"/>
  <c r="L750" i="15"/>
  <c r="R753" i="1"/>
  <c r="R750" i="15" s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2" i="10" s="1"/>
  <c r="AL753" i="1"/>
  <c r="AO753" i="1"/>
  <c r="AP753" i="1"/>
  <c r="M752" i="10" s="1"/>
  <c r="AQ753" i="1"/>
  <c r="BR753" i="1"/>
  <c r="BS753" i="1"/>
  <c r="BT753" i="1"/>
  <c r="A754" i="1"/>
  <c r="C754" i="1"/>
  <c r="G754" i="1"/>
  <c r="K751" i="15"/>
  <c r="L751" i="15"/>
  <c r="R754" i="1"/>
  <c r="R751" i="15" s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3" i="10" s="1"/>
  <c r="AL754" i="1"/>
  <c r="AO754" i="1"/>
  <c r="AP754" i="1"/>
  <c r="M753" i="10" s="1"/>
  <c r="AQ754" i="1"/>
  <c r="BR754" i="1"/>
  <c r="BS754" i="1"/>
  <c r="BT754" i="1"/>
  <c r="A755" i="1"/>
  <c r="C755" i="1"/>
  <c r="G755" i="1"/>
  <c r="K752" i="15"/>
  <c r="L752" i="15"/>
  <c r="R755" i="1"/>
  <c r="R752" i="15" s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4" i="10" s="1"/>
  <c r="AL755" i="1"/>
  <c r="AO755" i="1"/>
  <c r="AP755" i="1"/>
  <c r="M754" i="10" s="1"/>
  <c r="AQ755" i="1"/>
  <c r="BR755" i="1"/>
  <c r="BS755" i="1"/>
  <c r="BT755" i="1"/>
  <c r="A756" i="1"/>
  <c r="C756" i="1"/>
  <c r="G756" i="1"/>
  <c r="K753" i="15"/>
  <c r="L753" i="15"/>
  <c r="R756" i="1"/>
  <c r="R753" i="15" s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5" i="10" s="1"/>
  <c r="AL756" i="1"/>
  <c r="AO756" i="1"/>
  <c r="AP756" i="1"/>
  <c r="M755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R754" i="15" s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6" i="10" s="1"/>
  <c r="AL757" i="1"/>
  <c r="AO757" i="1"/>
  <c r="AP757" i="1"/>
  <c r="M756" i="10" s="1"/>
  <c r="AQ757" i="1"/>
  <c r="BR757" i="1"/>
  <c r="BS757" i="1"/>
  <c r="BT757" i="1"/>
  <c r="A758" i="1"/>
  <c r="C758" i="1"/>
  <c r="G758" i="1"/>
  <c r="K755" i="15"/>
  <c r="L755" i="15"/>
  <c r="R758" i="1"/>
  <c r="R755" i="15" s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7" i="10" s="1"/>
  <c r="AL758" i="1"/>
  <c r="AO758" i="1"/>
  <c r="AP758" i="1"/>
  <c r="M757" i="10" s="1"/>
  <c r="AQ758" i="1"/>
  <c r="BR758" i="1"/>
  <c r="BS758" i="1"/>
  <c r="BT758" i="1"/>
  <c r="A759" i="1"/>
  <c r="C759" i="1"/>
  <c r="G759" i="1"/>
  <c r="K756" i="15"/>
  <c r="L756" i="15"/>
  <c r="R759" i="1"/>
  <c r="R756" i="15" s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8" i="10" s="1"/>
  <c r="AL759" i="1"/>
  <c r="AO759" i="1"/>
  <c r="AP759" i="1"/>
  <c r="M758" i="10" s="1"/>
  <c r="AQ759" i="1"/>
  <c r="BR759" i="1"/>
  <c r="BS759" i="1"/>
  <c r="BT759" i="1"/>
  <c r="A760" i="1"/>
  <c r="C760" i="1"/>
  <c r="G760" i="1"/>
  <c r="K757" i="15"/>
  <c r="L757" i="15"/>
  <c r="R760" i="1"/>
  <c r="R757" i="15" s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59" i="10" s="1"/>
  <c r="AL760" i="1"/>
  <c r="AO760" i="1"/>
  <c r="AP760" i="1"/>
  <c r="M759" i="10" s="1"/>
  <c r="AQ760" i="1"/>
  <c r="BR760" i="1"/>
  <c r="BS760" i="1"/>
  <c r="BT760" i="1"/>
  <c r="A761" i="1"/>
  <c r="C761" i="1"/>
  <c r="G761" i="1"/>
  <c r="K758" i="15"/>
  <c r="L758" i="15"/>
  <c r="R761" i="1"/>
  <c r="R758" i="15" s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0" i="10" s="1"/>
  <c r="AL761" i="1"/>
  <c r="AO761" i="1"/>
  <c r="AP761" i="1"/>
  <c r="M760" i="10" s="1"/>
  <c r="AQ761" i="1"/>
  <c r="BR761" i="1"/>
  <c r="BS761" i="1"/>
  <c r="BT761" i="1"/>
  <c r="A762" i="1"/>
  <c r="C762" i="1"/>
  <c r="G762" i="1"/>
  <c r="K759" i="15"/>
  <c r="L759" i="15"/>
  <c r="R762" i="1"/>
  <c r="R759" i="15" s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1" i="10" s="1"/>
  <c r="AL762" i="1"/>
  <c r="AO762" i="1"/>
  <c r="AP762" i="1"/>
  <c r="M761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R760" i="15" s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2" i="10" s="1"/>
  <c r="AL763" i="1"/>
  <c r="AO763" i="1"/>
  <c r="AP763" i="1"/>
  <c r="M762" i="10" s="1"/>
  <c r="AQ763" i="1"/>
  <c r="BR763" i="1"/>
  <c r="BS763" i="1"/>
  <c r="BT763" i="1"/>
  <c r="A764" i="1"/>
  <c r="C764" i="1"/>
  <c r="G764" i="1"/>
  <c r="K761" i="15"/>
  <c r="L761" i="15"/>
  <c r="R764" i="1"/>
  <c r="R761" i="15" s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3" i="10" s="1"/>
  <c r="AL764" i="1"/>
  <c r="AO764" i="1"/>
  <c r="AP764" i="1"/>
  <c r="M763" i="10" s="1"/>
  <c r="AQ764" i="1"/>
  <c r="BR764" i="1"/>
  <c r="BS764" i="1"/>
  <c r="BT764" i="1"/>
  <c r="A765" i="1"/>
  <c r="C765" i="1"/>
  <c r="G765" i="1"/>
  <c r="K762" i="15"/>
  <c r="L762" i="15"/>
  <c r="R765" i="1"/>
  <c r="R762" i="15" s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4" i="10" s="1"/>
  <c r="AL765" i="1"/>
  <c r="AO765" i="1"/>
  <c r="AP765" i="1"/>
  <c r="M764" i="10" s="1"/>
  <c r="AQ765" i="1"/>
  <c r="BR765" i="1"/>
  <c r="BS765" i="1"/>
  <c r="BT765" i="1"/>
  <c r="A766" i="1"/>
  <c r="C766" i="1"/>
  <c r="G766" i="1"/>
  <c r="K763" i="15"/>
  <c r="L763" i="15"/>
  <c r="R766" i="1"/>
  <c r="R763" i="15" s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5" i="10" s="1"/>
  <c r="AL766" i="1"/>
  <c r="AO766" i="1"/>
  <c r="AP766" i="1"/>
  <c r="M765" i="10" s="1"/>
  <c r="AQ766" i="1"/>
  <c r="BR766" i="1"/>
  <c r="BS766" i="1"/>
  <c r="BT766" i="1"/>
  <c r="A767" i="1"/>
  <c r="C767" i="1"/>
  <c r="G767" i="1"/>
  <c r="K764" i="15"/>
  <c r="L764" i="15"/>
  <c r="R767" i="1"/>
  <c r="R764" i="15" s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6" i="10" s="1"/>
  <c r="AL767" i="1"/>
  <c r="AO767" i="1"/>
  <c r="AP767" i="1"/>
  <c r="M766" i="10" s="1"/>
  <c r="AQ767" i="1"/>
  <c r="BR767" i="1"/>
  <c r="BS767" i="1"/>
  <c r="BT767" i="1"/>
  <c r="A768" i="1"/>
  <c r="C768" i="1"/>
  <c r="G768" i="1"/>
  <c r="K765" i="15"/>
  <c r="L765" i="15"/>
  <c r="R768" i="1"/>
  <c r="R765" i="15" s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7" i="10" s="1"/>
  <c r="AL768" i="1"/>
  <c r="AO768" i="1"/>
  <c r="AP768" i="1"/>
  <c r="M767" i="10" s="1"/>
  <c r="AQ768" i="1"/>
  <c r="BR768" i="1"/>
  <c r="BS768" i="1"/>
  <c r="BT768" i="1"/>
  <c r="A769" i="1"/>
  <c r="C769" i="1"/>
  <c r="G769" i="1"/>
  <c r="K766" i="15"/>
  <c r="L766" i="15"/>
  <c r="R769" i="1"/>
  <c r="R766" i="15" s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8" i="10" s="1"/>
  <c r="AL769" i="1"/>
  <c r="AO769" i="1"/>
  <c r="AP769" i="1"/>
  <c r="M768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69" i="10" s="1"/>
  <c r="AL770" i="1"/>
  <c r="AO770" i="1"/>
  <c r="AP770" i="1"/>
  <c r="M769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0" i="10" s="1"/>
  <c r="AL771" i="1"/>
  <c r="AO771" i="1"/>
  <c r="AP771" i="1"/>
  <c r="M770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1" i="10" s="1"/>
  <c r="AL772" i="1"/>
  <c r="AO772" i="1"/>
  <c r="AP772" i="1"/>
  <c r="M771" i="10" s="1"/>
  <c r="AQ772" i="1"/>
  <c r="BR772" i="1"/>
  <c r="BS772" i="1"/>
  <c r="BT772" i="1"/>
  <c r="A773" i="1"/>
  <c r="C773" i="1"/>
  <c r="G773" i="1"/>
  <c r="K770" i="15"/>
  <c r="L770" i="15"/>
  <c r="R773" i="1"/>
  <c r="R770" i="15" s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2" i="10" s="1"/>
  <c r="AL773" i="1"/>
  <c r="AO773" i="1"/>
  <c r="AP773" i="1"/>
  <c r="M772" i="10" s="1"/>
  <c r="AQ773" i="1"/>
  <c r="BR773" i="1"/>
  <c r="BS773" i="1"/>
  <c r="BT773" i="1"/>
  <c r="A774" i="1"/>
  <c r="C774" i="1"/>
  <c r="G774" i="1"/>
  <c r="K771" i="15"/>
  <c r="L771" i="15"/>
  <c r="R774" i="1"/>
  <c r="R771" i="15" s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3" i="10" s="1"/>
  <c r="AL774" i="1"/>
  <c r="AO774" i="1"/>
  <c r="AP774" i="1"/>
  <c r="M773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4" i="10" s="1"/>
  <c r="AL775" i="1"/>
  <c r="AO775" i="1"/>
  <c r="AP775" i="1"/>
  <c r="M774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R773" i="15" s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5" i="10" s="1"/>
  <c r="AL776" i="1"/>
  <c r="AO776" i="1"/>
  <c r="AP776" i="1"/>
  <c r="M775" i="10" s="1"/>
  <c r="AQ776" i="1"/>
  <c r="BR776" i="1"/>
  <c r="BS776" i="1"/>
  <c r="BT776" i="1"/>
  <c r="A777" i="1"/>
  <c r="C777" i="1"/>
  <c r="G777" i="1"/>
  <c r="K774" i="15"/>
  <c r="L774" i="15"/>
  <c r="R777" i="1"/>
  <c r="R774" i="15" s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6" i="10" s="1"/>
  <c r="AL777" i="1"/>
  <c r="AO777" i="1"/>
  <c r="AP777" i="1"/>
  <c r="M776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7" i="10" s="1"/>
  <c r="AL778" i="1"/>
  <c r="AO778" i="1"/>
  <c r="AP778" i="1"/>
  <c r="M777" i="10" s="1"/>
  <c r="AQ778" i="1"/>
  <c r="BR778" i="1"/>
  <c r="BS778" i="1"/>
  <c r="BT778" i="1"/>
  <c r="A779" i="1"/>
  <c r="C779" i="1"/>
  <c r="G779" i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8" i="10" s="1"/>
  <c r="AL779" i="1"/>
  <c r="AO779" i="1"/>
  <c r="AP779" i="1"/>
  <c r="M778" i="10" s="1"/>
  <c r="AQ779" i="1"/>
  <c r="BR779" i="1"/>
  <c r="BS779" i="1"/>
  <c r="BT779" i="1"/>
  <c r="A780" i="1"/>
  <c r="C780" i="1"/>
  <c r="G780" i="1"/>
  <c r="K776" i="15"/>
  <c r="L776" i="15"/>
  <c r="R780" i="1"/>
  <c r="R776" i="15" s="1"/>
  <c r="S780" i="1" a="1"/>
  <c r="S780" i="1" s="1"/>
  <c r="D776" i="15" s="1"/>
  <c r="T780" i="1" a="1"/>
  <c r="T780" i="1" s="1"/>
  <c r="E776" i="15" s="1"/>
  <c r="U780" i="1" a="1"/>
  <c r="U780" i="1" s="1"/>
  <c r="AI780" i="1"/>
  <c r="BB780" i="1" s="1"/>
  <c r="AJ780" i="1"/>
  <c r="AK780" i="1"/>
  <c r="K779" i="10" s="1"/>
  <c r="AL780" i="1"/>
  <c r="AO780" i="1"/>
  <c r="AP780" i="1"/>
  <c r="M779" i="10" s="1"/>
  <c r="AQ780" i="1"/>
  <c r="BR780" i="1"/>
  <c r="BS780" i="1"/>
  <c r="BT780" i="1"/>
  <c r="A781" i="1"/>
  <c r="C781" i="1"/>
  <c r="G781" i="1"/>
  <c r="M781" i="1" a="1"/>
  <c r="M781" i="1" s="1"/>
  <c r="K777" i="15" s="1"/>
  <c r="N781" i="1" a="1"/>
  <c r="N781" i="1" s="1"/>
  <c r="L777" i="15" s="1"/>
  <c r="R781" i="1"/>
  <c r="R777" i="15" s="1"/>
  <c r="S781" i="1" a="1"/>
  <c r="S781" i="1" s="1"/>
  <c r="D777" i="15" s="1"/>
  <c r="T781" i="1" a="1"/>
  <c r="T781" i="1" s="1"/>
  <c r="E777" i="15" s="1"/>
  <c r="U781" i="1" a="1"/>
  <c r="U781" i="1" s="1"/>
  <c r="AI781" i="1"/>
  <c r="BB781" i="1" s="1"/>
  <c r="AJ781" i="1"/>
  <c r="AK781" i="1"/>
  <c r="K780" i="10" s="1"/>
  <c r="AL781" i="1"/>
  <c r="AO781" i="1"/>
  <c r="AP781" i="1"/>
  <c r="M780" i="10" s="1"/>
  <c r="AQ781" i="1"/>
  <c r="BR781" i="1"/>
  <c r="BS781" i="1"/>
  <c r="BT781" i="1"/>
  <c r="A782" i="1"/>
  <c r="C782" i="1"/>
  <c r="G782" i="1"/>
  <c r="K778" i="15"/>
  <c r="L778" i="15"/>
  <c r="R782" i="1"/>
  <c r="R778" i="15" s="1"/>
  <c r="S782" i="1" a="1"/>
  <c r="S782" i="1" s="1"/>
  <c r="D778" i="15" s="1"/>
  <c r="T782" i="1" a="1"/>
  <c r="T782" i="1" s="1"/>
  <c r="E778" i="15" s="1"/>
  <c r="U782" i="1" a="1"/>
  <c r="U782" i="1" s="1"/>
  <c r="AI782" i="1"/>
  <c r="BB782" i="1" s="1"/>
  <c r="AJ782" i="1"/>
  <c r="AK782" i="1"/>
  <c r="K781" i="10" s="1"/>
  <c r="AL782" i="1"/>
  <c r="AO782" i="1"/>
  <c r="AP782" i="1"/>
  <c r="M781" i="10" s="1"/>
  <c r="AQ782" i="1"/>
  <c r="BR782" i="1"/>
  <c r="BS782" i="1"/>
  <c r="BT782" i="1"/>
  <c r="A783" i="1"/>
  <c r="C783" i="1"/>
  <c r="G783" i="1"/>
  <c r="K779" i="15"/>
  <c r="L779" i="15"/>
  <c r="R783" i="1"/>
  <c r="R779" i="15" s="1"/>
  <c r="S783" i="1" a="1"/>
  <c r="S783" i="1" s="1"/>
  <c r="D779" i="15" s="1"/>
  <c r="T783" i="1" a="1"/>
  <c r="T783" i="1" s="1"/>
  <c r="E779" i="15" s="1"/>
  <c r="U783" i="1" a="1"/>
  <c r="U783" i="1" s="1"/>
  <c r="AI783" i="1"/>
  <c r="BB783" i="1" s="1"/>
  <c r="AJ783" i="1"/>
  <c r="AK783" i="1"/>
  <c r="K782" i="10" s="1"/>
  <c r="AL783" i="1"/>
  <c r="AO783" i="1"/>
  <c r="AP783" i="1"/>
  <c r="M782" i="10" s="1"/>
  <c r="AQ783" i="1"/>
  <c r="BR783" i="1"/>
  <c r="BS783" i="1"/>
  <c r="BT783" i="1"/>
  <c r="A784" i="1"/>
  <c r="C784" i="1"/>
  <c r="G784" i="1"/>
  <c r="K780" i="15"/>
  <c r="L780" i="15"/>
  <c r="R784" i="1"/>
  <c r="R780" i="15" s="1"/>
  <c r="S784" i="1" a="1"/>
  <c r="S784" i="1" s="1"/>
  <c r="D780" i="15" s="1"/>
  <c r="T784" i="1" a="1"/>
  <c r="T784" i="1" s="1"/>
  <c r="E780" i="15" s="1"/>
  <c r="U784" i="1" a="1"/>
  <c r="U784" i="1" s="1"/>
  <c r="AI784" i="1"/>
  <c r="BB784" i="1" s="1"/>
  <c r="AJ784" i="1"/>
  <c r="AK784" i="1"/>
  <c r="K783" i="10" s="1"/>
  <c r="AL784" i="1"/>
  <c r="AO784" i="1"/>
  <c r="AP784" i="1"/>
  <c r="AQ784" i="1"/>
  <c r="BR784" i="1"/>
  <c r="BS784" i="1"/>
  <c r="BT784" i="1"/>
  <c r="A785" i="1"/>
  <c r="C785" i="1"/>
  <c r="G785" i="1"/>
  <c r="M785" i="1" a="1"/>
  <c r="M785" i="1" s="1"/>
  <c r="K781" i="15" s="1"/>
  <c r="N785" i="1" a="1"/>
  <c r="N785" i="1" s="1"/>
  <c r="L781" i="15" s="1"/>
  <c r="R785" i="1"/>
  <c r="R781" i="15" s="1"/>
  <c r="S785" i="1" a="1"/>
  <c r="S785" i="1" s="1"/>
  <c r="D781" i="15" s="1"/>
  <c r="T785" i="1" a="1"/>
  <c r="T785" i="1" s="1"/>
  <c r="E781" i="15" s="1"/>
  <c r="U785" i="1" a="1"/>
  <c r="U785" i="1" s="1"/>
  <c r="AI785" i="1"/>
  <c r="BB785" i="1" s="1"/>
  <c r="AJ785" i="1"/>
  <c r="AK785" i="1"/>
  <c r="K784" i="10" s="1"/>
  <c r="AL785" i="1"/>
  <c r="AO785" i="1"/>
  <c r="AP785" i="1"/>
  <c r="M784" i="10" s="1"/>
  <c r="AQ785" i="1"/>
  <c r="BR785" i="1"/>
  <c r="BS785" i="1"/>
  <c r="BT785" i="1"/>
  <c r="A786" i="1"/>
  <c r="C786" i="1"/>
  <c r="G786" i="1"/>
  <c r="K782" i="15"/>
  <c r="L782" i="15"/>
  <c r="R786" i="1"/>
  <c r="R782" i="15" s="1"/>
  <c r="S786" i="1" a="1"/>
  <c r="S786" i="1" s="1"/>
  <c r="D782" i="15" s="1"/>
  <c r="T786" i="1" a="1"/>
  <c r="T786" i="1" s="1"/>
  <c r="E782" i="15" s="1"/>
  <c r="U786" i="1" a="1"/>
  <c r="U786" i="1" s="1"/>
  <c r="AI786" i="1"/>
  <c r="BB786" i="1" s="1"/>
  <c r="AJ786" i="1"/>
  <c r="AK786" i="1"/>
  <c r="K785" i="10" s="1"/>
  <c r="AL786" i="1"/>
  <c r="AO786" i="1"/>
  <c r="AP786" i="1"/>
  <c r="M785" i="10" s="1"/>
  <c r="AQ786" i="1"/>
  <c r="BR786" i="1"/>
  <c r="BS786" i="1"/>
  <c r="BT786" i="1"/>
  <c r="A787" i="1"/>
  <c r="C787" i="1"/>
  <c r="G787" i="1"/>
  <c r="K783" i="15"/>
  <c r="L783" i="15"/>
  <c r="R787" i="1"/>
  <c r="R783" i="15" s="1"/>
  <c r="S787" i="1" a="1"/>
  <c r="S787" i="1" s="1"/>
  <c r="D783" i="15" s="1"/>
  <c r="T787" i="1" a="1"/>
  <c r="T787" i="1" s="1"/>
  <c r="E783" i="15" s="1"/>
  <c r="U787" i="1" a="1"/>
  <c r="U787" i="1" s="1"/>
  <c r="AI787" i="1"/>
  <c r="BB787" i="1" s="1"/>
  <c r="AJ787" i="1"/>
  <c r="AK787" i="1"/>
  <c r="K786" i="10" s="1"/>
  <c r="AL787" i="1"/>
  <c r="AO787" i="1"/>
  <c r="AP787" i="1"/>
  <c r="M786" i="10" s="1"/>
  <c r="AQ787" i="1"/>
  <c r="BR787" i="1"/>
  <c r="BS787" i="1"/>
  <c r="BT787" i="1"/>
  <c r="A788" i="1"/>
  <c r="C788" i="1"/>
  <c r="G788" i="1"/>
  <c r="M788" i="1" a="1"/>
  <c r="M788" i="1" s="1"/>
  <c r="K784" i="15" s="1"/>
  <c r="N788" i="1" a="1"/>
  <c r="N788" i="1" s="1"/>
  <c r="L784" i="15" s="1"/>
  <c r="R788" i="1"/>
  <c r="R784" i="15" s="1"/>
  <c r="S788" i="1" a="1"/>
  <c r="S788" i="1" s="1"/>
  <c r="D784" i="15" s="1"/>
  <c r="T788" i="1" a="1"/>
  <c r="T788" i="1" s="1"/>
  <c r="E784" i="15" s="1"/>
  <c r="U788" i="1" a="1"/>
  <c r="U788" i="1" s="1"/>
  <c r="AI788" i="1"/>
  <c r="BB788" i="1" s="1"/>
  <c r="AJ788" i="1"/>
  <c r="AK788" i="1"/>
  <c r="K787" i="10" s="1"/>
  <c r="AL788" i="1"/>
  <c r="AO788" i="1"/>
  <c r="AP788" i="1"/>
  <c r="M787" i="10" s="1"/>
  <c r="AQ788" i="1"/>
  <c r="BR788" i="1"/>
  <c r="BS788" i="1"/>
  <c r="BT788" i="1"/>
  <c r="A789" i="1"/>
  <c r="C789" i="1"/>
  <c r="G789" i="1"/>
  <c r="M789" i="1" a="1"/>
  <c r="M789" i="1" s="1"/>
  <c r="K785" i="15" s="1"/>
  <c r="N789" i="1" a="1"/>
  <c r="N789" i="1" s="1"/>
  <c r="L785" i="15" s="1"/>
  <c r="R789" i="1"/>
  <c r="R785" i="15" s="1"/>
  <c r="S789" i="1" a="1"/>
  <c r="S789" i="1" s="1"/>
  <c r="D785" i="15" s="1"/>
  <c r="T789" i="1" a="1"/>
  <c r="T789" i="1" s="1"/>
  <c r="E785" i="15" s="1"/>
  <c r="U789" i="1" a="1"/>
  <c r="U789" i="1" s="1"/>
  <c r="AI789" i="1"/>
  <c r="BB789" i="1" s="1"/>
  <c r="AJ789" i="1"/>
  <c r="AK789" i="1"/>
  <c r="K788" i="10" s="1"/>
  <c r="AL789" i="1"/>
  <c r="AO789" i="1"/>
  <c r="AP789" i="1"/>
  <c r="M788" i="10" s="1"/>
  <c r="AQ789" i="1"/>
  <c r="BR789" i="1"/>
  <c r="BS789" i="1"/>
  <c r="BT789" i="1"/>
  <c r="A790" i="1"/>
  <c r="C790" i="1"/>
  <c r="G790" i="1"/>
  <c r="M790" i="1" a="1"/>
  <c r="M790" i="1" s="1"/>
  <c r="K786" i="15" s="1"/>
  <c r="N790" i="1" a="1"/>
  <c r="N790" i="1" s="1"/>
  <c r="L786" i="15" s="1"/>
  <c r="R790" i="1"/>
  <c r="S790" i="1" a="1"/>
  <c r="S790" i="1" s="1"/>
  <c r="D786" i="15" s="1"/>
  <c r="T790" i="1" a="1"/>
  <c r="T790" i="1" s="1"/>
  <c r="E786" i="15" s="1"/>
  <c r="U790" i="1" a="1"/>
  <c r="U790" i="1" s="1"/>
  <c r="AI790" i="1"/>
  <c r="BB790" i="1" s="1"/>
  <c r="AJ790" i="1"/>
  <c r="AK790" i="1"/>
  <c r="K789" i="10" s="1"/>
  <c r="AL790" i="1"/>
  <c r="AO790" i="1"/>
  <c r="AP790" i="1"/>
  <c r="M789" i="10" s="1"/>
  <c r="AQ790" i="1"/>
  <c r="BR790" i="1"/>
  <c r="BS790" i="1"/>
  <c r="BT790" i="1"/>
  <c r="A791" i="1"/>
  <c r="C791" i="1"/>
  <c r="G791" i="1"/>
  <c r="M791" i="1" a="1"/>
  <c r="M791" i="1" s="1"/>
  <c r="K787" i="15" s="1"/>
  <c r="N791" i="1" a="1"/>
  <c r="N791" i="1" s="1"/>
  <c r="L787" i="15" s="1"/>
  <c r="R791" i="1"/>
  <c r="R787" i="15" s="1"/>
  <c r="S791" i="1" a="1"/>
  <c r="S791" i="1" s="1"/>
  <c r="D787" i="15" s="1"/>
  <c r="T791" i="1" a="1"/>
  <c r="T791" i="1" s="1"/>
  <c r="E787" i="15" s="1"/>
  <c r="U791" i="1" a="1"/>
  <c r="U791" i="1" s="1"/>
  <c r="AI791" i="1"/>
  <c r="BB791" i="1" s="1"/>
  <c r="AJ791" i="1"/>
  <c r="AK791" i="1"/>
  <c r="K790" i="10" s="1"/>
  <c r="AL791" i="1"/>
  <c r="AO791" i="1"/>
  <c r="AP791" i="1"/>
  <c r="M790" i="10" s="1"/>
  <c r="AQ791" i="1"/>
  <c r="BR791" i="1"/>
  <c r="BS791" i="1"/>
  <c r="BT791" i="1"/>
  <c r="A792" i="1"/>
  <c r="C792" i="1"/>
  <c r="G792" i="1"/>
  <c r="M792" i="1" a="1"/>
  <c r="M792" i="1" s="1"/>
  <c r="K788" i="15" s="1"/>
  <c r="N792" i="1" a="1"/>
  <c r="N792" i="1" s="1"/>
  <c r="L788" i="15" s="1"/>
  <c r="R792" i="1"/>
  <c r="R788" i="15" s="1"/>
  <c r="S792" i="1" a="1"/>
  <c r="S792" i="1" s="1"/>
  <c r="D788" i="15" s="1"/>
  <c r="T792" i="1" a="1"/>
  <c r="T792" i="1" s="1"/>
  <c r="E788" i="15" s="1"/>
  <c r="U792" i="1" a="1"/>
  <c r="U792" i="1" s="1"/>
  <c r="AI792" i="1"/>
  <c r="BB792" i="1" s="1"/>
  <c r="AJ792" i="1"/>
  <c r="AK792" i="1"/>
  <c r="K791" i="10" s="1"/>
  <c r="AL792" i="1"/>
  <c r="AO792" i="1"/>
  <c r="AP792" i="1"/>
  <c r="M791" i="10" s="1"/>
  <c r="AQ792" i="1"/>
  <c r="BR792" i="1"/>
  <c r="BS792" i="1"/>
  <c r="BT792" i="1"/>
  <c r="A793" i="1"/>
  <c r="C793" i="1"/>
  <c r="G793" i="1"/>
  <c r="M793" i="1" a="1"/>
  <c r="M793" i="1" s="1"/>
  <c r="K789" i="15" s="1"/>
  <c r="N793" i="1" a="1"/>
  <c r="N793" i="1" s="1"/>
  <c r="L789" i="15" s="1"/>
  <c r="R793" i="1"/>
  <c r="R789" i="15" s="1"/>
  <c r="S793" i="1" a="1"/>
  <c r="S793" i="1" s="1"/>
  <c r="D789" i="15" s="1"/>
  <c r="T793" i="1" a="1"/>
  <c r="T793" i="1" s="1"/>
  <c r="E789" i="15" s="1"/>
  <c r="U793" i="1" a="1"/>
  <c r="U793" i="1" s="1"/>
  <c r="AI793" i="1"/>
  <c r="BB793" i="1" s="1"/>
  <c r="AJ793" i="1"/>
  <c r="AK793" i="1"/>
  <c r="K792" i="10" s="1"/>
  <c r="AL793" i="1"/>
  <c r="AO793" i="1"/>
  <c r="AP793" i="1"/>
  <c r="M792" i="10" s="1"/>
  <c r="AQ793" i="1"/>
  <c r="BR793" i="1"/>
  <c r="BS793" i="1"/>
  <c r="BT793" i="1"/>
  <c r="A794" i="1"/>
  <c r="C794" i="1"/>
  <c r="G794" i="1"/>
  <c r="M794" i="1" a="1"/>
  <c r="M794" i="1" s="1"/>
  <c r="K790" i="15" s="1"/>
  <c r="N794" i="1" a="1"/>
  <c r="N794" i="1" s="1"/>
  <c r="L790" i="15" s="1"/>
  <c r="R794" i="1"/>
  <c r="R790" i="15" s="1"/>
  <c r="S794" i="1" a="1"/>
  <c r="S794" i="1" s="1"/>
  <c r="D790" i="15" s="1"/>
  <c r="T794" i="1" a="1"/>
  <c r="T794" i="1" s="1"/>
  <c r="E790" i="15" s="1"/>
  <c r="U794" i="1" a="1"/>
  <c r="U794" i="1" s="1"/>
  <c r="AI794" i="1"/>
  <c r="BB794" i="1" s="1"/>
  <c r="AJ794" i="1"/>
  <c r="AK794" i="1"/>
  <c r="K793" i="10" s="1"/>
  <c r="AL794" i="1"/>
  <c r="AO794" i="1"/>
  <c r="AP794" i="1"/>
  <c r="M793" i="10" s="1"/>
  <c r="AQ794" i="1"/>
  <c r="BR794" i="1"/>
  <c r="BS794" i="1"/>
  <c r="BT794" i="1"/>
  <c r="A795" i="1"/>
  <c r="C795" i="1"/>
  <c r="G795" i="1"/>
  <c r="M795" i="1" a="1"/>
  <c r="M795" i="1" s="1"/>
  <c r="K791" i="15" s="1"/>
  <c r="N795" i="1" a="1"/>
  <c r="N795" i="1" s="1"/>
  <c r="L791" i="15" s="1"/>
  <c r="R795" i="1"/>
  <c r="S795" i="1" a="1"/>
  <c r="S795" i="1" s="1"/>
  <c r="D791" i="15" s="1"/>
  <c r="T795" i="1" a="1"/>
  <c r="T795" i="1" s="1"/>
  <c r="E791" i="15" s="1"/>
  <c r="U795" i="1" a="1"/>
  <c r="U795" i="1" s="1"/>
  <c r="AI795" i="1"/>
  <c r="BB795" i="1" s="1"/>
  <c r="AJ795" i="1"/>
  <c r="AK795" i="1"/>
  <c r="K794" i="10" s="1"/>
  <c r="AL795" i="1"/>
  <c r="AO795" i="1"/>
  <c r="AP795" i="1"/>
  <c r="M794" i="10" s="1"/>
  <c r="AQ795" i="1"/>
  <c r="BR795" i="1"/>
  <c r="BS795" i="1"/>
  <c r="BT795" i="1"/>
  <c r="A796" i="1"/>
  <c r="C796" i="1"/>
  <c r="G796" i="1"/>
  <c r="M796" i="1" a="1"/>
  <c r="M796" i="1" s="1"/>
  <c r="K792" i="15" s="1"/>
  <c r="N796" i="1" a="1"/>
  <c r="N796" i="1" s="1"/>
  <c r="L792" i="15" s="1"/>
  <c r="R796" i="1"/>
  <c r="S796" i="1" a="1"/>
  <c r="S796" i="1" s="1"/>
  <c r="D792" i="15" s="1"/>
  <c r="T796" i="1" a="1"/>
  <c r="T796" i="1" s="1"/>
  <c r="E792" i="15" s="1"/>
  <c r="U796" i="1" a="1"/>
  <c r="U796" i="1" s="1"/>
  <c r="AI796" i="1"/>
  <c r="BB796" i="1" s="1"/>
  <c r="AJ796" i="1"/>
  <c r="AK796" i="1"/>
  <c r="K795" i="10" s="1"/>
  <c r="AL796" i="1"/>
  <c r="AO796" i="1"/>
  <c r="AP796" i="1"/>
  <c r="M795" i="10" s="1"/>
  <c r="AQ796" i="1"/>
  <c r="BR796" i="1"/>
  <c r="BS796" i="1"/>
  <c r="BT796" i="1"/>
  <c r="A797" i="1"/>
  <c r="C797" i="1"/>
  <c r="G797" i="1"/>
  <c r="M797" i="1" a="1"/>
  <c r="M797" i="1" s="1"/>
  <c r="K793" i="15" s="1"/>
  <c r="N797" i="1" a="1"/>
  <c r="N797" i="1" s="1"/>
  <c r="L793" i="15" s="1"/>
  <c r="R797" i="1"/>
  <c r="R793" i="15" s="1"/>
  <c r="S797" i="1" a="1"/>
  <c r="S797" i="1" s="1"/>
  <c r="D793" i="15" s="1"/>
  <c r="T797" i="1" a="1"/>
  <c r="T797" i="1" s="1"/>
  <c r="E793" i="15" s="1"/>
  <c r="U797" i="1" a="1"/>
  <c r="U797" i="1" s="1"/>
  <c r="AI797" i="1"/>
  <c r="BB797" i="1" s="1"/>
  <c r="AJ797" i="1"/>
  <c r="AK797" i="1"/>
  <c r="K796" i="10" s="1"/>
  <c r="AL797" i="1"/>
  <c r="AO797" i="1"/>
  <c r="AP797" i="1"/>
  <c r="M796" i="10" s="1"/>
  <c r="AQ797" i="1"/>
  <c r="BR797" i="1"/>
  <c r="BS797" i="1"/>
  <c r="BT797" i="1"/>
  <c r="A798" i="1"/>
  <c r="C798" i="1"/>
  <c r="G798" i="1"/>
  <c r="K794" i="15"/>
  <c r="L794" i="15"/>
  <c r="R798" i="1"/>
  <c r="R794" i="15" s="1"/>
  <c r="S798" i="1" a="1"/>
  <c r="S798" i="1" s="1"/>
  <c r="D794" i="15" s="1"/>
  <c r="T798" i="1" a="1"/>
  <c r="T798" i="1" s="1"/>
  <c r="E794" i="15" s="1"/>
  <c r="U798" i="1" a="1"/>
  <c r="U798" i="1" s="1"/>
  <c r="AI798" i="1"/>
  <c r="BB798" i="1" s="1"/>
  <c r="AJ798" i="1"/>
  <c r="AK798" i="1"/>
  <c r="K797" i="10" s="1"/>
  <c r="AL798" i="1"/>
  <c r="AO798" i="1"/>
  <c r="AP798" i="1"/>
  <c r="M797" i="10" s="1"/>
  <c r="AQ798" i="1"/>
  <c r="BR798" i="1"/>
  <c r="BS798" i="1"/>
  <c r="BT798" i="1"/>
  <c r="A799" i="1"/>
  <c r="C799" i="1"/>
  <c r="G799" i="1"/>
  <c r="K795" i="15"/>
  <c r="L795" i="15"/>
  <c r="R799" i="1"/>
  <c r="R795" i="15" s="1"/>
  <c r="S799" i="1" a="1"/>
  <c r="S799" i="1" s="1"/>
  <c r="D795" i="15" s="1"/>
  <c r="T799" i="1" a="1"/>
  <c r="T799" i="1" s="1"/>
  <c r="E795" i="15" s="1"/>
  <c r="U799" i="1" a="1"/>
  <c r="U799" i="1" s="1"/>
  <c r="AI799" i="1"/>
  <c r="BB799" i="1" s="1"/>
  <c r="AJ799" i="1"/>
  <c r="AK799" i="1"/>
  <c r="K798" i="10" s="1"/>
  <c r="AL799" i="1"/>
  <c r="AO799" i="1"/>
  <c r="AP799" i="1"/>
  <c r="M798" i="10" s="1"/>
  <c r="AQ799" i="1"/>
  <c r="BR799" i="1"/>
  <c r="BS799" i="1"/>
  <c r="BT799" i="1"/>
  <c r="A800" i="1"/>
  <c r="C800" i="1"/>
  <c r="G800" i="1"/>
  <c r="K796" i="15"/>
  <c r="L796" i="15"/>
  <c r="R800" i="1"/>
  <c r="R796" i="15" s="1"/>
  <c r="S800" i="1" a="1"/>
  <c r="S800" i="1" s="1"/>
  <c r="D796" i="15" s="1"/>
  <c r="T800" i="1" a="1"/>
  <c r="T800" i="1" s="1"/>
  <c r="E796" i="15" s="1"/>
  <c r="U800" i="1" a="1"/>
  <c r="U800" i="1" s="1"/>
  <c r="AI800" i="1"/>
  <c r="BB800" i="1" s="1"/>
  <c r="AJ800" i="1"/>
  <c r="AK800" i="1"/>
  <c r="K799" i="10" s="1"/>
  <c r="AL800" i="1"/>
  <c r="AO800" i="1"/>
  <c r="AP800" i="1"/>
  <c r="M799" i="10" s="1"/>
  <c r="AQ800" i="1"/>
  <c r="BR800" i="1"/>
  <c r="BS800" i="1"/>
  <c r="BT800" i="1"/>
  <c r="A801" i="1"/>
  <c r="C801" i="1"/>
  <c r="G801" i="1"/>
  <c r="K797" i="15"/>
  <c r="L797" i="15"/>
  <c r="R801" i="1"/>
  <c r="R797" i="15" s="1"/>
  <c r="S801" i="1" a="1"/>
  <c r="S801" i="1" s="1"/>
  <c r="D797" i="15" s="1"/>
  <c r="T801" i="1" a="1"/>
  <c r="T801" i="1" s="1"/>
  <c r="E797" i="15" s="1"/>
  <c r="U801" i="1" a="1"/>
  <c r="U801" i="1" s="1"/>
  <c r="AI801" i="1"/>
  <c r="BB801" i="1" s="1"/>
  <c r="AJ801" i="1"/>
  <c r="AK801" i="1"/>
  <c r="K800" i="10" s="1"/>
  <c r="AL801" i="1"/>
  <c r="AO801" i="1"/>
  <c r="AP801" i="1"/>
  <c r="M800" i="10" s="1"/>
  <c r="AQ801" i="1"/>
  <c r="BR801" i="1"/>
  <c r="BS801" i="1"/>
  <c r="BT801" i="1"/>
  <c r="A802" i="1"/>
  <c r="C802" i="1"/>
  <c r="G802" i="1"/>
  <c r="K798" i="15"/>
  <c r="L798" i="15"/>
  <c r="R802" i="1"/>
  <c r="R798" i="15" s="1"/>
  <c r="S802" i="1" a="1"/>
  <c r="S802" i="1" s="1"/>
  <c r="D798" i="15" s="1"/>
  <c r="T802" i="1" a="1"/>
  <c r="T802" i="1" s="1"/>
  <c r="E798" i="15" s="1"/>
  <c r="U802" i="1" a="1"/>
  <c r="U802" i="1" s="1"/>
  <c r="AI802" i="1"/>
  <c r="BB802" i="1" s="1"/>
  <c r="AJ802" i="1"/>
  <c r="AK802" i="1"/>
  <c r="K801" i="10" s="1"/>
  <c r="AL802" i="1"/>
  <c r="AO802" i="1"/>
  <c r="AP802" i="1"/>
  <c r="M801" i="10" s="1"/>
  <c r="AQ802" i="1"/>
  <c r="BR802" i="1"/>
  <c r="BS802" i="1"/>
  <c r="BT802" i="1"/>
  <c r="A803" i="1"/>
  <c r="C803" i="1"/>
  <c r="G803" i="1"/>
  <c r="K799" i="15"/>
  <c r="L799" i="15"/>
  <c r="R803" i="1"/>
  <c r="R799" i="15" s="1"/>
  <c r="S803" i="1" a="1"/>
  <c r="S803" i="1" s="1"/>
  <c r="D799" i="15" s="1"/>
  <c r="T803" i="1" a="1"/>
  <c r="T803" i="1" s="1"/>
  <c r="E799" i="15" s="1"/>
  <c r="U803" i="1" a="1"/>
  <c r="U803" i="1" s="1"/>
  <c r="AI803" i="1"/>
  <c r="BB803" i="1" s="1"/>
  <c r="AJ803" i="1"/>
  <c r="AK803" i="1"/>
  <c r="K802" i="10" s="1"/>
  <c r="AL803" i="1"/>
  <c r="AO803" i="1"/>
  <c r="AP803" i="1"/>
  <c r="M802" i="10" s="1"/>
  <c r="AQ803" i="1"/>
  <c r="BR803" i="1"/>
  <c r="BS803" i="1"/>
  <c r="BT803" i="1"/>
  <c r="A804" i="1"/>
  <c r="C804" i="1"/>
  <c r="G804" i="1"/>
  <c r="K800" i="15"/>
  <c r="L800" i="15"/>
  <c r="R804" i="1"/>
  <c r="R800" i="15" s="1"/>
  <c r="S804" i="1" a="1"/>
  <c r="S804" i="1" s="1"/>
  <c r="D800" i="15" s="1"/>
  <c r="T804" i="1" a="1"/>
  <c r="T804" i="1" s="1"/>
  <c r="E800" i="15" s="1"/>
  <c r="U804" i="1" a="1"/>
  <c r="U804" i="1" s="1"/>
  <c r="AI804" i="1"/>
  <c r="BB804" i="1" s="1"/>
  <c r="AJ804" i="1"/>
  <c r="AK804" i="1"/>
  <c r="K803" i="10" s="1"/>
  <c r="AL804" i="1"/>
  <c r="AO804" i="1"/>
  <c r="AP804" i="1"/>
  <c r="M803" i="10" s="1"/>
  <c r="AQ804" i="1"/>
  <c r="BR804" i="1"/>
  <c r="BS804" i="1"/>
  <c r="BT804" i="1"/>
  <c r="A805" i="1"/>
  <c r="C805" i="1"/>
  <c r="G805" i="1"/>
  <c r="M805" i="1" a="1"/>
  <c r="M805" i="1" s="1"/>
  <c r="K801" i="15" s="1"/>
  <c r="N805" i="1" a="1"/>
  <c r="N805" i="1" s="1"/>
  <c r="L801" i="15" s="1"/>
  <c r="R805" i="1"/>
  <c r="S805" i="1" a="1"/>
  <c r="S805" i="1" s="1"/>
  <c r="D801" i="15" s="1"/>
  <c r="T805" i="1" a="1"/>
  <c r="T805" i="1" s="1"/>
  <c r="E801" i="15" s="1"/>
  <c r="U805" i="1" a="1"/>
  <c r="U805" i="1" s="1"/>
  <c r="AI805" i="1"/>
  <c r="BB805" i="1" s="1"/>
  <c r="AJ805" i="1"/>
  <c r="AK805" i="1"/>
  <c r="K804" i="10" s="1"/>
  <c r="AL805" i="1"/>
  <c r="AO805" i="1"/>
  <c r="AP805" i="1"/>
  <c r="M804" i="10" s="1"/>
  <c r="AQ805" i="1"/>
  <c r="BR805" i="1"/>
  <c r="BS805" i="1"/>
  <c r="BT805" i="1"/>
  <c r="A806" i="1"/>
  <c r="C806" i="1"/>
  <c r="G806" i="1"/>
  <c r="M806" i="1" a="1"/>
  <c r="M806" i="1" s="1"/>
  <c r="K802" i="15" s="1"/>
  <c r="N806" i="1" a="1"/>
  <c r="N806" i="1" s="1"/>
  <c r="L802" i="15" s="1"/>
  <c r="R806" i="1"/>
  <c r="S806" i="1" a="1"/>
  <c r="S806" i="1" s="1"/>
  <c r="D802" i="15" s="1"/>
  <c r="T806" i="1" a="1"/>
  <c r="T806" i="1" s="1"/>
  <c r="E802" i="15" s="1"/>
  <c r="U806" i="1" a="1"/>
  <c r="U806" i="1" s="1"/>
  <c r="AI806" i="1"/>
  <c r="BB806" i="1" s="1"/>
  <c r="AJ806" i="1"/>
  <c r="AK806" i="1"/>
  <c r="K805" i="10" s="1"/>
  <c r="AL806" i="1"/>
  <c r="AO806" i="1"/>
  <c r="AP806" i="1"/>
  <c r="M805" i="10" s="1"/>
  <c r="AQ806" i="1"/>
  <c r="BR806" i="1"/>
  <c r="BS806" i="1"/>
  <c r="BT806" i="1"/>
  <c r="A807" i="1"/>
  <c r="C807" i="1"/>
  <c r="G807" i="1"/>
  <c r="M807" i="1" a="1"/>
  <c r="M807" i="1" s="1"/>
  <c r="K803" i="15" s="1"/>
  <c r="N807" i="1" a="1"/>
  <c r="N807" i="1" s="1"/>
  <c r="L803" i="15" s="1"/>
  <c r="R807" i="1"/>
  <c r="S807" i="1" a="1"/>
  <c r="S807" i="1" s="1"/>
  <c r="D803" i="15" s="1"/>
  <c r="T807" i="1" a="1"/>
  <c r="T807" i="1" s="1"/>
  <c r="E803" i="15" s="1"/>
  <c r="U807" i="1" a="1"/>
  <c r="U807" i="1" s="1"/>
  <c r="AI807" i="1"/>
  <c r="BB807" i="1" s="1"/>
  <c r="AJ807" i="1"/>
  <c r="AK807" i="1"/>
  <c r="K806" i="10" s="1"/>
  <c r="AL807" i="1"/>
  <c r="AO807" i="1"/>
  <c r="AP807" i="1"/>
  <c r="M806" i="10" s="1"/>
  <c r="AQ807" i="1"/>
  <c r="BR807" i="1"/>
  <c r="BS807" i="1"/>
  <c r="BT807" i="1"/>
  <c r="A808" i="1"/>
  <c r="C808" i="1"/>
  <c r="G808" i="1"/>
  <c r="M808" i="1" a="1"/>
  <c r="M808" i="1" s="1"/>
  <c r="K804" i="15" s="1"/>
  <c r="N808" i="1" a="1"/>
  <c r="N808" i="1" s="1"/>
  <c r="L804" i="15" s="1"/>
  <c r="R808" i="1"/>
  <c r="S808" i="1" a="1"/>
  <c r="S808" i="1" s="1"/>
  <c r="D804" i="15" s="1"/>
  <c r="T808" i="1" a="1"/>
  <c r="T808" i="1" s="1"/>
  <c r="E804" i="15" s="1"/>
  <c r="U808" i="1" a="1"/>
  <c r="U808" i="1" s="1"/>
  <c r="AI808" i="1"/>
  <c r="BB808" i="1" s="1"/>
  <c r="AJ808" i="1"/>
  <c r="AK808" i="1"/>
  <c r="K807" i="10" s="1"/>
  <c r="AL808" i="1"/>
  <c r="AO808" i="1"/>
  <c r="AP808" i="1"/>
  <c r="M807" i="10" s="1"/>
  <c r="AQ808" i="1"/>
  <c r="BR808" i="1"/>
  <c r="BS808" i="1"/>
  <c r="BT808" i="1"/>
  <c r="A809" i="1"/>
  <c r="C809" i="1"/>
  <c r="G809" i="1"/>
  <c r="M809" i="1" a="1"/>
  <c r="M809" i="1" s="1"/>
  <c r="K805" i="15" s="1"/>
  <c r="N809" i="1" a="1"/>
  <c r="N809" i="1" s="1"/>
  <c r="L805" i="15" s="1"/>
  <c r="R809" i="1"/>
  <c r="S809" i="1" a="1"/>
  <c r="S809" i="1" s="1"/>
  <c r="D805" i="15" s="1"/>
  <c r="T809" i="1" a="1"/>
  <c r="T809" i="1" s="1"/>
  <c r="E805" i="15" s="1"/>
  <c r="U809" i="1" a="1"/>
  <c r="U809" i="1" s="1"/>
  <c r="AI809" i="1"/>
  <c r="BB809" i="1" s="1"/>
  <c r="AJ809" i="1"/>
  <c r="AK809" i="1"/>
  <c r="K808" i="10" s="1"/>
  <c r="AL809" i="1"/>
  <c r="AO809" i="1"/>
  <c r="AP809" i="1"/>
  <c r="M808" i="10" s="1"/>
  <c r="AQ809" i="1"/>
  <c r="BR809" i="1"/>
  <c r="BS809" i="1"/>
  <c r="BT809" i="1"/>
  <c r="A810" i="1"/>
  <c r="C810" i="1"/>
  <c r="G810" i="1"/>
  <c r="M810" i="1" a="1"/>
  <c r="M810" i="1" s="1"/>
  <c r="K806" i="15" s="1"/>
  <c r="N810" i="1" a="1"/>
  <c r="N810" i="1" s="1"/>
  <c r="L806" i="15" s="1"/>
  <c r="R810" i="1"/>
  <c r="S810" i="1" a="1"/>
  <c r="S810" i="1" s="1"/>
  <c r="D806" i="15" s="1"/>
  <c r="T810" i="1" a="1"/>
  <c r="T810" i="1" s="1"/>
  <c r="E806" i="15" s="1"/>
  <c r="U810" i="1" a="1"/>
  <c r="U810" i="1" s="1"/>
  <c r="AI810" i="1"/>
  <c r="BB810" i="1" s="1"/>
  <c r="AJ810" i="1"/>
  <c r="AK810" i="1"/>
  <c r="K809" i="10" s="1"/>
  <c r="AL810" i="1"/>
  <c r="AO810" i="1"/>
  <c r="AP810" i="1"/>
  <c r="M809" i="10" s="1"/>
  <c r="AQ810" i="1"/>
  <c r="BR810" i="1"/>
  <c r="BS810" i="1"/>
  <c r="BT810" i="1"/>
  <c r="A811" i="1"/>
  <c r="C811" i="1"/>
  <c r="G811" i="1"/>
  <c r="M811" i="1" a="1"/>
  <c r="M811" i="1" s="1"/>
  <c r="K807" i="15" s="1"/>
  <c r="N811" i="1" a="1"/>
  <c r="N811" i="1" s="1"/>
  <c r="L807" i="15" s="1"/>
  <c r="R811" i="1"/>
  <c r="S811" i="1" a="1"/>
  <c r="S811" i="1" s="1"/>
  <c r="D807" i="15" s="1"/>
  <c r="T811" i="1" a="1"/>
  <c r="T811" i="1" s="1"/>
  <c r="E807" i="15" s="1"/>
  <c r="U811" i="1" a="1"/>
  <c r="U811" i="1" s="1"/>
  <c r="AI811" i="1"/>
  <c r="BB811" i="1" s="1"/>
  <c r="AJ811" i="1"/>
  <c r="AK811" i="1"/>
  <c r="K810" i="10" s="1"/>
  <c r="AL811" i="1"/>
  <c r="AO811" i="1"/>
  <c r="AP811" i="1"/>
  <c r="M810" i="10" s="1"/>
  <c r="AQ811" i="1"/>
  <c r="BR811" i="1"/>
  <c r="BS811" i="1"/>
  <c r="BT811" i="1"/>
  <c r="A812" i="1"/>
  <c r="C812" i="1"/>
  <c r="G812" i="1"/>
  <c r="M812" i="1" a="1"/>
  <c r="M812" i="1" s="1"/>
  <c r="K808" i="15" s="1"/>
  <c r="N812" i="1" a="1"/>
  <c r="N812" i="1" s="1"/>
  <c r="L808" i="15" s="1"/>
  <c r="R812" i="1"/>
  <c r="S812" i="1" a="1"/>
  <c r="S812" i="1" s="1"/>
  <c r="D808" i="15" s="1"/>
  <c r="T812" i="1" a="1"/>
  <c r="T812" i="1" s="1"/>
  <c r="E808" i="15" s="1"/>
  <c r="U812" i="1" a="1"/>
  <c r="U812" i="1" s="1"/>
  <c r="AI812" i="1"/>
  <c r="BB812" i="1" s="1"/>
  <c r="AJ812" i="1"/>
  <c r="AK812" i="1"/>
  <c r="K811" i="10" s="1"/>
  <c r="AL812" i="1"/>
  <c r="AO812" i="1"/>
  <c r="AP812" i="1"/>
  <c r="M811" i="10" s="1"/>
  <c r="AQ812" i="1"/>
  <c r="BR812" i="1"/>
  <c r="BS812" i="1"/>
  <c r="BT812" i="1"/>
  <c r="A813" i="1"/>
  <c r="C813" i="1"/>
  <c r="G813" i="1"/>
  <c r="M813" i="1" a="1"/>
  <c r="M813" i="1" s="1"/>
  <c r="K809" i="15" s="1"/>
  <c r="N813" i="1" a="1"/>
  <c r="N813" i="1" s="1"/>
  <c r="L809" i="15" s="1"/>
  <c r="R813" i="1"/>
  <c r="S813" i="1" a="1"/>
  <c r="S813" i="1" s="1"/>
  <c r="D809" i="15" s="1"/>
  <c r="T813" i="1" a="1"/>
  <c r="T813" i="1" s="1"/>
  <c r="E809" i="15" s="1"/>
  <c r="U813" i="1" a="1"/>
  <c r="U813" i="1" s="1"/>
  <c r="AI813" i="1"/>
  <c r="BB813" i="1" s="1"/>
  <c r="AJ813" i="1"/>
  <c r="AK813" i="1"/>
  <c r="K812" i="10" s="1"/>
  <c r="AL813" i="1"/>
  <c r="AO813" i="1"/>
  <c r="AP813" i="1"/>
  <c r="M812" i="10" s="1"/>
  <c r="AQ813" i="1"/>
  <c r="BR813" i="1"/>
  <c r="BS813" i="1"/>
  <c r="BT813" i="1"/>
  <c r="A814" i="1"/>
  <c r="C814" i="1"/>
  <c r="G814" i="1"/>
  <c r="M814" i="1" a="1"/>
  <c r="M814" i="1" s="1"/>
  <c r="K810" i="15" s="1"/>
  <c r="N814" i="1" a="1"/>
  <c r="N814" i="1" s="1"/>
  <c r="L810" i="15" s="1"/>
  <c r="R814" i="1"/>
  <c r="S814" i="1" a="1"/>
  <c r="S814" i="1" s="1"/>
  <c r="D810" i="15" s="1"/>
  <c r="T814" i="1" a="1"/>
  <c r="T814" i="1" s="1"/>
  <c r="E810" i="15" s="1"/>
  <c r="U814" i="1" a="1"/>
  <c r="U814" i="1" s="1"/>
  <c r="AI814" i="1"/>
  <c r="BB814" i="1" s="1"/>
  <c r="AJ814" i="1"/>
  <c r="AK814" i="1"/>
  <c r="K813" i="10" s="1"/>
  <c r="AL814" i="1"/>
  <c r="AO814" i="1"/>
  <c r="AP814" i="1"/>
  <c r="M813" i="10" s="1"/>
  <c r="AQ814" i="1"/>
  <c r="BR814" i="1"/>
  <c r="BS814" i="1"/>
  <c r="BT814" i="1"/>
  <c r="A815" i="1"/>
  <c r="C815" i="1"/>
  <c r="G815" i="1"/>
  <c r="M815" i="1" a="1"/>
  <c r="M815" i="1" s="1"/>
  <c r="K811" i="15" s="1"/>
  <c r="N815" i="1" a="1"/>
  <c r="N815" i="1" s="1"/>
  <c r="L811" i="15" s="1"/>
  <c r="R815" i="1"/>
  <c r="S815" i="1" a="1"/>
  <c r="S815" i="1" s="1"/>
  <c r="D811" i="15" s="1"/>
  <c r="T815" i="1" a="1"/>
  <c r="T815" i="1" s="1"/>
  <c r="E811" i="15" s="1"/>
  <c r="U815" i="1" a="1"/>
  <c r="U815" i="1" s="1"/>
  <c r="AI815" i="1"/>
  <c r="BB815" i="1" s="1"/>
  <c r="AJ815" i="1"/>
  <c r="AK815" i="1"/>
  <c r="K814" i="10" s="1"/>
  <c r="AL815" i="1"/>
  <c r="AO815" i="1"/>
  <c r="AP815" i="1"/>
  <c r="M814" i="10" s="1"/>
  <c r="AQ815" i="1"/>
  <c r="BR815" i="1"/>
  <c r="BS815" i="1"/>
  <c r="BT815" i="1"/>
  <c r="A816" i="1"/>
  <c r="C816" i="1"/>
  <c r="G816" i="1"/>
  <c r="M816" i="1" a="1"/>
  <c r="M816" i="1" s="1"/>
  <c r="K812" i="15" s="1"/>
  <c r="N816" i="1" a="1"/>
  <c r="N816" i="1" s="1"/>
  <c r="L812" i="15" s="1"/>
  <c r="R816" i="1"/>
  <c r="S816" i="1" a="1"/>
  <c r="S816" i="1" s="1"/>
  <c r="D812" i="15" s="1"/>
  <c r="T816" i="1" a="1"/>
  <c r="T816" i="1" s="1"/>
  <c r="E812" i="15" s="1"/>
  <c r="U816" i="1" a="1"/>
  <c r="U816" i="1" s="1"/>
  <c r="AI816" i="1"/>
  <c r="BB816" i="1" s="1"/>
  <c r="AJ816" i="1"/>
  <c r="AK816" i="1"/>
  <c r="K815" i="10" s="1"/>
  <c r="AL816" i="1"/>
  <c r="AO816" i="1"/>
  <c r="AP816" i="1"/>
  <c r="M815" i="10" s="1"/>
  <c r="AQ816" i="1"/>
  <c r="BR816" i="1"/>
  <c r="BS816" i="1"/>
  <c r="BT816" i="1"/>
  <c r="A817" i="1"/>
  <c r="C817" i="1"/>
  <c r="G817" i="1"/>
  <c r="M817" i="1" a="1"/>
  <c r="M817" i="1" s="1"/>
  <c r="K813" i="15" s="1"/>
  <c r="N817" i="1" a="1"/>
  <c r="N817" i="1" s="1"/>
  <c r="L813" i="15" s="1"/>
  <c r="R817" i="1"/>
  <c r="S817" i="1" a="1"/>
  <c r="S817" i="1" s="1"/>
  <c r="D813" i="15" s="1"/>
  <c r="T817" i="1" a="1"/>
  <c r="T817" i="1" s="1"/>
  <c r="E813" i="15" s="1"/>
  <c r="U817" i="1" a="1"/>
  <c r="U817" i="1" s="1"/>
  <c r="AI817" i="1"/>
  <c r="BB817" i="1" s="1"/>
  <c r="AJ817" i="1"/>
  <c r="AK817" i="1"/>
  <c r="K816" i="10" s="1"/>
  <c r="AL817" i="1"/>
  <c r="AO817" i="1"/>
  <c r="AP817" i="1"/>
  <c r="M816" i="10" s="1"/>
  <c r="AQ817" i="1"/>
  <c r="BR817" i="1"/>
  <c r="BS817" i="1"/>
  <c r="BT817" i="1"/>
  <c r="A818" i="1"/>
  <c r="C818" i="1"/>
  <c r="G818" i="1"/>
  <c r="M818" i="1" a="1"/>
  <c r="M818" i="1" s="1"/>
  <c r="K814" i="15" s="1"/>
  <c r="N818" i="1" a="1"/>
  <c r="N818" i="1" s="1"/>
  <c r="L814" i="15" s="1"/>
  <c r="R818" i="1"/>
  <c r="S818" i="1" a="1"/>
  <c r="S818" i="1" s="1"/>
  <c r="D814" i="15" s="1"/>
  <c r="T818" i="1" a="1"/>
  <c r="T818" i="1" s="1"/>
  <c r="E814" i="15" s="1"/>
  <c r="U818" i="1" a="1"/>
  <c r="U818" i="1" s="1"/>
  <c r="AI818" i="1"/>
  <c r="BB818" i="1" s="1"/>
  <c r="AJ818" i="1"/>
  <c r="AK818" i="1"/>
  <c r="K817" i="10" s="1"/>
  <c r="AL818" i="1"/>
  <c r="AO818" i="1"/>
  <c r="AP818" i="1"/>
  <c r="M817" i="10" s="1"/>
  <c r="AQ818" i="1"/>
  <c r="BR818" i="1"/>
  <c r="BS818" i="1"/>
  <c r="BT818" i="1"/>
  <c r="A819" i="1"/>
  <c r="C819" i="1"/>
  <c r="G819" i="1"/>
  <c r="M819" i="1" a="1"/>
  <c r="M819" i="1" s="1"/>
  <c r="K815" i="15" s="1"/>
  <c r="N819" i="1" a="1"/>
  <c r="N819" i="1" s="1"/>
  <c r="L815" i="15" s="1"/>
  <c r="R819" i="1"/>
  <c r="S819" i="1" a="1"/>
  <c r="S819" i="1" s="1"/>
  <c r="D815" i="15" s="1"/>
  <c r="T819" i="1" a="1"/>
  <c r="T819" i="1" s="1"/>
  <c r="E815" i="15" s="1"/>
  <c r="U819" i="1" a="1"/>
  <c r="U819" i="1" s="1"/>
  <c r="AI819" i="1"/>
  <c r="BB819" i="1" s="1"/>
  <c r="AJ819" i="1"/>
  <c r="AK819" i="1"/>
  <c r="K818" i="10" s="1"/>
  <c r="AL819" i="1"/>
  <c r="AO819" i="1"/>
  <c r="AP819" i="1"/>
  <c r="M818" i="10" s="1"/>
  <c r="AQ819" i="1"/>
  <c r="BR819" i="1"/>
  <c r="BS819" i="1"/>
  <c r="BT819" i="1"/>
  <c r="A820" i="1"/>
  <c r="C820" i="1"/>
  <c r="G820" i="1"/>
  <c r="M820" i="1" a="1"/>
  <c r="M820" i="1" s="1"/>
  <c r="K816" i="15" s="1"/>
  <c r="N820" i="1" a="1"/>
  <c r="N820" i="1" s="1"/>
  <c r="L816" i="15" s="1"/>
  <c r="R820" i="1"/>
  <c r="S820" i="1" a="1"/>
  <c r="S820" i="1" s="1"/>
  <c r="D816" i="15" s="1"/>
  <c r="T820" i="1" a="1"/>
  <c r="T820" i="1" s="1"/>
  <c r="E816" i="15" s="1"/>
  <c r="U820" i="1" a="1"/>
  <c r="U820" i="1" s="1"/>
  <c r="AI820" i="1"/>
  <c r="BB820" i="1" s="1"/>
  <c r="AJ820" i="1"/>
  <c r="AK820" i="1"/>
  <c r="K819" i="10" s="1"/>
  <c r="AL820" i="1"/>
  <c r="AO820" i="1"/>
  <c r="AP820" i="1"/>
  <c r="M819" i="10" s="1"/>
  <c r="AQ820" i="1"/>
  <c r="BR820" i="1"/>
  <c r="BS820" i="1"/>
  <c r="BT820" i="1"/>
  <c r="A821" i="1"/>
  <c r="C821" i="1"/>
  <c r="G821" i="1"/>
  <c r="M821" i="1" a="1"/>
  <c r="M821" i="1" s="1"/>
  <c r="K817" i="15" s="1"/>
  <c r="N821" i="1" a="1"/>
  <c r="N821" i="1" s="1"/>
  <c r="L817" i="15" s="1"/>
  <c r="R821" i="1"/>
  <c r="S821" i="1" a="1"/>
  <c r="S821" i="1" s="1"/>
  <c r="D817" i="15" s="1"/>
  <c r="T821" i="1" a="1"/>
  <c r="T821" i="1" s="1"/>
  <c r="E817" i="15" s="1"/>
  <c r="U821" i="1" a="1"/>
  <c r="U821" i="1" s="1"/>
  <c r="AI821" i="1"/>
  <c r="BB821" i="1" s="1"/>
  <c r="AJ821" i="1"/>
  <c r="AK821" i="1"/>
  <c r="K820" i="10" s="1"/>
  <c r="AL821" i="1"/>
  <c r="AO821" i="1"/>
  <c r="AP821" i="1"/>
  <c r="M820" i="10" s="1"/>
  <c r="AQ821" i="1"/>
  <c r="BR821" i="1"/>
  <c r="BS821" i="1"/>
  <c r="BT821" i="1"/>
  <c r="A822" i="1"/>
  <c r="C822" i="1"/>
  <c r="G822" i="1"/>
  <c r="M822" i="1" a="1"/>
  <c r="M822" i="1" s="1"/>
  <c r="K818" i="15" s="1"/>
  <c r="N822" i="1" a="1"/>
  <c r="N822" i="1" s="1"/>
  <c r="L818" i="15" s="1"/>
  <c r="R822" i="1"/>
  <c r="S822" i="1" a="1"/>
  <c r="S822" i="1" s="1"/>
  <c r="D818" i="15" s="1"/>
  <c r="T822" i="1" a="1"/>
  <c r="T822" i="1" s="1"/>
  <c r="E818" i="15" s="1"/>
  <c r="U822" i="1" a="1"/>
  <c r="U822" i="1" s="1"/>
  <c r="AI822" i="1"/>
  <c r="BB822" i="1" s="1"/>
  <c r="AJ822" i="1"/>
  <c r="AK822" i="1"/>
  <c r="K821" i="10" s="1"/>
  <c r="AL822" i="1"/>
  <c r="AO822" i="1"/>
  <c r="AP822" i="1"/>
  <c r="M821" i="10" s="1"/>
  <c r="AQ822" i="1"/>
  <c r="BR822" i="1"/>
  <c r="BS822" i="1"/>
  <c r="BT822" i="1"/>
  <c r="A823" i="1"/>
  <c r="C823" i="1"/>
  <c r="G823" i="1"/>
  <c r="M823" i="1" a="1"/>
  <c r="M823" i="1" s="1"/>
  <c r="K819" i="15" s="1"/>
  <c r="N823" i="1" a="1"/>
  <c r="N823" i="1" s="1"/>
  <c r="L819" i="15" s="1"/>
  <c r="R823" i="1"/>
  <c r="S823" i="1" a="1"/>
  <c r="S823" i="1" s="1"/>
  <c r="D819" i="15" s="1"/>
  <c r="T823" i="1" a="1"/>
  <c r="T823" i="1" s="1"/>
  <c r="E819" i="15" s="1"/>
  <c r="U823" i="1" a="1"/>
  <c r="U823" i="1" s="1"/>
  <c r="AI823" i="1"/>
  <c r="BB823" i="1" s="1"/>
  <c r="AJ823" i="1"/>
  <c r="AK823" i="1"/>
  <c r="K822" i="10" s="1"/>
  <c r="AL823" i="1"/>
  <c r="AO823" i="1"/>
  <c r="AP823" i="1"/>
  <c r="M822" i="10" s="1"/>
  <c r="AQ823" i="1"/>
  <c r="BR823" i="1"/>
  <c r="BS823" i="1"/>
  <c r="BT823" i="1"/>
  <c r="A824" i="1"/>
  <c r="C824" i="1"/>
  <c r="G824" i="1"/>
  <c r="M824" i="1" a="1"/>
  <c r="M824" i="1" s="1"/>
  <c r="K820" i="15" s="1"/>
  <c r="N824" i="1" a="1"/>
  <c r="N824" i="1" s="1"/>
  <c r="L820" i="15" s="1"/>
  <c r="R824" i="1"/>
  <c r="S824" i="1" a="1"/>
  <c r="S824" i="1" s="1"/>
  <c r="D820" i="15" s="1"/>
  <c r="T824" i="1" a="1"/>
  <c r="T824" i="1" s="1"/>
  <c r="E820" i="15" s="1"/>
  <c r="U824" i="1" a="1"/>
  <c r="U824" i="1" s="1"/>
  <c r="AI824" i="1"/>
  <c r="BB824" i="1" s="1"/>
  <c r="AJ824" i="1"/>
  <c r="AK824" i="1"/>
  <c r="K823" i="10" s="1"/>
  <c r="AL824" i="1"/>
  <c r="AO824" i="1"/>
  <c r="AP824" i="1"/>
  <c r="M823" i="10" s="1"/>
  <c r="AQ824" i="1"/>
  <c r="BR824" i="1"/>
  <c r="BS824" i="1"/>
  <c r="BT824" i="1"/>
  <c r="A825" i="1"/>
  <c r="C825" i="1"/>
  <c r="G825" i="1"/>
  <c r="M825" i="1" a="1"/>
  <c r="M825" i="1" s="1"/>
  <c r="K821" i="15" s="1"/>
  <c r="N825" i="1" a="1"/>
  <c r="N825" i="1" s="1"/>
  <c r="L821" i="15" s="1"/>
  <c r="R825" i="1"/>
  <c r="S825" i="1" a="1"/>
  <c r="S825" i="1" s="1"/>
  <c r="D821" i="15" s="1"/>
  <c r="T825" i="1" a="1"/>
  <c r="T825" i="1" s="1"/>
  <c r="E821" i="15" s="1"/>
  <c r="U825" i="1" a="1"/>
  <c r="U825" i="1" s="1"/>
  <c r="AI825" i="1"/>
  <c r="BB825" i="1" s="1"/>
  <c r="AJ825" i="1"/>
  <c r="AK825" i="1"/>
  <c r="K824" i="10" s="1"/>
  <c r="AL825" i="1"/>
  <c r="AO825" i="1"/>
  <c r="AP825" i="1"/>
  <c r="M824" i="10" s="1"/>
  <c r="AQ825" i="1"/>
  <c r="BR825" i="1"/>
  <c r="BS825" i="1"/>
  <c r="BT825" i="1"/>
  <c r="A826" i="1"/>
  <c r="C826" i="1"/>
  <c r="G826" i="1"/>
  <c r="M826" i="1" a="1"/>
  <c r="M826" i="1" s="1"/>
  <c r="K822" i="15" s="1"/>
  <c r="N826" i="1" a="1"/>
  <c r="N826" i="1" s="1"/>
  <c r="L822" i="15" s="1"/>
  <c r="R826" i="1"/>
  <c r="S826" i="1" a="1"/>
  <c r="S826" i="1" s="1"/>
  <c r="D822" i="15" s="1"/>
  <c r="T826" i="1" a="1"/>
  <c r="T826" i="1" s="1"/>
  <c r="E822" i="15" s="1"/>
  <c r="U826" i="1" a="1"/>
  <c r="U826" i="1" s="1"/>
  <c r="AI826" i="1"/>
  <c r="BB826" i="1" s="1"/>
  <c r="AJ826" i="1"/>
  <c r="AK826" i="1"/>
  <c r="K825" i="10" s="1"/>
  <c r="AL826" i="1"/>
  <c r="AO826" i="1"/>
  <c r="AP826" i="1"/>
  <c r="M825" i="10" s="1"/>
  <c r="AQ826" i="1"/>
  <c r="BR826" i="1"/>
  <c r="BS826" i="1"/>
  <c r="BT826" i="1"/>
  <c r="A827" i="1"/>
  <c r="C827" i="1"/>
  <c r="G827" i="1"/>
  <c r="M827" i="1" a="1"/>
  <c r="M827" i="1" s="1"/>
  <c r="K823" i="15" s="1"/>
  <c r="N827" i="1" a="1"/>
  <c r="N827" i="1" s="1"/>
  <c r="L823" i="15" s="1"/>
  <c r="R827" i="1"/>
  <c r="S827" i="1" a="1"/>
  <c r="S827" i="1" s="1"/>
  <c r="D823" i="15" s="1"/>
  <c r="T827" i="1" a="1"/>
  <c r="T827" i="1" s="1"/>
  <c r="E823" i="15" s="1"/>
  <c r="U827" i="1" a="1"/>
  <c r="U827" i="1" s="1"/>
  <c r="AI827" i="1"/>
  <c r="BB827" i="1" s="1"/>
  <c r="AJ827" i="1"/>
  <c r="AK827" i="1"/>
  <c r="K826" i="10" s="1"/>
  <c r="AL827" i="1"/>
  <c r="AO827" i="1"/>
  <c r="AP827" i="1"/>
  <c r="M826" i="10" s="1"/>
  <c r="AQ827" i="1"/>
  <c r="BR827" i="1"/>
  <c r="BS827" i="1"/>
  <c r="BT827" i="1"/>
  <c r="A828" i="1"/>
  <c r="C828" i="1"/>
  <c r="G828" i="1"/>
  <c r="M828" i="1" a="1"/>
  <c r="M828" i="1" s="1"/>
  <c r="K824" i="15" s="1"/>
  <c r="N828" i="1" a="1"/>
  <c r="N828" i="1" s="1"/>
  <c r="L824" i="15" s="1"/>
  <c r="R828" i="1"/>
  <c r="S828" i="1" a="1"/>
  <c r="S828" i="1" s="1"/>
  <c r="D824" i="15" s="1"/>
  <c r="T828" i="1" a="1"/>
  <c r="T828" i="1" s="1"/>
  <c r="E824" i="15" s="1"/>
  <c r="U828" i="1" a="1"/>
  <c r="U828" i="1" s="1"/>
  <c r="AI828" i="1"/>
  <c r="BB828" i="1" s="1"/>
  <c r="AJ828" i="1"/>
  <c r="AK828" i="1"/>
  <c r="K827" i="10" s="1"/>
  <c r="AL828" i="1"/>
  <c r="AO828" i="1"/>
  <c r="AP828" i="1"/>
  <c r="M827" i="10" s="1"/>
  <c r="AQ828" i="1"/>
  <c r="BR828" i="1"/>
  <c r="BS828" i="1"/>
  <c r="BT828" i="1"/>
  <c r="A829" i="1"/>
  <c r="C829" i="1"/>
  <c r="G829" i="1"/>
  <c r="M829" i="1" a="1"/>
  <c r="M829" i="1" s="1"/>
  <c r="K825" i="15" s="1"/>
  <c r="N829" i="1" a="1"/>
  <c r="N829" i="1" s="1"/>
  <c r="L825" i="15" s="1"/>
  <c r="R829" i="1"/>
  <c r="S829" i="1" a="1"/>
  <c r="S829" i="1" s="1"/>
  <c r="D825" i="15" s="1"/>
  <c r="T829" i="1" a="1"/>
  <c r="T829" i="1" s="1"/>
  <c r="E825" i="15" s="1"/>
  <c r="U829" i="1" a="1"/>
  <c r="U829" i="1" s="1"/>
  <c r="AI829" i="1"/>
  <c r="BB829" i="1" s="1"/>
  <c r="AJ829" i="1"/>
  <c r="AK829" i="1"/>
  <c r="K828" i="10" s="1"/>
  <c r="AL829" i="1"/>
  <c r="AO829" i="1"/>
  <c r="AP829" i="1"/>
  <c r="M828" i="10" s="1"/>
  <c r="AQ829" i="1"/>
  <c r="BR829" i="1"/>
  <c r="BS829" i="1"/>
  <c r="BT829" i="1"/>
  <c r="A830" i="1"/>
  <c r="C830" i="1"/>
  <c r="G830" i="1"/>
  <c r="M830" i="1" a="1"/>
  <c r="M830" i="1" s="1"/>
  <c r="K826" i="15" s="1"/>
  <c r="N830" i="1" a="1"/>
  <c r="N830" i="1" s="1"/>
  <c r="L826" i="15" s="1"/>
  <c r="R830" i="1"/>
  <c r="S830" i="1" a="1"/>
  <c r="S830" i="1" s="1"/>
  <c r="D826" i="15" s="1"/>
  <c r="T830" i="1" a="1"/>
  <c r="T830" i="1" s="1"/>
  <c r="E826" i="15" s="1"/>
  <c r="U830" i="1" a="1"/>
  <c r="U830" i="1" s="1"/>
  <c r="AI830" i="1"/>
  <c r="BB830" i="1" s="1"/>
  <c r="AJ830" i="1"/>
  <c r="AK830" i="1"/>
  <c r="K829" i="10" s="1"/>
  <c r="AL830" i="1"/>
  <c r="AO830" i="1"/>
  <c r="AP830" i="1"/>
  <c r="M829" i="10" s="1"/>
  <c r="AQ830" i="1"/>
  <c r="BR830" i="1"/>
  <c r="BS830" i="1"/>
  <c r="BT830" i="1"/>
  <c r="A831" i="1"/>
  <c r="C831" i="1"/>
  <c r="G831" i="1"/>
  <c r="M831" i="1" a="1"/>
  <c r="M831" i="1" s="1"/>
  <c r="K827" i="15" s="1"/>
  <c r="N831" i="1" a="1"/>
  <c r="N831" i="1" s="1"/>
  <c r="L827" i="15" s="1"/>
  <c r="R831" i="1"/>
  <c r="S831" i="1" a="1"/>
  <c r="S831" i="1" s="1"/>
  <c r="D827" i="15" s="1"/>
  <c r="T831" i="1" a="1"/>
  <c r="T831" i="1" s="1"/>
  <c r="E827" i="15" s="1"/>
  <c r="U831" i="1" a="1"/>
  <c r="U831" i="1" s="1"/>
  <c r="AI831" i="1"/>
  <c r="BB831" i="1" s="1"/>
  <c r="AJ831" i="1"/>
  <c r="AK831" i="1"/>
  <c r="K830" i="10" s="1"/>
  <c r="AL831" i="1"/>
  <c r="AO831" i="1"/>
  <c r="AP831" i="1"/>
  <c r="M830" i="10" s="1"/>
  <c r="AQ831" i="1"/>
  <c r="BR831" i="1"/>
  <c r="BS831" i="1"/>
  <c r="BT831" i="1"/>
  <c r="A832" i="1"/>
  <c r="C832" i="1"/>
  <c r="G832" i="1"/>
  <c r="M832" i="1" a="1"/>
  <c r="M832" i="1" s="1"/>
  <c r="K828" i="15" s="1"/>
  <c r="N832" i="1" a="1"/>
  <c r="N832" i="1" s="1"/>
  <c r="L828" i="15" s="1"/>
  <c r="R832" i="1"/>
  <c r="S832" i="1" a="1"/>
  <c r="S832" i="1" s="1"/>
  <c r="D828" i="15" s="1"/>
  <c r="T832" i="1" a="1"/>
  <c r="T832" i="1" s="1"/>
  <c r="E828" i="15" s="1"/>
  <c r="U832" i="1" a="1"/>
  <c r="U832" i="1" s="1"/>
  <c r="AI832" i="1"/>
  <c r="BB832" i="1" s="1"/>
  <c r="AJ832" i="1"/>
  <c r="AK832" i="1"/>
  <c r="K831" i="10" s="1"/>
  <c r="AL832" i="1"/>
  <c r="AO832" i="1"/>
  <c r="AP832" i="1"/>
  <c r="M831" i="10" s="1"/>
  <c r="AQ832" i="1"/>
  <c r="BR832" i="1"/>
  <c r="BS832" i="1"/>
  <c r="BT832" i="1"/>
  <c r="A833" i="1"/>
  <c r="C833" i="1"/>
  <c r="G833" i="1"/>
  <c r="M833" i="1" a="1"/>
  <c r="M833" i="1" s="1"/>
  <c r="K829" i="15" s="1"/>
  <c r="N833" i="1" a="1"/>
  <c r="N833" i="1" s="1"/>
  <c r="L829" i="15" s="1"/>
  <c r="R833" i="1"/>
  <c r="S833" i="1" a="1"/>
  <c r="S833" i="1" s="1"/>
  <c r="D829" i="15" s="1"/>
  <c r="T833" i="1" a="1"/>
  <c r="T833" i="1" s="1"/>
  <c r="E829" i="15" s="1"/>
  <c r="U833" i="1" a="1"/>
  <c r="U833" i="1" s="1"/>
  <c r="AI833" i="1"/>
  <c r="BB833" i="1" s="1"/>
  <c r="AJ833" i="1"/>
  <c r="AK833" i="1"/>
  <c r="K832" i="10" s="1"/>
  <c r="AL833" i="1"/>
  <c r="AO833" i="1"/>
  <c r="AP833" i="1"/>
  <c r="M832" i="10" s="1"/>
  <c r="AQ833" i="1"/>
  <c r="BR833" i="1"/>
  <c r="BS833" i="1"/>
  <c r="BT833" i="1"/>
  <c r="A834" i="1"/>
  <c r="C834" i="1"/>
  <c r="G834" i="1"/>
  <c r="M834" i="1" a="1"/>
  <c r="M834" i="1" s="1"/>
  <c r="K830" i="15" s="1"/>
  <c r="N834" i="1" a="1"/>
  <c r="N834" i="1" s="1"/>
  <c r="L830" i="15" s="1"/>
  <c r="R834" i="1"/>
  <c r="S834" i="1" a="1"/>
  <c r="S834" i="1" s="1"/>
  <c r="D830" i="15" s="1"/>
  <c r="T834" i="1" a="1"/>
  <c r="T834" i="1" s="1"/>
  <c r="E830" i="15" s="1"/>
  <c r="U834" i="1" a="1"/>
  <c r="U834" i="1" s="1"/>
  <c r="AI834" i="1"/>
  <c r="BB834" i="1" s="1"/>
  <c r="AJ834" i="1"/>
  <c r="AK834" i="1"/>
  <c r="K833" i="10" s="1"/>
  <c r="AL834" i="1"/>
  <c r="AO834" i="1"/>
  <c r="AP834" i="1"/>
  <c r="M833" i="10" s="1"/>
  <c r="AQ834" i="1"/>
  <c r="BR834" i="1"/>
  <c r="BS834" i="1"/>
  <c r="BT834" i="1"/>
  <c r="A835" i="1"/>
  <c r="C835" i="1"/>
  <c r="G835" i="1"/>
  <c r="M835" i="1" a="1"/>
  <c r="M835" i="1" s="1"/>
  <c r="K831" i="15" s="1"/>
  <c r="N835" i="1" a="1"/>
  <c r="N835" i="1" s="1"/>
  <c r="L831" i="15" s="1"/>
  <c r="R835" i="1"/>
  <c r="S835" i="1" a="1"/>
  <c r="S835" i="1" s="1"/>
  <c r="D831" i="15" s="1"/>
  <c r="T835" i="1" a="1"/>
  <c r="T835" i="1" s="1"/>
  <c r="E831" i="15" s="1"/>
  <c r="U835" i="1" a="1"/>
  <c r="U835" i="1" s="1"/>
  <c r="AI835" i="1"/>
  <c r="BB835" i="1" s="1"/>
  <c r="AJ835" i="1"/>
  <c r="AK835" i="1"/>
  <c r="K834" i="10" s="1"/>
  <c r="AL835" i="1"/>
  <c r="AO835" i="1"/>
  <c r="AP835" i="1"/>
  <c r="M834" i="10" s="1"/>
  <c r="AQ835" i="1"/>
  <c r="BR835" i="1"/>
  <c r="BS835" i="1"/>
  <c r="BT835" i="1"/>
  <c r="A836" i="1"/>
  <c r="C836" i="1"/>
  <c r="G836" i="1"/>
  <c r="M836" i="1" a="1"/>
  <c r="M836" i="1" s="1"/>
  <c r="K832" i="15" s="1"/>
  <c r="N836" i="1" a="1"/>
  <c r="N836" i="1" s="1"/>
  <c r="L832" i="15" s="1"/>
  <c r="R836" i="1"/>
  <c r="S836" i="1" a="1"/>
  <c r="S836" i="1" s="1"/>
  <c r="D832" i="15" s="1"/>
  <c r="T836" i="1" a="1"/>
  <c r="T836" i="1" s="1"/>
  <c r="E832" i="15" s="1"/>
  <c r="U836" i="1" a="1"/>
  <c r="U836" i="1" s="1"/>
  <c r="AI836" i="1"/>
  <c r="BB836" i="1" s="1"/>
  <c r="AJ836" i="1"/>
  <c r="AK836" i="1"/>
  <c r="K835" i="10" s="1"/>
  <c r="AL836" i="1"/>
  <c r="AO836" i="1"/>
  <c r="AP836" i="1"/>
  <c r="M835" i="10" s="1"/>
  <c r="AQ836" i="1"/>
  <c r="BR836" i="1"/>
  <c r="BS836" i="1"/>
  <c r="BT836" i="1"/>
  <c r="A837" i="1"/>
  <c r="C837" i="1"/>
  <c r="G837" i="1"/>
  <c r="M837" i="1" a="1"/>
  <c r="M837" i="1" s="1"/>
  <c r="K833" i="15" s="1"/>
  <c r="N837" i="1" a="1"/>
  <c r="N837" i="1" s="1"/>
  <c r="L833" i="15" s="1"/>
  <c r="R837" i="1"/>
  <c r="S837" i="1" a="1"/>
  <c r="S837" i="1" s="1"/>
  <c r="D833" i="15" s="1"/>
  <c r="T837" i="1" a="1"/>
  <c r="T837" i="1" s="1"/>
  <c r="E833" i="15" s="1"/>
  <c r="U837" i="1" a="1"/>
  <c r="U837" i="1" s="1"/>
  <c r="AI837" i="1"/>
  <c r="BB837" i="1" s="1"/>
  <c r="AJ837" i="1"/>
  <c r="AK837" i="1"/>
  <c r="K836" i="10" s="1"/>
  <c r="AL837" i="1"/>
  <c r="AO837" i="1"/>
  <c r="AP837" i="1"/>
  <c r="M836" i="10" s="1"/>
  <c r="AQ837" i="1"/>
  <c r="BR837" i="1"/>
  <c r="BS837" i="1"/>
  <c r="BT837" i="1"/>
  <c r="A838" i="1"/>
  <c r="C838" i="1"/>
  <c r="G838" i="1"/>
  <c r="M838" i="1" a="1"/>
  <c r="M838" i="1" s="1"/>
  <c r="K834" i="15" s="1"/>
  <c r="N838" i="1" a="1"/>
  <c r="N838" i="1" s="1"/>
  <c r="L834" i="15" s="1"/>
  <c r="R838" i="1"/>
  <c r="S838" i="1" a="1"/>
  <c r="S838" i="1" s="1"/>
  <c r="D834" i="15" s="1"/>
  <c r="T838" i="1" a="1"/>
  <c r="T838" i="1" s="1"/>
  <c r="E834" i="15" s="1"/>
  <c r="U838" i="1" a="1"/>
  <c r="U838" i="1" s="1"/>
  <c r="AI838" i="1"/>
  <c r="BB838" i="1" s="1"/>
  <c r="AJ838" i="1"/>
  <c r="AK838" i="1"/>
  <c r="K837" i="10" s="1"/>
  <c r="AL838" i="1"/>
  <c r="AO838" i="1"/>
  <c r="AP838" i="1"/>
  <c r="M837" i="10" s="1"/>
  <c r="AQ838" i="1"/>
  <c r="BR838" i="1"/>
  <c r="BS838" i="1"/>
  <c r="BT838" i="1"/>
  <c r="A839" i="1"/>
  <c r="C839" i="1"/>
  <c r="G839" i="1"/>
  <c r="M839" i="1" a="1"/>
  <c r="M839" i="1" s="1"/>
  <c r="K835" i="15" s="1"/>
  <c r="N839" i="1" a="1"/>
  <c r="N839" i="1" s="1"/>
  <c r="L835" i="15" s="1"/>
  <c r="R839" i="1"/>
  <c r="S839" i="1" a="1"/>
  <c r="S839" i="1" s="1"/>
  <c r="D835" i="15" s="1"/>
  <c r="T839" i="1" a="1"/>
  <c r="T839" i="1" s="1"/>
  <c r="E835" i="15" s="1"/>
  <c r="U839" i="1" a="1"/>
  <c r="U839" i="1" s="1"/>
  <c r="AI839" i="1"/>
  <c r="BB839" i="1" s="1"/>
  <c r="AJ839" i="1"/>
  <c r="AK839" i="1"/>
  <c r="K838" i="10" s="1"/>
  <c r="AL839" i="1"/>
  <c r="AO839" i="1"/>
  <c r="AP839" i="1"/>
  <c r="M838" i="10" s="1"/>
  <c r="AQ839" i="1"/>
  <c r="BR839" i="1"/>
  <c r="BS839" i="1"/>
  <c r="BT839" i="1"/>
  <c r="A840" i="1"/>
  <c r="C840" i="1"/>
  <c r="G840" i="1"/>
  <c r="M840" i="1" a="1"/>
  <c r="M840" i="1" s="1"/>
  <c r="K836" i="15" s="1"/>
  <c r="N840" i="1" a="1"/>
  <c r="N840" i="1" s="1"/>
  <c r="L836" i="15" s="1"/>
  <c r="R840" i="1"/>
  <c r="S840" i="1" a="1"/>
  <c r="S840" i="1" s="1"/>
  <c r="D836" i="15" s="1"/>
  <c r="T840" i="1" a="1"/>
  <c r="T840" i="1" s="1"/>
  <c r="E836" i="15" s="1"/>
  <c r="U840" i="1" a="1"/>
  <c r="U840" i="1" s="1"/>
  <c r="AI840" i="1"/>
  <c r="BB840" i="1" s="1"/>
  <c r="AJ840" i="1"/>
  <c r="AK840" i="1"/>
  <c r="K839" i="10" s="1"/>
  <c r="AL840" i="1"/>
  <c r="AO840" i="1"/>
  <c r="AP840" i="1"/>
  <c r="M839" i="10" s="1"/>
  <c r="AQ840" i="1"/>
  <c r="BR840" i="1"/>
  <c r="BS840" i="1"/>
  <c r="BT840" i="1"/>
  <c r="A841" i="1"/>
  <c r="C841" i="1"/>
  <c r="G841" i="1"/>
  <c r="M841" i="1" a="1"/>
  <c r="M841" i="1" s="1"/>
  <c r="K837" i="15" s="1"/>
  <c r="N841" i="1" a="1"/>
  <c r="N841" i="1" s="1"/>
  <c r="L837" i="15" s="1"/>
  <c r="R841" i="1"/>
  <c r="S841" i="1" a="1"/>
  <c r="S841" i="1" s="1"/>
  <c r="D837" i="15" s="1"/>
  <c r="T841" i="1" a="1"/>
  <c r="T841" i="1" s="1"/>
  <c r="E837" i="15" s="1"/>
  <c r="U841" i="1" a="1"/>
  <c r="U841" i="1" s="1"/>
  <c r="AI841" i="1"/>
  <c r="BB841" i="1" s="1"/>
  <c r="AJ841" i="1"/>
  <c r="AK841" i="1"/>
  <c r="K840" i="10" s="1"/>
  <c r="AL841" i="1"/>
  <c r="AO841" i="1"/>
  <c r="AP841" i="1"/>
  <c r="M840" i="10" s="1"/>
  <c r="AQ841" i="1"/>
  <c r="BR841" i="1"/>
  <c r="BS841" i="1"/>
  <c r="BT841" i="1"/>
  <c r="A842" i="1"/>
  <c r="C842" i="1"/>
  <c r="G842" i="1"/>
  <c r="M842" i="1" a="1"/>
  <c r="M842" i="1" s="1"/>
  <c r="K838" i="15" s="1"/>
  <c r="N842" i="1" a="1"/>
  <c r="N842" i="1" s="1"/>
  <c r="L838" i="15" s="1"/>
  <c r="R842" i="1"/>
  <c r="S842" i="1" a="1"/>
  <c r="S842" i="1" s="1"/>
  <c r="D838" i="15" s="1"/>
  <c r="T842" i="1" a="1"/>
  <c r="T842" i="1" s="1"/>
  <c r="E838" i="15" s="1"/>
  <c r="U842" i="1" a="1"/>
  <c r="U842" i="1" s="1"/>
  <c r="AI842" i="1"/>
  <c r="BB842" i="1" s="1"/>
  <c r="AJ842" i="1"/>
  <c r="AK842" i="1"/>
  <c r="K841" i="10" s="1"/>
  <c r="AL842" i="1"/>
  <c r="AO842" i="1"/>
  <c r="AP842" i="1"/>
  <c r="M841" i="10" s="1"/>
  <c r="AQ842" i="1"/>
  <c r="BR842" i="1"/>
  <c r="BS842" i="1"/>
  <c r="BT842" i="1"/>
  <c r="A843" i="1"/>
  <c r="C843" i="1"/>
  <c r="G843" i="1"/>
  <c r="M843" i="1" a="1"/>
  <c r="M843" i="1" s="1"/>
  <c r="K839" i="15" s="1"/>
  <c r="N843" i="1" a="1"/>
  <c r="N843" i="1" s="1"/>
  <c r="L839" i="15" s="1"/>
  <c r="R843" i="1"/>
  <c r="S843" i="1" a="1"/>
  <c r="S843" i="1" s="1"/>
  <c r="D839" i="15" s="1"/>
  <c r="T843" i="1" a="1"/>
  <c r="T843" i="1" s="1"/>
  <c r="E839" i="15" s="1"/>
  <c r="U843" i="1" a="1"/>
  <c r="U843" i="1" s="1"/>
  <c r="AI843" i="1"/>
  <c r="BB843" i="1" s="1"/>
  <c r="AJ843" i="1"/>
  <c r="AK843" i="1"/>
  <c r="K842" i="10" s="1"/>
  <c r="AL843" i="1"/>
  <c r="AO843" i="1"/>
  <c r="AP843" i="1"/>
  <c r="M842" i="10" s="1"/>
  <c r="AQ843" i="1"/>
  <c r="BR843" i="1"/>
  <c r="BS843" i="1"/>
  <c r="BT843" i="1"/>
  <c r="A844" i="1"/>
  <c r="C844" i="1"/>
  <c r="G844" i="1"/>
  <c r="M844" i="1" a="1"/>
  <c r="M844" i="1" s="1"/>
  <c r="K840" i="15" s="1"/>
  <c r="N844" i="1" a="1"/>
  <c r="N844" i="1" s="1"/>
  <c r="L840" i="15" s="1"/>
  <c r="R844" i="1"/>
  <c r="S844" i="1" a="1"/>
  <c r="S844" i="1" s="1"/>
  <c r="D840" i="15" s="1"/>
  <c r="T844" i="1" a="1"/>
  <c r="T844" i="1" s="1"/>
  <c r="E840" i="15" s="1"/>
  <c r="U844" i="1" a="1"/>
  <c r="U844" i="1" s="1"/>
  <c r="AI844" i="1"/>
  <c r="BB844" i="1" s="1"/>
  <c r="AJ844" i="1"/>
  <c r="AK844" i="1"/>
  <c r="K843" i="10" s="1"/>
  <c r="AL844" i="1"/>
  <c r="AO844" i="1"/>
  <c r="AP844" i="1"/>
  <c r="M843" i="10" s="1"/>
  <c r="AQ844" i="1"/>
  <c r="BR844" i="1"/>
  <c r="BS844" i="1"/>
  <c r="BT844" i="1"/>
  <c r="A845" i="1"/>
  <c r="C845" i="1"/>
  <c r="G845" i="1"/>
  <c r="M845" i="1" a="1"/>
  <c r="M845" i="1" s="1"/>
  <c r="K841" i="15" s="1"/>
  <c r="N845" i="1" a="1"/>
  <c r="N845" i="1" s="1"/>
  <c r="L841" i="15" s="1"/>
  <c r="R845" i="1"/>
  <c r="S845" i="1" a="1"/>
  <c r="S845" i="1" s="1"/>
  <c r="D841" i="15" s="1"/>
  <c r="T845" i="1" a="1"/>
  <c r="T845" i="1" s="1"/>
  <c r="E841" i="15" s="1"/>
  <c r="U845" i="1" a="1"/>
  <c r="U845" i="1" s="1"/>
  <c r="AI845" i="1"/>
  <c r="BB845" i="1" s="1"/>
  <c r="AJ845" i="1"/>
  <c r="AK845" i="1"/>
  <c r="K844" i="10" s="1"/>
  <c r="AL845" i="1"/>
  <c r="AO845" i="1"/>
  <c r="AP845" i="1"/>
  <c r="M844" i="10" s="1"/>
  <c r="AQ845" i="1"/>
  <c r="BR845" i="1"/>
  <c r="BS845" i="1"/>
  <c r="BT845" i="1"/>
  <c r="A846" i="1"/>
  <c r="C846" i="1"/>
  <c r="G846" i="1"/>
  <c r="M846" i="1" a="1"/>
  <c r="M846" i="1" s="1"/>
  <c r="K842" i="15" s="1"/>
  <c r="N846" i="1" a="1"/>
  <c r="N846" i="1" s="1"/>
  <c r="L842" i="15" s="1"/>
  <c r="R846" i="1"/>
  <c r="S846" i="1" a="1"/>
  <c r="S846" i="1" s="1"/>
  <c r="D842" i="15" s="1"/>
  <c r="T846" i="1" a="1"/>
  <c r="T846" i="1" s="1"/>
  <c r="E842" i="15" s="1"/>
  <c r="U846" i="1" a="1"/>
  <c r="U846" i="1" s="1"/>
  <c r="AI846" i="1"/>
  <c r="BB846" i="1" s="1"/>
  <c r="AJ846" i="1"/>
  <c r="AK846" i="1"/>
  <c r="K845" i="10" s="1"/>
  <c r="AL846" i="1"/>
  <c r="AO846" i="1"/>
  <c r="AP846" i="1"/>
  <c r="M845" i="10" s="1"/>
  <c r="AQ846" i="1"/>
  <c r="BR846" i="1"/>
  <c r="BS846" i="1"/>
  <c r="BT846" i="1"/>
  <c r="A847" i="1"/>
  <c r="C847" i="1"/>
  <c r="G847" i="1"/>
  <c r="M847" i="1" a="1"/>
  <c r="M847" i="1" s="1"/>
  <c r="K843" i="15" s="1"/>
  <c r="N847" i="1" a="1"/>
  <c r="N847" i="1" s="1"/>
  <c r="L843" i="15" s="1"/>
  <c r="R847" i="1"/>
  <c r="S847" i="1" a="1"/>
  <c r="S847" i="1" s="1"/>
  <c r="D843" i="15" s="1"/>
  <c r="T847" i="1" a="1"/>
  <c r="T847" i="1" s="1"/>
  <c r="E843" i="15" s="1"/>
  <c r="U847" i="1" a="1"/>
  <c r="U847" i="1" s="1"/>
  <c r="AI847" i="1"/>
  <c r="BB847" i="1" s="1"/>
  <c r="AJ847" i="1"/>
  <c r="AK847" i="1"/>
  <c r="K846" i="10" s="1"/>
  <c r="AL847" i="1"/>
  <c r="AO847" i="1"/>
  <c r="AP847" i="1"/>
  <c r="M846" i="10" s="1"/>
  <c r="AQ847" i="1"/>
  <c r="BR847" i="1"/>
  <c r="BS847" i="1"/>
  <c r="BT847" i="1"/>
  <c r="A848" i="1"/>
  <c r="C848" i="1"/>
  <c r="G848" i="1"/>
  <c r="M848" i="1" a="1"/>
  <c r="M848" i="1" s="1"/>
  <c r="K844" i="15" s="1"/>
  <c r="N848" i="1" a="1"/>
  <c r="N848" i="1" s="1"/>
  <c r="L844" i="15" s="1"/>
  <c r="R848" i="1"/>
  <c r="S848" i="1" a="1"/>
  <c r="S848" i="1" s="1"/>
  <c r="D844" i="15" s="1"/>
  <c r="T848" i="1" a="1"/>
  <c r="T848" i="1" s="1"/>
  <c r="E844" i="15" s="1"/>
  <c r="U848" i="1" a="1"/>
  <c r="U848" i="1" s="1"/>
  <c r="AI848" i="1"/>
  <c r="BB848" i="1" s="1"/>
  <c r="AJ848" i="1"/>
  <c r="AK848" i="1"/>
  <c r="K847" i="10" s="1"/>
  <c r="AL848" i="1"/>
  <c r="AO848" i="1"/>
  <c r="AP848" i="1"/>
  <c r="M847" i="10" s="1"/>
  <c r="AQ848" i="1"/>
  <c r="BR848" i="1"/>
  <c r="BS848" i="1"/>
  <c r="BT848" i="1"/>
  <c r="A849" i="1"/>
  <c r="C849" i="1"/>
  <c r="G849" i="1"/>
  <c r="M849" i="1" a="1"/>
  <c r="M849" i="1" s="1"/>
  <c r="K845" i="15" s="1"/>
  <c r="N849" i="1" a="1"/>
  <c r="N849" i="1" s="1"/>
  <c r="L845" i="15" s="1"/>
  <c r="R849" i="1"/>
  <c r="S849" i="1" a="1"/>
  <c r="S849" i="1" s="1"/>
  <c r="D845" i="15" s="1"/>
  <c r="T849" i="1" a="1"/>
  <c r="T849" i="1" s="1"/>
  <c r="E845" i="15" s="1"/>
  <c r="U849" i="1" a="1"/>
  <c r="U849" i="1" s="1"/>
  <c r="AI849" i="1"/>
  <c r="BB849" i="1" s="1"/>
  <c r="AJ849" i="1"/>
  <c r="AK849" i="1"/>
  <c r="K848" i="10" s="1"/>
  <c r="AL849" i="1"/>
  <c r="AO849" i="1"/>
  <c r="AP849" i="1"/>
  <c r="M848" i="10" s="1"/>
  <c r="AQ849" i="1"/>
  <c r="BR849" i="1"/>
  <c r="BS849" i="1"/>
  <c r="BT849" i="1"/>
  <c r="A850" i="1"/>
  <c r="C850" i="1"/>
  <c r="G850" i="1"/>
  <c r="M850" i="1" a="1"/>
  <c r="M850" i="1" s="1"/>
  <c r="K846" i="15" s="1"/>
  <c r="N850" i="1" a="1"/>
  <c r="N850" i="1" s="1"/>
  <c r="L846" i="15" s="1"/>
  <c r="R850" i="1"/>
  <c r="S850" i="1" a="1"/>
  <c r="S850" i="1" s="1"/>
  <c r="D846" i="15" s="1"/>
  <c r="T850" i="1" a="1"/>
  <c r="T850" i="1" s="1"/>
  <c r="E846" i="15" s="1"/>
  <c r="U850" i="1" a="1"/>
  <c r="U850" i="1" s="1"/>
  <c r="AI850" i="1"/>
  <c r="BB850" i="1" s="1"/>
  <c r="AJ850" i="1"/>
  <c r="AK850" i="1"/>
  <c r="K849" i="10" s="1"/>
  <c r="AL850" i="1"/>
  <c r="AO850" i="1"/>
  <c r="AP850" i="1"/>
  <c r="M849" i="10" s="1"/>
  <c r="AQ850" i="1"/>
  <c r="BR850" i="1"/>
  <c r="BS850" i="1"/>
  <c r="BT850" i="1"/>
  <c r="A851" i="1"/>
  <c r="C851" i="1"/>
  <c r="G851" i="1"/>
  <c r="M851" i="1" a="1"/>
  <c r="M851" i="1" s="1"/>
  <c r="K847" i="15" s="1"/>
  <c r="N851" i="1" a="1"/>
  <c r="N851" i="1" s="1"/>
  <c r="L847" i="15" s="1"/>
  <c r="R851" i="1"/>
  <c r="S851" i="1" a="1"/>
  <c r="S851" i="1" s="1"/>
  <c r="D847" i="15" s="1"/>
  <c r="T851" i="1" a="1"/>
  <c r="T851" i="1" s="1"/>
  <c r="E847" i="15" s="1"/>
  <c r="U851" i="1" a="1"/>
  <c r="U851" i="1" s="1"/>
  <c r="AI851" i="1"/>
  <c r="BB851" i="1" s="1"/>
  <c r="AJ851" i="1"/>
  <c r="AK851" i="1"/>
  <c r="K850" i="10" s="1"/>
  <c r="AL851" i="1"/>
  <c r="AO851" i="1"/>
  <c r="AP851" i="1"/>
  <c r="M850" i="10" s="1"/>
  <c r="AQ851" i="1"/>
  <c r="BR851" i="1"/>
  <c r="BS851" i="1"/>
  <c r="BT851" i="1"/>
  <c r="A852" i="1"/>
  <c r="C852" i="1"/>
  <c r="G852" i="1"/>
  <c r="M852" i="1" a="1"/>
  <c r="M852" i="1" s="1"/>
  <c r="K848" i="15" s="1"/>
  <c r="N852" i="1" a="1"/>
  <c r="N852" i="1" s="1"/>
  <c r="L848" i="15" s="1"/>
  <c r="R852" i="1"/>
  <c r="S852" i="1" a="1"/>
  <c r="S852" i="1" s="1"/>
  <c r="D848" i="15" s="1"/>
  <c r="T852" i="1" a="1"/>
  <c r="T852" i="1" s="1"/>
  <c r="E848" i="15" s="1"/>
  <c r="U852" i="1" a="1"/>
  <c r="U852" i="1" s="1"/>
  <c r="AI852" i="1"/>
  <c r="BB852" i="1" s="1"/>
  <c r="AJ852" i="1"/>
  <c r="AK852" i="1"/>
  <c r="K851" i="10" s="1"/>
  <c r="AL852" i="1"/>
  <c r="AO852" i="1"/>
  <c r="AP852" i="1"/>
  <c r="M851" i="10" s="1"/>
  <c r="AQ852" i="1"/>
  <c r="BR852" i="1"/>
  <c r="BS852" i="1"/>
  <c r="BT852" i="1"/>
  <c r="A853" i="1"/>
  <c r="C853" i="1"/>
  <c r="G853" i="1"/>
  <c r="M853" i="1" a="1"/>
  <c r="M853" i="1" s="1"/>
  <c r="K849" i="15" s="1"/>
  <c r="N853" i="1" a="1"/>
  <c r="N853" i="1" s="1"/>
  <c r="L849" i="15" s="1"/>
  <c r="R853" i="1"/>
  <c r="S853" i="1" a="1"/>
  <c r="S853" i="1" s="1"/>
  <c r="D849" i="15" s="1"/>
  <c r="T853" i="1" a="1"/>
  <c r="T853" i="1" s="1"/>
  <c r="E849" i="15" s="1"/>
  <c r="U853" i="1" a="1"/>
  <c r="U853" i="1" s="1"/>
  <c r="AI853" i="1"/>
  <c r="BB853" i="1" s="1"/>
  <c r="AJ853" i="1"/>
  <c r="AK853" i="1"/>
  <c r="K852" i="10" s="1"/>
  <c r="AL853" i="1"/>
  <c r="AO853" i="1"/>
  <c r="AP853" i="1"/>
  <c r="M852" i="10" s="1"/>
  <c r="AQ853" i="1"/>
  <c r="BR853" i="1"/>
  <c r="BS853" i="1"/>
  <c r="BT853" i="1"/>
  <c r="A854" i="1"/>
  <c r="C854" i="1"/>
  <c r="G854" i="1"/>
  <c r="M854" i="1" a="1"/>
  <c r="M854" i="1" s="1"/>
  <c r="K850" i="15" s="1"/>
  <c r="N854" i="1" a="1"/>
  <c r="N854" i="1" s="1"/>
  <c r="L850" i="15" s="1"/>
  <c r="R854" i="1"/>
  <c r="S854" i="1" a="1"/>
  <c r="S854" i="1" s="1"/>
  <c r="D850" i="15" s="1"/>
  <c r="T854" i="1" a="1"/>
  <c r="T854" i="1" s="1"/>
  <c r="E850" i="15" s="1"/>
  <c r="U854" i="1" a="1"/>
  <c r="U854" i="1" s="1"/>
  <c r="AI854" i="1"/>
  <c r="BB854" i="1" s="1"/>
  <c r="AJ854" i="1"/>
  <c r="AK854" i="1"/>
  <c r="K853" i="10" s="1"/>
  <c r="AL854" i="1"/>
  <c r="AO854" i="1"/>
  <c r="AP854" i="1"/>
  <c r="M853" i="10" s="1"/>
  <c r="AQ854" i="1"/>
  <c r="BR854" i="1"/>
  <c r="BS854" i="1"/>
  <c r="BT854" i="1"/>
  <c r="A855" i="1"/>
  <c r="C855" i="1"/>
  <c r="G855" i="1"/>
  <c r="M855" i="1" a="1"/>
  <c r="M855" i="1" s="1"/>
  <c r="K851" i="15" s="1"/>
  <c r="N855" i="1" a="1"/>
  <c r="N855" i="1" s="1"/>
  <c r="L851" i="15" s="1"/>
  <c r="R855" i="1"/>
  <c r="S855" i="1" a="1"/>
  <c r="S855" i="1" s="1"/>
  <c r="D851" i="15" s="1"/>
  <c r="T855" i="1" a="1"/>
  <c r="T855" i="1" s="1"/>
  <c r="E851" i="15" s="1"/>
  <c r="U855" i="1" a="1"/>
  <c r="U855" i="1" s="1"/>
  <c r="AI855" i="1"/>
  <c r="BB855" i="1" s="1"/>
  <c r="AJ855" i="1"/>
  <c r="AK855" i="1"/>
  <c r="K854" i="10" s="1"/>
  <c r="AL855" i="1"/>
  <c r="AO855" i="1"/>
  <c r="AP855" i="1"/>
  <c r="M854" i="10" s="1"/>
  <c r="AQ855" i="1"/>
  <c r="BR855" i="1"/>
  <c r="BS855" i="1"/>
  <c r="BT855" i="1"/>
  <c r="A856" i="1"/>
  <c r="C856" i="1"/>
  <c r="G856" i="1"/>
  <c r="M856" i="1" a="1"/>
  <c r="M856" i="1" s="1"/>
  <c r="K852" i="15" s="1"/>
  <c r="N856" i="1" a="1"/>
  <c r="N856" i="1" s="1"/>
  <c r="L852" i="15" s="1"/>
  <c r="R856" i="1"/>
  <c r="S856" i="1" a="1"/>
  <c r="S856" i="1" s="1"/>
  <c r="D852" i="15" s="1"/>
  <c r="T856" i="1" a="1"/>
  <c r="T856" i="1" s="1"/>
  <c r="E852" i="15" s="1"/>
  <c r="U856" i="1" a="1"/>
  <c r="U856" i="1" s="1"/>
  <c r="AI856" i="1"/>
  <c r="BB856" i="1" s="1"/>
  <c r="AJ856" i="1"/>
  <c r="AK856" i="1"/>
  <c r="K855" i="10" s="1"/>
  <c r="AL856" i="1"/>
  <c r="AO856" i="1"/>
  <c r="AP856" i="1"/>
  <c r="M855" i="10" s="1"/>
  <c r="AQ856" i="1"/>
  <c r="BR856" i="1"/>
  <c r="BS856" i="1"/>
  <c r="BT856" i="1"/>
  <c r="A857" i="1"/>
  <c r="C857" i="1"/>
  <c r="G857" i="1"/>
  <c r="M857" i="1" a="1"/>
  <c r="M857" i="1" s="1"/>
  <c r="K853" i="15" s="1"/>
  <c r="N857" i="1" a="1"/>
  <c r="N857" i="1" s="1"/>
  <c r="L853" i="15" s="1"/>
  <c r="R857" i="1"/>
  <c r="S857" i="1" a="1"/>
  <c r="S857" i="1" s="1"/>
  <c r="D853" i="15" s="1"/>
  <c r="T857" i="1" a="1"/>
  <c r="T857" i="1" s="1"/>
  <c r="E853" i="15" s="1"/>
  <c r="U857" i="1" a="1"/>
  <c r="U857" i="1" s="1"/>
  <c r="AI857" i="1"/>
  <c r="BB857" i="1" s="1"/>
  <c r="AJ857" i="1"/>
  <c r="AK857" i="1"/>
  <c r="K856" i="10" s="1"/>
  <c r="AL857" i="1"/>
  <c r="AO857" i="1"/>
  <c r="AP857" i="1"/>
  <c r="M856" i="10" s="1"/>
  <c r="AQ857" i="1"/>
  <c r="BR857" i="1"/>
  <c r="BS857" i="1"/>
  <c r="BT857" i="1"/>
  <c r="A858" i="1"/>
  <c r="C858" i="1"/>
  <c r="G858" i="1"/>
  <c r="M858" i="1" a="1"/>
  <c r="M858" i="1" s="1"/>
  <c r="K854" i="15" s="1"/>
  <c r="N858" i="1" a="1"/>
  <c r="N858" i="1" s="1"/>
  <c r="L854" i="15" s="1"/>
  <c r="R858" i="1"/>
  <c r="S858" i="1" a="1"/>
  <c r="S858" i="1" s="1"/>
  <c r="D854" i="15" s="1"/>
  <c r="T858" i="1" a="1"/>
  <c r="T858" i="1" s="1"/>
  <c r="E854" i="15" s="1"/>
  <c r="U858" i="1" a="1"/>
  <c r="U858" i="1" s="1"/>
  <c r="AI858" i="1"/>
  <c r="BB858" i="1" s="1"/>
  <c r="AJ858" i="1"/>
  <c r="AK858" i="1"/>
  <c r="K857" i="10" s="1"/>
  <c r="AL858" i="1"/>
  <c r="AO858" i="1"/>
  <c r="AP858" i="1"/>
  <c r="M857" i="10" s="1"/>
  <c r="AQ858" i="1"/>
  <c r="BR858" i="1"/>
  <c r="BS858" i="1"/>
  <c r="BT858" i="1"/>
  <c r="A859" i="1"/>
  <c r="C859" i="1"/>
  <c r="G859" i="1"/>
  <c r="M859" i="1" a="1"/>
  <c r="M859" i="1" s="1"/>
  <c r="K855" i="15" s="1"/>
  <c r="N859" i="1" a="1"/>
  <c r="N859" i="1" s="1"/>
  <c r="L855" i="15" s="1"/>
  <c r="R859" i="1"/>
  <c r="S859" i="1" a="1"/>
  <c r="S859" i="1" s="1"/>
  <c r="D855" i="15" s="1"/>
  <c r="T859" i="1" a="1"/>
  <c r="T859" i="1" s="1"/>
  <c r="E855" i="15" s="1"/>
  <c r="U859" i="1" a="1"/>
  <c r="U859" i="1" s="1"/>
  <c r="AI859" i="1"/>
  <c r="BB859" i="1" s="1"/>
  <c r="AJ859" i="1"/>
  <c r="AK859" i="1"/>
  <c r="K858" i="10" s="1"/>
  <c r="AL859" i="1"/>
  <c r="AO859" i="1"/>
  <c r="AP859" i="1"/>
  <c r="M858" i="10" s="1"/>
  <c r="AQ859" i="1"/>
  <c r="BR859" i="1"/>
  <c r="BS859" i="1"/>
  <c r="BT859" i="1"/>
  <c r="A860" i="1"/>
  <c r="C860" i="1"/>
  <c r="G860" i="1"/>
  <c r="M860" i="1" a="1"/>
  <c r="M860" i="1" s="1"/>
  <c r="K856" i="15" s="1"/>
  <c r="N860" i="1" a="1"/>
  <c r="N860" i="1" s="1"/>
  <c r="L856" i="15" s="1"/>
  <c r="R860" i="1"/>
  <c r="S860" i="1" a="1"/>
  <c r="S860" i="1" s="1"/>
  <c r="D856" i="15" s="1"/>
  <c r="T860" i="1" a="1"/>
  <c r="T860" i="1" s="1"/>
  <c r="E856" i="15" s="1"/>
  <c r="U860" i="1" a="1"/>
  <c r="U860" i="1" s="1"/>
  <c r="AI860" i="1"/>
  <c r="BB860" i="1" s="1"/>
  <c r="AJ860" i="1"/>
  <c r="AK860" i="1"/>
  <c r="K859" i="10" s="1"/>
  <c r="AL860" i="1"/>
  <c r="AO860" i="1"/>
  <c r="AP860" i="1"/>
  <c r="M859" i="10" s="1"/>
  <c r="AQ860" i="1"/>
  <c r="BR860" i="1"/>
  <c r="BS860" i="1"/>
  <c r="BT860" i="1"/>
  <c r="A861" i="1"/>
  <c r="C861" i="1"/>
  <c r="G861" i="1"/>
  <c r="M861" i="1" a="1"/>
  <c r="M861" i="1" s="1"/>
  <c r="K857" i="15" s="1"/>
  <c r="N861" i="1" a="1"/>
  <c r="N861" i="1" s="1"/>
  <c r="L857" i="15" s="1"/>
  <c r="R861" i="1"/>
  <c r="S861" i="1" a="1"/>
  <c r="S861" i="1" s="1"/>
  <c r="D857" i="15" s="1"/>
  <c r="T861" i="1" a="1"/>
  <c r="T861" i="1" s="1"/>
  <c r="E857" i="15" s="1"/>
  <c r="U861" i="1" a="1"/>
  <c r="U861" i="1" s="1"/>
  <c r="AI861" i="1"/>
  <c r="BB861" i="1" s="1"/>
  <c r="AJ861" i="1"/>
  <c r="AK861" i="1"/>
  <c r="K860" i="10" s="1"/>
  <c r="AL861" i="1"/>
  <c r="AO861" i="1"/>
  <c r="AP861" i="1"/>
  <c r="M860" i="10" s="1"/>
  <c r="AQ861" i="1"/>
  <c r="BR861" i="1"/>
  <c r="BS861" i="1"/>
  <c r="BT861" i="1"/>
  <c r="A862" i="1"/>
  <c r="C862" i="1"/>
  <c r="G862" i="1"/>
  <c r="M862" i="1" a="1"/>
  <c r="M862" i="1" s="1"/>
  <c r="K858" i="15" s="1"/>
  <c r="N862" i="1" a="1"/>
  <c r="N862" i="1" s="1"/>
  <c r="L858" i="15" s="1"/>
  <c r="R862" i="1"/>
  <c r="S862" i="1" a="1"/>
  <c r="S862" i="1" s="1"/>
  <c r="D858" i="15" s="1"/>
  <c r="T862" i="1" a="1"/>
  <c r="T862" i="1" s="1"/>
  <c r="E858" i="15" s="1"/>
  <c r="U862" i="1" a="1"/>
  <c r="U862" i="1" s="1"/>
  <c r="AI862" i="1"/>
  <c r="BB862" i="1" s="1"/>
  <c r="AJ862" i="1"/>
  <c r="AK862" i="1"/>
  <c r="K861" i="10" s="1"/>
  <c r="AL862" i="1"/>
  <c r="AO862" i="1"/>
  <c r="AP862" i="1"/>
  <c r="M861" i="10" s="1"/>
  <c r="AQ862" i="1"/>
  <c r="BR862" i="1"/>
  <c r="BS862" i="1"/>
  <c r="BT862" i="1"/>
  <c r="A863" i="1"/>
  <c r="C863" i="1"/>
  <c r="G863" i="1"/>
  <c r="M863" i="1" a="1"/>
  <c r="M863" i="1" s="1"/>
  <c r="K859" i="15" s="1"/>
  <c r="N863" i="1" a="1"/>
  <c r="N863" i="1" s="1"/>
  <c r="L859" i="15" s="1"/>
  <c r="R863" i="1"/>
  <c r="S863" i="1" a="1"/>
  <c r="S863" i="1" s="1"/>
  <c r="D859" i="15" s="1"/>
  <c r="T863" i="1" a="1"/>
  <c r="T863" i="1" s="1"/>
  <c r="E859" i="15" s="1"/>
  <c r="U863" i="1" a="1"/>
  <c r="U863" i="1" s="1"/>
  <c r="AI863" i="1"/>
  <c r="BB863" i="1" s="1"/>
  <c r="AJ863" i="1"/>
  <c r="AK863" i="1"/>
  <c r="K862" i="10" s="1"/>
  <c r="AL863" i="1"/>
  <c r="AO863" i="1"/>
  <c r="AP863" i="1"/>
  <c r="M862" i="10" s="1"/>
  <c r="AQ863" i="1"/>
  <c r="BR863" i="1"/>
  <c r="BS863" i="1"/>
  <c r="BT863" i="1"/>
  <c r="A864" i="1"/>
  <c r="C864" i="1"/>
  <c r="G864" i="1"/>
  <c r="M864" i="1" a="1"/>
  <c r="M864" i="1" s="1"/>
  <c r="K860" i="15" s="1"/>
  <c r="N864" i="1" a="1"/>
  <c r="N864" i="1" s="1"/>
  <c r="L860" i="15" s="1"/>
  <c r="R864" i="1"/>
  <c r="S864" i="1" a="1"/>
  <c r="S864" i="1" s="1"/>
  <c r="D860" i="15" s="1"/>
  <c r="T864" i="1" a="1"/>
  <c r="T864" i="1" s="1"/>
  <c r="E860" i="15" s="1"/>
  <c r="U864" i="1" a="1"/>
  <c r="U864" i="1" s="1"/>
  <c r="AI864" i="1"/>
  <c r="BB864" i="1" s="1"/>
  <c r="AJ864" i="1"/>
  <c r="AK864" i="1"/>
  <c r="K863" i="10" s="1"/>
  <c r="AL864" i="1"/>
  <c r="AO864" i="1"/>
  <c r="AP864" i="1"/>
  <c r="M863" i="10" s="1"/>
  <c r="AQ864" i="1"/>
  <c r="BR864" i="1"/>
  <c r="BS864" i="1"/>
  <c r="BT864" i="1"/>
  <c r="A865" i="1"/>
  <c r="C865" i="1"/>
  <c r="G865" i="1"/>
  <c r="M865" i="1" a="1"/>
  <c r="M865" i="1" s="1"/>
  <c r="K861" i="15" s="1"/>
  <c r="N865" i="1" a="1"/>
  <c r="N865" i="1" s="1"/>
  <c r="L861" i="15" s="1"/>
  <c r="R865" i="1"/>
  <c r="S865" i="1" a="1"/>
  <c r="S865" i="1" s="1"/>
  <c r="D861" i="15" s="1"/>
  <c r="T865" i="1" a="1"/>
  <c r="T865" i="1" s="1"/>
  <c r="E861" i="15" s="1"/>
  <c r="U865" i="1" a="1"/>
  <c r="U865" i="1" s="1"/>
  <c r="AI865" i="1"/>
  <c r="BB865" i="1" s="1"/>
  <c r="AJ865" i="1"/>
  <c r="AK865" i="1"/>
  <c r="K864" i="10" s="1"/>
  <c r="AL865" i="1"/>
  <c r="AO865" i="1"/>
  <c r="AP865" i="1"/>
  <c r="M864" i="10" s="1"/>
  <c r="AQ865" i="1"/>
  <c r="BR865" i="1"/>
  <c r="BS865" i="1"/>
  <c r="BT865" i="1"/>
  <c r="A866" i="1"/>
  <c r="C866" i="1"/>
  <c r="G866" i="1"/>
  <c r="M866" i="1" a="1"/>
  <c r="M866" i="1" s="1"/>
  <c r="K862" i="15" s="1"/>
  <c r="N866" i="1" a="1"/>
  <c r="N866" i="1" s="1"/>
  <c r="L862" i="15" s="1"/>
  <c r="R866" i="1"/>
  <c r="S866" i="1" a="1"/>
  <c r="S866" i="1" s="1"/>
  <c r="D862" i="15" s="1"/>
  <c r="T866" i="1" a="1"/>
  <c r="T866" i="1" s="1"/>
  <c r="E862" i="15" s="1"/>
  <c r="U866" i="1" a="1"/>
  <c r="U866" i="1" s="1"/>
  <c r="AI866" i="1"/>
  <c r="BB866" i="1" s="1"/>
  <c r="AJ866" i="1"/>
  <c r="AK866" i="1"/>
  <c r="K865" i="10" s="1"/>
  <c r="AL866" i="1"/>
  <c r="AO866" i="1"/>
  <c r="AP866" i="1"/>
  <c r="M865" i="10" s="1"/>
  <c r="AQ866" i="1"/>
  <c r="BR866" i="1"/>
  <c r="BS866" i="1"/>
  <c r="BT866" i="1"/>
  <c r="A867" i="1"/>
  <c r="C867" i="1"/>
  <c r="G867" i="1"/>
  <c r="M867" i="1" a="1"/>
  <c r="M867" i="1" s="1"/>
  <c r="K863" i="15" s="1"/>
  <c r="N867" i="1" a="1"/>
  <c r="N867" i="1" s="1"/>
  <c r="L863" i="15" s="1"/>
  <c r="R867" i="1"/>
  <c r="S867" i="1" a="1"/>
  <c r="S867" i="1" s="1"/>
  <c r="D863" i="15" s="1"/>
  <c r="T867" i="1" a="1"/>
  <c r="T867" i="1" s="1"/>
  <c r="E863" i="15" s="1"/>
  <c r="U867" i="1" a="1"/>
  <c r="U867" i="1" s="1"/>
  <c r="AI867" i="1"/>
  <c r="BB867" i="1" s="1"/>
  <c r="AJ867" i="1"/>
  <c r="AK867" i="1"/>
  <c r="K866" i="10" s="1"/>
  <c r="AL867" i="1"/>
  <c r="AO867" i="1"/>
  <c r="AP867" i="1"/>
  <c r="M866" i="10" s="1"/>
  <c r="AQ867" i="1"/>
  <c r="BR867" i="1"/>
  <c r="BS867" i="1"/>
  <c r="BT867" i="1"/>
  <c r="A868" i="1"/>
  <c r="C868" i="1"/>
  <c r="G868" i="1"/>
  <c r="M868" i="1" a="1"/>
  <c r="M868" i="1" s="1"/>
  <c r="K864" i="15" s="1"/>
  <c r="N868" i="1" a="1"/>
  <c r="N868" i="1" s="1"/>
  <c r="L864" i="15" s="1"/>
  <c r="R868" i="1"/>
  <c r="S868" i="1" a="1"/>
  <c r="S868" i="1" s="1"/>
  <c r="D864" i="15" s="1"/>
  <c r="T868" i="1" a="1"/>
  <c r="T868" i="1" s="1"/>
  <c r="E864" i="15" s="1"/>
  <c r="U868" i="1" a="1"/>
  <c r="U868" i="1" s="1"/>
  <c r="AI868" i="1"/>
  <c r="BB868" i="1" s="1"/>
  <c r="AJ868" i="1"/>
  <c r="AK868" i="1"/>
  <c r="K867" i="10" s="1"/>
  <c r="AL868" i="1"/>
  <c r="AO868" i="1"/>
  <c r="AP868" i="1"/>
  <c r="M867" i="10" s="1"/>
  <c r="AQ868" i="1"/>
  <c r="BR868" i="1"/>
  <c r="BS868" i="1"/>
  <c r="BT868" i="1"/>
  <c r="A869" i="1"/>
  <c r="C869" i="1"/>
  <c r="G869" i="1"/>
  <c r="M869" i="1" a="1"/>
  <c r="M869" i="1" s="1"/>
  <c r="K865" i="15" s="1"/>
  <c r="N869" i="1" a="1"/>
  <c r="N869" i="1" s="1"/>
  <c r="L865" i="15" s="1"/>
  <c r="R869" i="1"/>
  <c r="S869" i="1" a="1"/>
  <c r="S869" i="1" s="1"/>
  <c r="D865" i="15" s="1"/>
  <c r="T869" i="1" a="1"/>
  <c r="T869" i="1" s="1"/>
  <c r="E865" i="15" s="1"/>
  <c r="U869" i="1" a="1"/>
  <c r="U869" i="1" s="1"/>
  <c r="AI869" i="1"/>
  <c r="BB869" i="1" s="1"/>
  <c r="AJ869" i="1"/>
  <c r="AK869" i="1"/>
  <c r="K868" i="10" s="1"/>
  <c r="AL869" i="1"/>
  <c r="AO869" i="1"/>
  <c r="AP869" i="1"/>
  <c r="M868" i="10" s="1"/>
  <c r="AQ869" i="1"/>
  <c r="BR869" i="1"/>
  <c r="BS869" i="1"/>
  <c r="BT869" i="1"/>
  <c r="A870" i="1"/>
  <c r="C870" i="1"/>
  <c r="G870" i="1"/>
  <c r="M870" i="1" a="1"/>
  <c r="M870" i="1" s="1"/>
  <c r="K866" i="15" s="1"/>
  <c r="N870" i="1" a="1"/>
  <c r="N870" i="1" s="1"/>
  <c r="L866" i="15" s="1"/>
  <c r="R870" i="1"/>
  <c r="S870" i="1" a="1"/>
  <c r="S870" i="1" s="1"/>
  <c r="D866" i="15" s="1"/>
  <c r="T870" i="1" a="1"/>
  <c r="T870" i="1" s="1"/>
  <c r="E866" i="15" s="1"/>
  <c r="U870" i="1" a="1"/>
  <c r="U870" i="1" s="1"/>
  <c r="AI870" i="1"/>
  <c r="BB870" i="1" s="1"/>
  <c r="AJ870" i="1"/>
  <c r="AK870" i="1"/>
  <c r="K869" i="10" s="1"/>
  <c r="AL870" i="1"/>
  <c r="AO870" i="1"/>
  <c r="AP870" i="1"/>
  <c r="M869" i="10" s="1"/>
  <c r="AQ870" i="1"/>
  <c r="BR870" i="1"/>
  <c r="BS870" i="1"/>
  <c r="BT870" i="1"/>
  <c r="A871" i="1"/>
  <c r="C871" i="1"/>
  <c r="G871" i="1"/>
  <c r="M871" i="1" a="1"/>
  <c r="M871" i="1" s="1"/>
  <c r="K867" i="15" s="1"/>
  <c r="N871" i="1" a="1"/>
  <c r="N871" i="1" s="1"/>
  <c r="L867" i="15" s="1"/>
  <c r="R871" i="1"/>
  <c r="S871" i="1" a="1"/>
  <c r="S871" i="1" s="1"/>
  <c r="D867" i="15" s="1"/>
  <c r="T871" i="1" a="1"/>
  <c r="T871" i="1" s="1"/>
  <c r="E867" i="15" s="1"/>
  <c r="U871" i="1" a="1"/>
  <c r="U871" i="1" s="1"/>
  <c r="AI871" i="1"/>
  <c r="BB871" i="1" s="1"/>
  <c r="AJ871" i="1"/>
  <c r="AK871" i="1"/>
  <c r="K870" i="10" s="1"/>
  <c r="AL871" i="1"/>
  <c r="AO871" i="1"/>
  <c r="AP871" i="1"/>
  <c r="M870" i="10" s="1"/>
  <c r="AQ871" i="1"/>
  <c r="BR871" i="1"/>
  <c r="BS871" i="1"/>
  <c r="BT871" i="1"/>
  <c r="A872" i="1"/>
  <c r="C872" i="1"/>
  <c r="G872" i="1"/>
  <c r="M872" i="1" a="1"/>
  <c r="M872" i="1" s="1"/>
  <c r="K868" i="15" s="1"/>
  <c r="N872" i="1" a="1"/>
  <c r="N872" i="1" s="1"/>
  <c r="L868" i="15" s="1"/>
  <c r="R872" i="1"/>
  <c r="S872" i="1" a="1"/>
  <c r="S872" i="1" s="1"/>
  <c r="D868" i="15" s="1"/>
  <c r="T872" i="1" a="1"/>
  <c r="T872" i="1" s="1"/>
  <c r="E868" i="15" s="1"/>
  <c r="U872" i="1" a="1"/>
  <c r="U872" i="1" s="1"/>
  <c r="AI872" i="1"/>
  <c r="BB872" i="1" s="1"/>
  <c r="AJ872" i="1"/>
  <c r="AK872" i="1"/>
  <c r="K871" i="10" s="1"/>
  <c r="AL872" i="1"/>
  <c r="AO872" i="1"/>
  <c r="AP872" i="1"/>
  <c r="M871" i="10" s="1"/>
  <c r="AQ872" i="1"/>
  <c r="BR872" i="1"/>
  <c r="BS872" i="1"/>
  <c r="BT872" i="1"/>
  <c r="A873" i="1"/>
  <c r="C873" i="1"/>
  <c r="G873" i="1"/>
  <c r="M873" i="1" a="1"/>
  <c r="M873" i="1" s="1"/>
  <c r="K869" i="15" s="1"/>
  <c r="N873" i="1" a="1"/>
  <c r="N873" i="1" s="1"/>
  <c r="L869" i="15" s="1"/>
  <c r="R873" i="1"/>
  <c r="S873" i="1" a="1"/>
  <c r="S873" i="1" s="1"/>
  <c r="D869" i="15" s="1"/>
  <c r="T873" i="1" a="1"/>
  <c r="T873" i="1" s="1"/>
  <c r="E869" i="15" s="1"/>
  <c r="U873" i="1" a="1"/>
  <c r="U873" i="1" s="1"/>
  <c r="AI873" i="1"/>
  <c r="BB873" i="1" s="1"/>
  <c r="AJ873" i="1"/>
  <c r="AK873" i="1"/>
  <c r="K872" i="10" s="1"/>
  <c r="AL873" i="1"/>
  <c r="AO873" i="1"/>
  <c r="AP873" i="1"/>
  <c r="M872" i="10" s="1"/>
  <c r="AQ873" i="1"/>
  <c r="BR873" i="1"/>
  <c r="BS873" i="1"/>
  <c r="BT873" i="1"/>
  <c r="A874" i="1"/>
  <c r="C874" i="1"/>
  <c r="G874" i="1"/>
  <c r="M874" i="1" a="1"/>
  <c r="M874" i="1" s="1"/>
  <c r="K870" i="15" s="1"/>
  <c r="N874" i="1" a="1"/>
  <c r="N874" i="1" s="1"/>
  <c r="L870" i="15" s="1"/>
  <c r="R874" i="1"/>
  <c r="S874" i="1" a="1"/>
  <c r="S874" i="1" s="1"/>
  <c r="D870" i="15" s="1"/>
  <c r="T874" i="1" a="1"/>
  <c r="T874" i="1" s="1"/>
  <c r="E870" i="15" s="1"/>
  <c r="U874" i="1" a="1"/>
  <c r="U874" i="1" s="1"/>
  <c r="AI874" i="1"/>
  <c r="BB874" i="1" s="1"/>
  <c r="AJ874" i="1"/>
  <c r="AK874" i="1"/>
  <c r="K873" i="10" s="1"/>
  <c r="AL874" i="1"/>
  <c r="AO874" i="1"/>
  <c r="AP874" i="1"/>
  <c r="M873" i="10" s="1"/>
  <c r="AQ874" i="1"/>
  <c r="BR874" i="1"/>
  <c r="BS874" i="1"/>
  <c r="BT874" i="1"/>
  <c r="A875" i="1"/>
  <c r="C875" i="1"/>
  <c r="G875" i="1"/>
  <c r="M875" i="1" a="1"/>
  <c r="M875" i="1" s="1"/>
  <c r="K871" i="15" s="1"/>
  <c r="N875" i="1" a="1"/>
  <c r="N875" i="1" s="1"/>
  <c r="L871" i="15" s="1"/>
  <c r="R875" i="1"/>
  <c r="S875" i="1" a="1"/>
  <c r="S875" i="1" s="1"/>
  <c r="D871" i="15" s="1"/>
  <c r="T875" i="1" a="1"/>
  <c r="T875" i="1" s="1"/>
  <c r="E871" i="15" s="1"/>
  <c r="U875" i="1" a="1"/>
  <c r="U875" i="1" s="1"/>
  <c r="AI875" i="1"/>
  <c r="BB875" i="1" s="1"/>
  <c r="AJ875" i="1"/>
  <c r="AK875" i="1"/>
  <c r="K874" i="10" s="1"/>
  <c r="AL875" i="1"/>
  <c r="AO875" i="1"/>
  <c r="AP875" i="1"/>
  <c r="M874" i="10" s="1"/>
  <c r="AQ875" i="1"/>
  <c r="BR875" i="1"/>
  <c r="BS875" i="1"/>
  <c r="BT875" i="1"/>
  <c r="A876" i="1"/>
  <c r="C876" i="1"/>
  <c r="G876" i="1"/>
  <c r="M876" i="1" a="1"/>
  <c r="M876" i="1" s="1"/>
  <c r="K872" i="15" s="1"/>
  <c r="N876" i="1" a="1"/>
  <c r="N876" i="1" s="1"/>
  <c r="L872" i="15" s="1"/>
  <c r="R876" i="1"/>
  <c r="S876" i="1" a="1"/>
  <c r="S876" i="1" s="1"/>
  <c r="D872" i="15" s="1"/>
  <c r="T876" i="1" a="1"/>
  <c r="T876" i="1" s="1"/>
  <c r="E872" i="15" s="1"/>
  <c r="U876" i="1" a="1"/>
  <c r="U876" i="1" s="1"/>
  <c r="AI876" i="1"/>
  <c r="BB876" i="1" s="1"/>
  <c r="AJ876" i="1"/>
  <c r="AK876" i="1"/>
  <c r="K875" i="10" s="1"/>
  <c r="AL876" i="1"/>
  <c r="AO876" i="1"/>
  <c r="AP876" i="1"/>
  <c r="M875" i="10" s="1"/>
  <c r="AQ876" i="1"/>
  <c r="BR876" i="1"/>
  <c r="BS876" i="1"/>
  <c r="BT876" i="1"/>
  <c r="A877" i="1"/>
  <c r="C877" i="1"/>
  <c r="G877" i="1"/>
  <c r="M877" i="1" a="1"/>
  <c r="M877" i="1" s="1"/>
  <c r="K873" i="15" s="1"/>
  <c r="N877" i="1" a="1"/>
  <c r="N877" i="1" s="1"/>
  <c r="L873" i="15" s="1"/>
  <c r="R877" i="1"/>
  <c r="S877" i="1" a="1"/>
  <c r="S877" i="1" s="1"/>
  <c r="D873" i="15" s="1"/>
  <c r="T877" i="1" a="1"/>
  <c r="T877" i="1" s="1"/>
  <c r="E873" i="15" s="1"/>
  <c r="U877" i="1" a="1"/>
  <c r="U877" i="1" s="1"/>
  <c r="AI877" i="1"/>
  <c r="BB877" i="1" s="1"/>
  <c r="AJ877" i="1"/>
  <c r="AK877" i="1"/>
  <c r="K876" i="10" s="1"/>
  <c r="AL877" i="1"/>
  <c r="AO877" i="1"/>
  <c r="AP877" i="1"/>
  <c r="M876" i="10" s="1"/>
  <c r="AQ877" i="1"/>
  <c r="BR877" i="1"/>
  <c r="BS877" i="1"/>
  <c r="BT877" i="1"/>
  <c r="A878" i="1"/>
  <c r="C878" i="1"/>
  <c r="G878" i="1"/>
  <c r="M878" i="1" a="1"/>
  <c r="M878" i="1" s="1"/>
  <c r="K874" i="15" s="1"/>
  <c r="N878" i="1" a="1"/>
  <c r="N878" i="1" s="1"/>
  <c r="L874" i="15" s="1"/>
  <c r="R878" i="1"/>
  <c r="S878" i="1" a="1"/>
  <c r="S878" i="1" s="1"/>
  <c r="D874" i="15" s="1"/>
  <c r="T878" i="1" a="1"/>
  <c r="T878" i="1" s="1"/>
  <c r="E874" i="15" s="1"/>
  <c r="U878" i="1" a="1"/>
  <c r="U878" i="1" s="1"/>
  <c r="AI878" i="1"/>
  <c r="BB878" i="1" s="1"/>
  <c r="AJ878" i="1"/>
  <c r="AK878" i="1"/>
  <c r="K877" i="10" s="1"/>
  <c r="AL878" i="1"/>
  <c r="AO878" i="1"/>
  <c r="AP878" i="1"/>
  <c r="M877" i="10" s="1"/>
  <c r="AQ878" i="1"/>
  <c r="BR878" i="1"/>
  <c r="BS878" i="1"/>
  <c r="BT878" i="1"/>
  <c r="A879" i="1"/>
  <c r="C879" i="1"/>
  <c r="G879" i="1"/>
  <c r="M879" i="1" a="1"/>
  <c r="M879" i="1" s="1"/>
  <c r="K875" i="15" s="1"/>
  <c r="N879" i="1" a="1"/>
  <c r="N879" i="1" s="1"/>
  <c r="L875" i="15" s="1"/>
  <c r="R879" i="1"/>
  <c r="S879" i="1" a="1"/>
  <c r="S879" i="1" s="1"/>
  <c r="D875" i="15" s="1"/>
  <c r="T879" i="1" a="1"/>
  <c r="T879" i="1" s="1"/>
  <c r="E875" i="15" s="1"/>
  <c r="U879" i="1" a="1"/>
  <c r="U879" i="1" s="1"/>
  <c r="AI879" i="1"/>
  <c r="BB879" i="1" s="1"/>
  <c r="AJ879" i="1"/>
  <c r="AK879" i="1"/>
  <c r="K878" i="10" s="1"/>
  <c r="AL879" i="1"/>
  <c r="AO879" i="1"/>
  <c r="AP879" i="1"/>
  <c r="M878" i="10" s="1"/>
  <c r="AQ879" i="1"/>
  <c r="BR879" i="1"/>
  <c r="BS879" i="1"/>
  <c r="BT879" i="1"/>
  <c r="A880" i="1"/>
  <c r="C880" i="1"/>
  <c r="G880" i="1"/>
  <c r="M880" i="1" a="1"/>
  <c r="M880" i="1" s="1"/>
  <c r="K876" i="15" s="1"/>
  <c r="N880" i="1" a="1"/>
  <c r="N880" i="1" s="1"/>
  <c r="L876" i="15" s="1"/>
  <c r="R880" i="1"/>
  <c r="S880" i="1" a="1"/>
  <c r="S880" i="1" s="1"/>
  <c r="D876" i="15" s="1"/>
  <c r="T880" i="1" a="1"/>
  <c r="T880" i="1" s="1"/>
  <c r="E876" i="15" s="1"/>
  <c r="U880" i="1" a="1"/>
  <c r="U880" i="1" s="1"/>
  <c r="AI880" i="1"/>
  <c r="BB880" i="1" s="1"/>
  <c r="AJ880" i="1"/>
  <c r="AK880" i="1"/>
  <c r="K879" i="10" s="1"/>
  <c r="AL880" i="1"/>
  <c r="AO880" i="1"/>
  <c r="AP880" i="1"/>
  <c r="M879" i="10" s="1"/>
  <c r="AQ880" i="1"/>
  <c r="BR880" i="1"/>
  <c r="BS880" i="1"/>
  <c r="BT880" i="1"/>
  <c r="A881" i="1"/>
  <c r="C881" i="1"/>
  <c r="G881" i="1"/>
  <c r="M881" i="1" a="1"/>
  <c r="M881" i="1" s="1"/>
  <c r="K877" i="15" s="1"/>
  <c r="N881" i="1" a="1"/>
  <c r="N881" i="1" s="1"/>
  <c r="L877" i="15" s="1"/>
  <c r="R881" i="1"/>
  <c r="S881" i="1" a="1"/>
  <c r="S881" i="1" s="1"/>
  <c r="D877" i="15" s="1"/>
  <c r="T881" i="1" a="1"/>
  <c r="T881" i="1" s="1"/>
  <c r="E877" i="15" s="1"/>
  <c r="U881" i="1" a="1"/>
  <c r="U881" i="1" s="1"/>
  <c r="AI881" i="1"/>
  <c r="BB881" i="1" s="1"/>
  <c r="AJ881" i="1"/>
  <c r="AK881" i="1"/>
  <c r="K880" i="10" s="1"/>
  <c r="AL881" i="1"/>
  <c r="AO881" i="1"/>
  <c r="AP881" i="1"/>
  <c r="M880" i="10" s="1"/>
  <c r="AQ881" i="1"/>
  <c r="BR881" i="1"/>
  <c r="BS881" i="1"/>
  <c r="BT881" i="1"/>
  <c r="A882" i="1"/>
  <c r="C882" i="1"/>
  <c r="G882" i="1"/>
  <c r="M882" i="1" a="1"/>
  <c r="M882" i="1" s="1"/>
  <c r="K878" i="15" s="1"/>
  <c r="N882" i="1" a="1"/>
  <c r="N882" i="1" s="1"/>
  <c r="L878" i="15" s="1"/>
  <c r="R882" i="1"/>
  <c r="S882" i="1" a="1"/>
  <c r="S882" i="1" s="1"/>
  <c r="D878" i="15" s="1"/>
  <c r="T882" i="1" a="1"/>
  <c r="T882" i="1" s="1"/>
  <c r="E878" i="15" s="1"/>
  <c r="U882" i="1" a="1"/>
  <c r="U882" i="1" s="1"/>
  <c r="AI882" i="1"/>
  <c r="BB882" i="1" s="1"/>
  <c r="AJ882" i="1"/>
  <c r="AK882" i="1"/>
  <c r="K881" i="10" s="1"/>
  <c r="AL882" i="1"/>
  <c r="AO882" i="1"/>
  <c r="AP882" i="1"/>
  <c r="M881" i="10" s="1"/>
  <c r="AQ882" i="1"/>
  <c r="BR882" i="1"/>
  <c r="BS882" i="1"/>
  <c r="BT882" i="1"/>
  <c r="A883" i="1"/>
  <c r="C883" i="1"/>
  <c r="G883" i="1"/>
  <c r="M883" i="1" a="1"/>
  <c r="M883" i="1" s="1"/>
  <c r="K879" i="15" s="1"/>
  <c r="N883" i="1" a="1"/>
  <c r="N883" i="1" s="1"/>
  <c r="L879" i="15" s="1"/>
  <c r="R883" i="1"/>
  <c r="S883" i="1" a="1"/>
  <c r="S883" i="1" s="1"/>
  <c r="D879" i="15" s="1"/>
  <c r="T883" i="1" a="1"/>
  <c r="T883" i="1" s="1"/>
  <c r="E879" i="15" s="1"/>
  <c r="U883" i="1" a="1"/>
  <c r="U883" i="1" s="1"/>
  <c r="AI883" i="1"/>
  <c r="BB883" i="1" s="1"/>
  <c r="AJ883" i="1"/>
  <c r="AK883" i="1"/>
  <c r="K882" i="10" s="1"/>
  <c r="AL883" i="1"/>
  <c r="AO883" i="1"/>
  <c r="AP883" i="1"/>
  <c r="M882" i="10" s="1"/>
  <c r="AQ883" i="1"/>
  <c r="BR883" i="1"/>
  <c r="BS883" i="1"/>
  <c r="BT883" i="1"/>
  <c r="A884" i="1"/>
  <c r="C884" i="1"/>
  <c r="G884" i="1"/>
  <c r="M884" i="1" a="1"/>
  <c r="M884" i="1" s="1"/>
  <c r="K880" i="15" s="1"/>
  <c r="N884" i="1" a="1"/>
  <c r="N884" i="1" s="1"/>
  <c r="L880" i="15" s="1"/>
  <c r="R884" i="1"/>
  <c r="S884" i="1" a="1"/>
  <c r="S884" i="1" s="1"/>
  <c r="D880" i="15" s="1"/>
  <c r="T884" i="1" a="1"/>
  <c r="T884" i="1" s="1"/>
  <c r="E880" i="15" s="1"/>
  <c r="U884" i="1" a="1"/>
  <c r="U884" i="1" s="1"/>
  <c r="AI884" i="1"/>
  <c r="BB884" i="1" s="1"/>
  <c r="AJ884" i="1"/>
  <c r="AK884" i="1"/>
  <c r="K883" i="10" s="1"/>
  <c r="AL884" i="1"/>
  <c r="AO884" i="1"/>
  <c r="AP884" i="1"/>
  <c r="M883" i="10" s="1"/>
  <c r="AQ884" i="1"/>
  <c r="BR884" i="1"/>
  <c r="BS884" i="1"/>
  <c r="BT884" i="1"/>
  <c r="A885" i="1"/>
  <c r="C885" i="1"/>
  <c r="G885" i="1"/>
  <c r="M885" i="1" a="1"/>
  <c r="M885" i="1" s="1"/>
  <c r="K881" i="15" s="1"/>
  <c r="N885" i="1" a="1"/>
  <c r="N885" i="1" s="1"/>
  <c r="L881" i="15" s="1"/>
  <c r="R885" i="1"/>
  <c r="S885" i="1" a="1"/>
  <c r="S885" i="1" s="1"/>
  <c r="D881" i="15" s="1"/>
  <c r="T885" i="1" a="1"/>
  <c r="T885" i="1" s="1"/>
  <c r="E881" i="15" s="1"/>
  <c r="U885" i="1" a="1"/>
  <c r="U885" i="1" s="1"/>
  <c r="AI885" i="1"/>
  <c r="BB885" i="1" s="1"/>
  <c r="AJ885" i="1"/>
  <c r="AK885" i="1"/>
  <c r="K884" i="10" s="1"/>
  <c r="AL885" i="1"/>
  <c r="AO885" i="1"/>
  <c r="AP885" i="1"/>
  <c r="M884" i="10" s="1"/>
  <c r="AQ885" i="1"/>
  <c r="BR885" i="1"/>
  <c r="BS885" i="1"/>
  <c r="BT885" i="1"/>
  <c r="A886" i="1"/>
  <c r="C886" i="1"/>
  <c r="G886" i="1"/>
  <c r="M886" i="1" a="1"/>
  <c r="M886" i="1" s="1"/>
  <c r="K882" i="15" s="1"/>
  <c r="N886" i="1" a="1"/>
  <c r="N886" i="1" s="1"/>
  <c r="L882" i="15" s="1"/>
  <c r="R886" i="1"/>
  <c r="S886" i="1" a="1"/>
  <c r="S886" i="1" s="1"/>
  <c r="D882" i="15" s="1"/>
  <c r="T886" i="1" a="1"/>
  <c r="T886" i="1" s="1"/>
  <c r="E882" i="15" s="1"/>
  <c r="U886" i="1" a="1"/>
  <c r="U886" i="1" s="1"/>
  <c r="AI886" i="1"/>
  <c r="BB886" i="1" s="1"/>
  <c r="AJ886" i="1"/>
  <c r="AK886" i="1"/>
  <c r="K885" i="10" s="1"/>
  <c r="AL886" i="1"/>
  <c r="AO886" i="1"/>
  <c r="AP886" i="1"/>
  <c r="M885" i="10" s="1"/>
  <c r="AQ886" i="1"/>
  <c r="BR886" i="1"/>
  <c r="BS886" i="1"/>
  <c r="BT886" i="1"/>
  <c r="A887" i="1"/>
  <c r="C887" i="1"/>
  <c r="G887" i="1"/>
  <c r="M887" i="1" a="1"/>
  <c r="M887" i="1" s="1"/>
  <c r="K883" i="15" s="1"/>
  <c r="N887" i="1" a="1"/>
  <c r="N887" i="1" s="1"/>
  <c r="L883" i="15" s="1"/>
  <c r="R887" i="1"/>
  <c r="S887" i="1" a="1"/>
  <c r="S887" i="1" s="1"/>
  <c r="D883" i="15" s="1"/>
  <c r="T887" i="1" a="1"/>
  <c r="T887" i="1" s="1"/>
  <c r="E883" i="15" s="1"/>
  <c r="U887" i="1" a="1"/>
  <c r="U887" i="1" s="1"/>
  <c r="AI887" i="1"/>
  <c r="BB887" i="1" s="1"/>
  <c r="AJ887" i="1"/>
  <c r="AK887" i="1"/>
  <c r="K886" i="10" s="1"/>
  <c r="AL887" i="1"/>
  <c r="AO887" i="1"/>
  <c r="AP887" i="1"/>
  <c r="M886" i="10" s="1"/>
  <c r="AQ887" i="1"/>
  <c r="BR887" i="1"/>
  <c r="BS887" i="1"/>
  <c r="BT887" i="1"/>
  <c r="A888" i="1"/>
  <c r="C888" i="1"/>
  <c r="G888" i="1"/>
  <c r="M888" i="1" a="1"/>
  <c r="M888" i="1" s="1"/>
  <c r="K884" i="15" s="1"/>
  <c r="N888" i="1" a="1"/>
  <c r="N888" i="1" s="1"/>
  <c r="L884" i="15" s="1"/>
  <c r="R888" i="1"/>
  <c r="S888" i="1" a="1"/>
  <c r="S888" i="1" s="1"/>
  <c r="D884" i="15" s="1"/>
  <c r="T888" i="1" a="1"/>
  <c r="T888" i="1" s="1"/>
  <c r="E884" i="15" s="1"/>
  <c r="U888" i="1" a="1"/>
  <c r="U888" i="1" s="1"/>
  <c r="AI888" i="1"/>
  <c r="BB888" i="1" s="1"/>
  <c r="AJ888" i="1"/>
  <c r="AK888" i="1"/>
  <c r="K887" i="10" s="1"/>
  <c r="AL888" i="1"/>
  <c r="AO888" i="1"/>
  <c r="AP888" i="1"/>
  <c r="M887" i="10" s="1"/>
  <c r="AQ888" i="1"/>
  <c r="BR888" i="1"/>
  <c r="BS888" i="1"/>
  <c r="BT888" i="1"/>
  <c r="A889" i="1"/>
  <c r="C889" i="1"/>
  <c r="G889" i="1"/>
  <c r="M889" i="1" a="1"/>
  <c r="M889" i="1" s="1"/>
  <c r="K885" i="15" s="1"/>
  <c r="N889" i="1" a="1"/>
  <c r="N889" i="1" s="1"/>
  <c r="L885" i="15" s="1"/>
  <c r="R889" i="1"/>
  <c r="S889" i="1" a="1"/>
  <c r="S889" i="1" s="1"/>
  <c r="D885" i="15" s="1"/>
  <c r="T889" i="1" a="1"/>
  <c r="T889" i="1" s="1"/>
  <c r="E885" i="15" s="1"/>
  <c r="U889" i="1" a="1"/>
  <c r="U889" i="1" s="1"/>
  <c r="AI889" i="1"/>
  <c r="BB889" i="1" s="1"/>
  <c r="AJ889" i="1"/>
  <c r="AK889" i="1"/>
  <c r="K888" i="10" s="1"/>
  <c r="AL889" i="1"/>
  <c r="AO889" i="1"/>
  <c r="AP889" i="1"/>
  <c r="M888" i="10" s="1"/>
  <c r="AQ889" i="1"/>
  <c r="BR889" i="1"/>
  <c r="BS889" i="1"/>
  <c r="BT889" i="1"/>
  <c r="A890" i="1"/>
  <c r="C890" i="1"/>
  <c r="G890" i="1"/>
  <c r="M890" i="1" a="1"/>
  <c r="M890" i="1" s="1"/>
  <c r="K886" i="15" s="1"/>
  <c r="N890" i="1" a="1"/>
  <c r="N890" i="1" s="1"/>
  <c r="L886" i="15" s="1"/>
  <c r="R890" i="1"/>
  <c r="S890" i="1" a="1"/>
  <c r="S890" i="1" s="1"/>
  <c r="D886" i="15" s="1"/>
  <c r="T890" i="1" a="1"/>
  <c r="T890" i="1" s="1"/>
  <c r="E886" i="15" s="1"/>
  <c r="U890" i="1" a="1"/>
  <c r="U890" i="1" s="1"/>
  <c r="AI890" i="1"/>
  <c r="BB890" i="1" s="1"/>
  <c r="AJ890" i="1"/>
  <c r="AK890" i="1"/>
  <c r="K889" i="10" s="1"/>
  <c r="AL890" i="1"/>
  <c r="AO890" i="1"/>
  <c r="AP890" i="1"/>
  <c r="M889" i="10" s="1"/>
  <c r="AQ890" i="1"/>
  <c r="BR890" i="1"/>
  <c r="BS890" i="1"/>
  <c r="BT890" i="1"/>
  <c r="A891" i="1"/>
  <c r="C891" i="1"/>
  <c r="G891" i="1"/>
  <c r="M891" i="1" a="1"/>
  <c r="M891" i="1" s="1"/>
  <c r="K887" i="15" s="1"/>
  <c r="N891" i="1" a="1"/>
  <c r="N891" i="1" s="1"/>
  <c r="L887" i="15" s="1"/>
  <c r="R891" i="1"/>
  <c r="S891" i="1" a="1"/>
  <c r="S891" i="1" s="1"/>
  <c r="D887" i="15" s="1"/>
  <c r="T891" i="1" a="1"/>
  <c r="T891" i="1" s="1"/>
  <c r="E887" i="15" s="1"/>
  <c r="U891" i="1" a="1"/>
  <c r="U891" i="1" s="1"/>
  <c r="AI891" i="1"/>
  <c r="BB891" i="1" s="1"/>
  <c r="AJ891" i="1"/>
  <c r="AK891" i="1"/>
  <c r="K890" i="10" s="1"/>
  <c r="AL891" i="1"/>
  <c r="AO891" i="1"/>
  <c r="AP891" i="1"/>
  <c r="M890" i="10" s="1"/>
  <c r="AQ891" i="1"/>
  <c r="BR891" i="1"/>
  <c r="BS891" i="1"/>
  <c r="BT891" i="1"/>
  <c r="A892" i="1"/>
  <c r="C892" i="1"/>
  <c r="G892" i="1"/>
  <c r="M892" i="1" a="1"/>
  <c r="M892" i="1" s="1"/>
  <c r="K888" i="15" s="1"/>
  <c r="N892" i="1" a="1"/>
  <c r="N892" i="1" s="1"/>
  <c r="L888" i="15" s="1"/>
  <c r="R892" i="1"/>
  <c r="S892" i="1" a="1"/>
  <c r="S892" i="1" s="1"/>
  <c r="D888" i="15" s="1"/>
  <c r="T892" i="1" a="1"/>
  <c r="T892" i="1" s="1"/>
  <c r="E888" i="15" s="1"/>
  <c r="U892" i="1" a="1"/>
  <c r="U892" i="1" s="1"/>
  <c r="AI892" i="1"/>
  <c r="BB892" i="1" s="1"/>
  <c r="AJ892" i="1"/>
  <c r="AK892" i="1"/>
  <c r="K891" i="10" s="1"/>
  <c r="AL892" i="1"/>
  <c r="AO892" i="1"/>
  <c r="AP892" i="1"/>
  <c r="M891" i="10" s="1"/>
  <c r="AQ892" i="1"/>
  <c r="BR892" i="1"/>
  <c r="BS892" i="1"/>
  <c r="BT892" i="1"/>
  <c r="A893" i="1"/>
  <c r="C893" i="1"/>
  <c r="G893" i="1"/>
  <c r="M893" i="1" a="1"/>
  <c r="M893" i="1" s="1"/>
  <c r="K889" i="15" s="1"/>
  <c r="N893" i="1" a="1"/>
  <c r="N893" i="1" s="1"/>
  <c r="L889" i="15" s="1"/>
  <c r="R893" i="1"/>
  <c r="S893" i="1" a="1"/>
  <c r="S893" i="1" s="1"/>
  <c r="D889" i="15" s="1"/>
  <c r="T893" i="1" a="1"/>
  <c r="T893" i="1" s="1"/>
  <c r="E889" i="15" s="1"/>
  <c r="U893" i="1" a="1"/>
  <c r="U893" i="1" s="1"/>
  <c r="AI893" i="1"/>
  <c r="BB893" i="1" s="1"/>
  <c r="AJ893" i="1"/>
  <c r="AK893" i="1"/>
  <c r="K892" i="10" s="1"/>
  <c r="AL893" i="1"/>
  <c r="AO893" i="1"/>
  <c r="AP893" i="1"/>
  <c r="M892" i="10" s="1"/>
  <c r="AQ893" i="1"/>
  <c r="BR893" i="1"/>
  <c r="BS893" i="1"/>
  <c r="BT893" i="1"/>
  <c r="A894" i="1"/>
  <c r="C894" i="1"/>
  <c r="G894" i="1"/>
  <c r="M894" i="1" a="1"/>
  <c r="M894" i="1" s="1"/>
  <c r="K890" i="15" s="1"/>
  <c r="N894" i="1" a="1"/>
  <c r="N894" i="1" s="1"/>
  <c r="L890" i="15" s="1"/>
  <c r="R894" i="1"/>
  <c r="S894" i="1" a="1"/>
  <c r="S894" i="1" s="1"/>
  <c r="D890" i="15" s="1"/>
  <c r="T894" i="1" a="1"/>
  <c r="T894" i="1" s="1"/>
  <c r="E890" i="15" s="1"/>
  <c r="U894" i="1" a="1"/>
  <c r="U894" i="1" s="1"/>
  <c r="AI894" i="1"/>
  <c r="BB894" i="1" s="1"/>
  <c r="AJ894" i="1"/>
  <c r="AK894" i="1"/>
  <c r="K893" i="10" s="1"/>
  <c r="AL894" i="1"/>
  <c r="AO894" i="1"/>
  <c r="AP894" i="1"/>
  <c r="M893" i="10" s="1"/>
  <c r="AQ894" i="1"/>
  <c r="BR894" i="1"/>
  <c r="BS894" i="1"/>
  <c r="BT894" i="1"/>
  <c r="A895" i="1"/>
  <c r="C895" i="1"/>
  <c r="G895" i="1"/>
  <c r="M895" i="1" a="1"/>
  <c r="M895" i="1" s="1"/>
  <c r="K891" i="15" s="1"/>
  <c r="N895" i="1" a="1"/>
  <c r="N895" i="1" s="1"/>
  <c r="L891" i="15" s="1"/>
  <c r="R895" i="1"/>
  <c r="S895" i="1" a="1"/>
  <c r="S895" i="1" s="1"/>
  <c r="D891" i="15" s="1"/>
  <c r="T895" i="1" a="1"/>
  <c r="T895" i="1" s="1"/>
  <c r="E891" i="15" s="1"/>
  <c r="U895" i="1" a="1"/>
  <c r="U895" i="1" s="1"/>
  <c r="AI895" i="1"/>
  <c r="BB895" i="1" s="1"/>
  <c r="AJ895" i="1"/>
  <c r="AK895" i="1"/>
  <c r="K894" i="10" s="1"/>
  <c r="AL895" i="1"/>
  <c r="AO895" i="1"/>
  <c r="AP895" i="1"/>
  <c r="M894" i="10" s="1"/>
  <c r="AQ895" i="1"/>
  <c r="BR895" i="1"/>
  <c r="BS895" i="1"/>
  <c r="BT895" i="1"/>
  <c r="A896" i="1"/>
  <c r="C896" i="1"/>
  <c r="G896" i="1"/>
  <c r="M896" i="1" a="1"/>
  <c r="M896" i="1" s="1"/>
  <c r="K892" i="15" s="1"/>
  <c r="N896" i="1" a="1"/>
  <c r="N896" i="1" s="1"/>
  <c r="L892" i="15" s="1"/>
  <c r="R896" i="1"/>
  <c r="S896" i="1" a="1"/>
  <c r="S896" i="1" s="1"/>
  <c r="D892" i="15" s="1"/>
  <c r="T896" i="1" a="1"/>
  <c r="T896" i="1" s="1"/>
  <c r="E892" i="15" s="1"/>
  <c r="U896" i="1" a="1"/>
  <c r="U896" i="1" s="1"/>
  <c r="AI896" i="1"/>
  <c r="BB896" i="1" s="1"/>
  <c r="AJ896" i="1"/>
  <c r="AK896" i="1"/>
  <c r="K895" i="10" s="1"/>
  <c r="AL896" i="1"/>
  <c r="AO896" i="1"/>
  <c r="AP896" i="1"/>
  <c r="M895" i="10" s="1"/>
  <c r="AQ896" i="1"/>
  <c r="BR896" i="1"/>
  <c r="BS896" i="1"/>
  <c r="BT896" i="1"/>
  <c r="A897" i="1"/>
  <c r="C897" i="1"/>
  <c r="G897" i="1"/>
  <c r="M897" i="1" a="1"/>
  <c r="M897" i="1" s="1"/>
  <c r="K893" i="15" s="1"/>
  <c r="N897" i="1" a="1"/>
  <c r="N897" i="1" s="1"/>
  <c r="L893" i="15" s="1"/>
  <c r="R897" i="1"/>
  <c r="S897" i="1" a="1"/>
  <c r="S897" i="1" s="1"/>
  <c r="D893" i="15" s="1"/>
  <c r="T897" i="1" a="1"/>
  <c r="T897" i="1" s="1"/>
  <c r="E893" i="15" s="1"/>
  <c r="U897" i="1" a="1"/>
  <c r="U897" i="1" s="1"/>
  <c r="AI897" i="1"/>
  <c r="BB897" i="1" s="1"/>
  <c r="AJ897" i="1"/>
  <c r="AK897" i="1"/>
  <c r="K896" i="10" s="1"/>
  <c r="AL897" i="1"/>
  <c r="AO897" i="1"/>
  <c r="AP897" i="1"/>
  <c r="M896" i="10" s="1"/>
  <c r="AQ897" i="1"/>
  <c r="BR897" i="1"/>
  <c r="BS897" i="1"/>
  <c r="BT897" i="1"/>
  <c r="A898" i="1"/>
  <c r="C898" i="1"/>
  <c r="G898" i="1"/>
  <c r="M898" i="1" a="1"/>
  <c r="M898" i="1" s="1"/>
  <c r="K894" i="15" s="1"/>
  <c r="N898" i="1" a="1"/>
  <c r="N898" i="1" s="1"/>
  <c r="L894" i="15" s="1"/>
  <c r="R898" i="1"/>
  <c r="S898" i="1" a="1"/>
  <c r="S898" i="1" s="1"/>
  <c r="D894" i="15" s="1"/>
  <c r="T898" i="1" a="1"/>
  <c r="T898" i="1" s="1"/>
  <c r="E894" i="15" s="1"/>
  <c r="U898" i="1" a="1"/>
  <c r="U898" i="1" s="1"/>
  <c r="AI898" i="1"/>
  <c r="BB898" i="1" s="1"/>
  <c r="AJ898" i="1"/>
  <c r="AK898" i="1"/>
  <c r="K897" i="10" s="1"/>
  <c r="AL898" i="1"/>
  <c r="AO898" i="1"/>
  <c r="AP898" i="1"/>
  <c r="M897" i="10" s="1"/>
  <c r="AQ898" i="1"/>
  <c r="BR898" i="1"/>
  <c r="BS898" i="1"/>
  <c r="BT898" i="1"/>
  <c r="A899" i="1"/>
  <c r="C899" i="1"/>
  <c r="G899" i="1"/>
  <c r="M899" i="1" a="1"/>
  <c r="M899" i="1" s="1"/>
  <c r="K895" i="15" s="1"/>
  <c r="N899" i="1" a="1"/>
  <c r="N899" i="1" s="1"/>
  <c r="L895" i="15" s="1"/>
  <c r="R899" i="1"/>
  <c r="S899" i="1" a="1"/>
  <c r="S899" i="1" s="1"/>
  <c r="D895" i="15" s="1"/>
  <c r="T899" i="1" a="1"/>
  <c r="T899" i="1" s="1"/>
  <c r="E895" i="15" s="1"/>
  <c r="U899" i="1" a="1"/>
  <c r="U899" i="1" s="1"/>
  <c r="AI899" i="1"/>
  <c r="BB899" i="1" s="1"/>
  <c r="AJ899" i="1"/>
  <c r="AK899" i="1"/>
  <c r="K898" i="10" s="1"/>
  <c r="AL899" i="1"/>
  <c r="AO899" i="1"/>
  <c r="AP899" i="1"/>
  <c r="M898" i="10" s="1"/>
  <c r="AQ899" i="1"/>
  <c r="BR899" i="1"/>
  <c r="BS899" i="1"/>
  <c r="BT899" i="1"/>
  <c r="A900" i="1"/>
  <c r="C900" i="1"/>
  <c r="G900" i="1"/>
  <c r="M900" i="1" a="1"/>
  <c r="M900" i="1" s="1"/>
  <c r="K896" i="15" s="1"/>
  <c r="N900" i="1" a="1"/>
  <c r="N900" i="1" s="1"/>
  <c r="L896" i="15" s="1"/>
  <c r="R900" i="1"/>
  <c r="S900" i="1" a="1"/>
  <c r="S900" i="1" s="1"/>
  <c r="D896" i="15" s="1"/>
  <c r="T900" i="1" a="1"/>
  <c r="T900" i="1" s="1"/>
  <c r="E896" i="15" s="1"/>
  <c r="U900" i="1" a="1"/>
  <c r="U900" i="1" s="1"/>
  <c r="AI900" i="1"/>
  <c r="BB900" i="1" s="1"/>
  <c r="AJ900" i="1"/>
  <c r="AK900" i="1"/>
  <c r="K899" i="10" s="1"/>
  <c r="AL900" i="1"/>
  <c r="AO900" i="1"/>
  <c r="AP900" i="1"/>
  <c r="M899" i="10" s="1"/>
  <c r="AQ900" i="1"/>
  <c r="BR900" i="1"/>
  <c r="BS900" i="1"/>
  <c r="BT900" i="1"/>
  <c r="A901" i="1"/>
  <c r="C901" i="1"/>
  <c r="G901" i="1"/>
  <c r="M901" i="1" a="1"/>
  <c r="M901" i="1" s="1"/>
  <c r="K897" i="15" s="1"/>
  <c r="N901" i="1" a="1"/>
  <c r="N901" i="1" s="1"/>
  <c r="L897" i="15" s="1"/>
  <c r="R901" i="1"/>
  <c r="S901" i="1" a="1"/>
  <c r="S901" i="1" s="1"/>
  <c r="D897" i="15" s="1"/>
  <c r="T901" i="1" a="1"/>
  <c r="T901" i="1" s="1"/>
  <c r="E897" i="15" s="1"/>
  <c r="U901" i="1" a="1"/>
  <c r="U901" i="1" s="1"/>
  <c r="AI901" i="1"/>
  <c r="BB901" i="1" s="1"/>
  <c r="AJ901" i="1"/>
  <c r="AK901" i="1"/>
  <c r="K900" i="10" s="1"/>
  <c r="AL901" i="1"/>
  <c r="AO901" i="1"/>
  <c r="AP901" i="1"/>
  <c r="M900" i="10" s="1"/>
  <c r="AQ901" i="1"/>
  <c r="BR901" i="1"/>
  <c r="BS901" i="1"/>
  <c r="BT901" i="1"/>
  <c r="A902" i="1"/>
  <c r="C902" i="1"/>
  <c r="G902" i="1"/>
  <c r="M902" i="1" a="1"/>
  <c r="M902" i="1" s="1"/>
  <c r="K898" i="15" s="1"/>
  <c r="N902" i="1" a="1"/>
  <c r="N902" i="1" s="1"/>
  <c r="L898" i="15" s="1"/>
  <c r="R902" i="1"/>
  <c r="S902" i="1" a="1"/>
  <c r="S902" i="1" s="1"/>
  <c r="D898" i="15" s="1"/>
  <c r="T902" i="1" a="1"/>
  <c r="T902" i="1" s="1"/>
  <c r="E898" i="15" s="1"/>
  <c r="U902" i="1" a="1"/>
  <c r="U902" i="1" s="1"/>
  <c r="AI902" i="1"/>
  <c r="BB902" i="1" s="1"/>
  <c r="AJ902" i="1"/>
  <c r="AK902" i="1"/>
  <c r="K901" i="10" s="1"/>
  <c r="AL902" i="1"/>
  <c r="AO902" i="1"/>
  <c r="AP902" i="1"/>
  <c r="M901" i="10" s="1"/>
  <c r="AQ902" i="1"/>
  <c r="BR902" i="1"/>
  <c r="BS902" i="1"/>
  <c r="BT902" i="1"/>
  <c r="A903" i="1"/>
  <c r="C903" i="1"/>
  <c r="G903" i="1"/>
  <c r="M903" i="1" a="1"/>
  <c r="M903" i="1" s="1"/>
  <c r="K899" i="15" s="1"/>
  <c r="N903" i="1" a="1"/>
  <c r="N903" i="1" s="1"/>
  <c r="L899" i="15" s="1"/>
  <c r="R903" i="1"/>
  <c r="S903" i="1" a="1"/>
  <c r="S903" i="1" s="1"/>
  <c r="D899" i="15" s="1"/>
  <c r="T903" i="1" a="1"/>
  <c r="T903" i="1" s="1"/>
  <c r="E899" i="15" s="1"/>
  <c r="U903" i="1" a="1"/>
  <c r="U903" i="1" s="1"/>
  <c r="AI903" i="1"/>
  <c r="BB903" i="1" s="1"/>
  <c r="AJ903" i="1"/>
  <c r="AK903" i="1"/>
  <c r="K902" i="10" s="1"/>
  <c r="AL903" i="1"/>
  <c r="AO903" i="1"/>
  <c r="AP903" i="1"/>
  <c r="M902" i="10" s="1"/>
  <c r="AQ903" i="1"/>
  <c r="BR903" i="1"/>
  <c r="BS903" i="1"/>
  <c r="BT903" i="1"/>
  <c r="A904" i="1"/>
  <c r="C904" i="1"/>
  <c r="G904" i="1"/>
  <c r="M904" i="1" a="1"/>
  <c r="M904" i="1" s="1"/>
  <c r="K900" i="15" s="1"/>
  <c r="N904" i="1" a="1"/>
  <c r="N904" i="1" s="1"/>
  <c r="L900" i="15" s="1"/>
  <c r="R904" i="1"/>
  <c r="S904" i="1" a="1"/>
  <c r="S904" i="1" s="1"/>
  <c r="D900" i="15" s="1"/>
  <c r="T904" i="1" a="1"/>
  <c r="T904" i="1" s="1"/>
  <c r="E900" i="15" s="1"/>
  <c r="U904" i="1" a="1"/>
  <c r="U904" i="1" s="1"/>
  <c r="AI904" i="1"/>
  <c r="BB904" i="1" s="1"/>
  <c r="AJ904" i="1"/>
  <c r="AK904" i="1"/>
  <c r="K903" i="10" s="1"/>
  <c r="AL904" i="1"/>
  <c r="AO904" i="1"/>
  <c r="AP904" i="1"/>
  <c r="M903" i="10" s="1"/>
  <c r="AQ904" i="1"/>
  <c r="BR904" i="1"/>
  <c r="BS904" i="1"/>
  <c r="BT904" i="1"/>
  <c r="A905" i="1"/>
  <c r="C905" i="1"/>
  <c r="G905" i="1"/>
  <c r="M905" i="1" a="1"/>
  <c r="M905" i="1" s="1"/>
  <c r="K901" i="15" s="1"/>
  <c r="N905" i="1" a="1"/>
  <c r="N905" i="1" s="1"/>
  <c r="L901" i="15" s="1"/>
  <c r="R905" i="1"/>
  <c r="S905" i="1" a="1"/>
  <c r="S905" i="1" s="1"/>
  <c r="D901" i="15" s="1"/>
  <c r="T905" i="1" a="1"/>
  <c r="T905" i="1" s="1"/>
  <c r="E901" i="15" s="1"/>
  <c r="U905" i="1" a="1"/>
  <c r="U905" i="1" s="1"/>
  <c r="AI905" i="1"/>
  <c r="BB905" i="1" s="1"/>
  <c r="AJ905" i="1"/>
  <c r="AK905" i="1"/>
  <c r="K904" i="10" s="1"/>
  <c r="AL905" i="1"/>
  <c r="AO905" i="1"/>
  <c r="AP905" i="1"/>
  <c r="M904" i="10" s="1"/>
  <c r="AQ905" i="1"/>
  <c r="BR905" i="1"/>
  <c r="BS905" i="1"/>
  <c r="BT905" i="1"/>
  <c r="A906" i="1"/>
  <c r="C906" i="1"/>
  <c r="G906" i="1"/>
  <c r="M906" i="1" a="1"/>
  <c r="M906" i="1" s="1"/>
  <c r="K902" i="15" s="1"/>
  <c r="N906" i="1" a="1"/>
  <c r="N906" i="1" s="1"/>
  <c r="L902" i="15" s="1"/>
  <c r="R906" i="1"/>
  <c r="S906" i="1" a="1"/>
  <c r="S906" i="1" s="1"/>
  <c r="D902" i="15" s="1"/>
  <c r="T906" i="1" a="1"/>
  <c r="T906" i="1" s="1"/>
  <c r="E902" i="15" s="1"/>
  <c r="U906" i="1" a="1"/>
  <c r="U906" i="1" s="1"/>
  <c r="AI906" i="1"/>
  <c r="BB906" i="1" s="1"/>
  <c r="AJ906" i="1"/>
  <c r="AK906" i="1"/>
  <c r="K905" i="10" s="1"/>
  <c r="AL906" i="1"/>
  <c r="AO906" i="1"/>
  <c r="AP906" i="1"/>
  <c r="M905" i="10" s="1"/>
  <c r="AQ906" i="1"/>
  <c r="BR906" i="1"/>
  <c r="BS906" i="1"/>
  <c r="BT906" i="1"/>
  <c r="A907" i="1"/>
  <c r="C907" i="1"/>
  <c r="G907" i="1"/>
  <c r="M907" i="1" a="1"/>
  <c r="M907" i="1" s="1"/>
  <c r="K903" i="15" s="1"/>
  <c r="N907" i="1" a="1"/>
  <c r="N907" i="1" s="1"/>
  <c r="L903" i="15" s="1"/>
  <c r="R907" i="1"/>
  <c r="S907" i="1" a="1"/>
  <c r="S907" i="1" s="1"/>
  <c r="D903" i="15" s="1"/>
  <c r="T907" i="1" a="1"/>
  <c r="T907" i="1" s="1"/>
  <c r="E903" i="15" s="1"/>
  <c r="U907" i="1" a="1"/>
  <c r="U907" i="1" s="1"/>
  <c r="AI907" i="1"/>
  <c r="BB907" i="1" s="1"/>
  <c r="AJ907" i="1"/>
  <c r="AK907" i="1"/>
  <c r="K906" i="10" s="1"/>
  <c r="AL907" i="1"/>
  <c r="AO907" i="1"/>
  <c r="AP907" i="1"/>
  <c r="M906" i="10" s="1"/>
  <c r="AQ907" i="1"/>
  <c r="BR907" i="1"/>
  <c r="BS907" i="1"/>
  <c r="BT907" i="1"/>
  <c r="A908" i="1"/>
  <c r="C908" i="1"/>
  <c r="G908" i="1"/>
  <c r="M908" i="1" a="1"/>
  <c r="M908" i="1" s="1"/>
  <c r="K904" i="15" s="1"/>
  <c r="N908" i="1" a="1"/>
  <c r="N908" i="1" s="1"/>
  <c r="L904" i="15" s="1"/>
  <c r="R908" i="1"/>
  <c r="S908" i="1" a="1"/>
  <c r="S908" i="1" s="1"/>
  <c r="D904" i="15" s="1"/>
  <c r="T908" i="1" a="1"/>
  <c r="T908" i="1" s="1"/>
  <c r="E904" i="15" s="1"/>
  <c r="U908" i="1" a="1"/>
  <c r="U908" i="1" s="1"/>
  <c r="AI908" i="1"/>
  <c r="BB908" i="1" s="1"/>
  <c r="AJ908" i="1"/>
  <c r="AK908" i="1"/>
  <c r="K907" i="10" s="1"/>
  <c r="AL908" i="1"/>
  <c r="AO908" i="1"/>
  <c r="AP908" i="1"/>
  <c r="M907" i="10" s="1"/>
  <c r="AQ908" i="1"/>
  <c r="BR908" i="1"/>
  <c r="BS908" i="1"/>
  <c r="BT908" i="1"/>
  <c r="A909" i="1"/>
  <c r="C909" i="1"/>
  <c r="G909" i="1"/>
  <c r="M909" i="1" a="1"/>
  <c r="M909" i="1" s="1"/>
  <c r="K905" i="15" s="1"/>
  <c r="N909" i="1" a="1"/>
  <c r="N909" i="1" s="1"/>
  <c r="L905" i="15" s="1"/>
  <c r="R909" i="1"/>
  <c r="S909" i="1" a="1"/>
  <c r="S909" i="1" s="1"/>
  <c r="D905" i="15" s="1"/>
  <c r="T909" i="1" a="1"/>
  <c r="T909" i="1" s="1"/>
  <c r="E905" i="15" s="1"/>
  <c r="U909" i="1" a="1"/>
  <c r="U909" i="1" s="1"/>
  <c r="AI909" i="1"/>
  <c r="BB909" i="1" s="1"/>
  <c r="AJ909" i="1"/>
  <c r="AK909" i="1"/>
  <c r="K908" i="10" s="1"/>
  <c r="AL909" i="1"/>
  <c r="AO909" i="1"/>
  <c r="AP909" i="1"/>
  <c r="M908" i="10" s="1"/>
  <c r="AQ909" i="1"/>
  <c r="BR909" i="1"/>
  <c r="BS909" i="1"/>
  <c r="BT909" i="1"/>
  <c r="A910" i="1"/>
  <c r="C910" i="1"/>
  <c r="G910" i="1"/>
  <c r="M910" i="1" a="1"/>
  <c r="M910" i="1" s="1"/>
  <c r="K906" i="15" s="1"/>
  <c r="N910" i="1" a="1"/>
  <c r="N910" i="1" s="1"/>
  <c r="L906" i="15" s="1"/>
  <c r="R910" i="1"/>
  <c r="S910" i="1" a="1"/>
  <c r="S910" i="1" s="1"/>
  <c r="D906" i="15" s="1"/>
  <c r="T910" i="1" a="1"/>
  <c r="T910" i="1" s="1"/>
  <c r="E906" i="15" s="1"/>
  <c r="U910" i="1" a="1"/>
  <c r="U910" i="1" s="1"/>
  <c r="AI910" i="1"/>
  <c r="BB910" i="1" s="1"/>
  <c r="AJ910" i="1"/>
  <c r="AK910" i="1"/>
  <c r="K909" i="10" s="1"/>
  <c r="AL910" i="1"/>
  <c r="AO910" i="1"/>
  <c r="AP910" i="1"/>
  <c r="M909" i="10" s="1"/>
  <c r="AQ910" i="1"/>
  <c r="BR910" i="1"/>
  <c r="BS910" i="1"/>
  <c r="BT910" i="1"/>
  <c r="A911" i="1"/>
  <c r="C911" i="1"/>
  <c r="G911" i="1"/>
  <c r="M911" i="1" a="1"/>
  <c r="M911" i="1" s="1"/>
  <c r="K907" i="15" s="1"/>
  <c r="N911" i="1" a="1"/>
  <c r="N911" i="1" s="1"/>
  <c r="L907" i="15" s="1"/>
  <c r="R911" i="1"/>
  <c r="S911" i="1" a="1"/>
  <c r="S911" i="1" s="1"/>
  <c r="D907" i="15" s="1"/>
  <c r="T911" i="1" a="1"/>
  <c r="T911" i="1" s="1"/>
  <c r="E907" i="15" s="1"/>
  <c r="U911" i="1" a="1"/>
  <c r="U911" i="1" s="1"/>
  <c r="AI911" i="1"/>
  <c r="BB911" i="1" s="1"/>
  <c r="AJ911" i="1"/>
  <c r="AK911" i="1"/>
  <c r="K910" i="10" s="1"/>
  <c r="AL911" i="1"/>
  <c r="AO911" i="1"/>
  <c r="AP911" i="1"/>
  <c r="M910" i="10" s="1"/>
  <c r="AQ911" i="1"/>
  <c r="BR911" i="1"/>
  <c r="BS911" i="1"/>
  <c r="BT911" i="1"/>
  <c r="A912" i="1"/>
  <c r="C912" i="1"/>
  <c r="G912" i="1"/>
  <c r="M912" i="1" a="1"/>
  <c r="M912" i="1" s="1"/>
  <c r="K908" i="15" s="1"/>
  <c r="N912" i="1" a="1"/>
  <c r="N912" i="1" s="1"/>
  <c r="L908" i="15" s="1"/>
  <c r="R912" i="1"/>
  <c r="S912" i="1" a="1"/>
  <c r="S912" i="1" s="1"/>
  <c r="D908" i="15" s="1"/>
  <c r="T912" i="1" a="1"/>
  <c r="T912" i="1" s="1"/>
  <c r="E908" i="15" s="1"/>
  <c r="U912" i="1" a="1"/>
  <c r="U912" i="1" s="1"/>
  <c r="AI912" i="1"/>
  <c r="BB912" i="1" s="1"/>
  <c r="AJ912" i="1"/>
  <c r="AK912" i="1"/>
  <c r="K911" i="10" s="1"/>
  <c r="AL912" i="1"/>
  <c r="AO912" i="1"/>
  <c r="AP912" i="1"/>
  <c r="M911" i="10" s="1"/>
  <c r="AQ912" i="1"/>
  <c r="BR912" i="1"/>
  <c r="BS912" i="1"/>
  <c r="BT912" i="1"/>
  <c r="A913" i="1"/>
  <c r="C913" i="1"/>
  <c r="G913" i="1"/>
  <c r="M913" i="1" a="1"/>
  <c r="M913" i="1" s="1"/>
  <c r="K909" i="15" s="1"/>
  <c r="N913" i="1" a="1"/>
  <c r="N913" i="1" s="1"/>
  <c r="L909" i="15" s="1"/>
  <c r="R913" i="1"/>
  <c r="S913" i="1" a="1"/>
  <c r="S913" i="1" s="1"/>
  <c r="D909" i="15" s="1"/>
  <c r="T913" i="1" a="1"/>
  <c r="T913" i="1" s="1"/>
  <c r="E909" i="15" s="1"/>
  <c r="U913" i="1" a="1"/>
  <c r="U913" i="1" s="1"/>
  <c r="AI913" i="1"/>
  <c r="BB913" i="1" s="1"/>
  <c r="AJ913" i="1"/>
  <c r="AK913" i="1"/>
  <c r="K912" i="10" s="1"/>
  <c r="AL913" i="1"/>
  <c r="AO913" i="1"/>
  <c r="AP913" i="1"/>
  <c r="M912" i="10" s="1"/>
  <c r="AQ913" i="1"/>
  <c r="BR913" i="1"/>
  <c r="BS913" i="1"/>
  <c r="BT913" i="1"/>
  <c r="A914" i="1"/>
  <c r="C914" i="1"/>
  <c r="G914" i="1"/>
  <c r="M914" i="1" a="1"/>
  <c r="M914" i="1" s="1"/>
  <c r="K910" i="15" s="1"/>
  <c r="N914" i="1" a="1"/>
  <c r="N914" i="1" s="1"/>
  <c r="L910" i="15" s="1"/>
  <c r="R914" i="1"/>
  <c r="S914" i="1" a="1"/>
  <c r="S914" i="1" s="1"/>
  <c r="D910" i="15" s="1"/>
  <c r="T914" i="1" a="1"/>
  <c r="T914" i="1" s="1"/>
  <c r="E910" i="15" s="1"/>
  <c r="U914" i="1" a="1"/>
  <c r="U914" i="1" s="1"/>
  <c r="AI914" i="1"/>
  <c r="BB914" i="1" s="1"/>
  <c r="AJ914" i="1"/>
  <c r="AK914" i="1"/>
  <c r="K913" i="10" s="1"/>
  <c r="AL914" i="1"/>
  <c r="AO914" i="1"/>
  <c r="AP914" i="1"/>
  <c r="M913" i="10" s="1"/>
  <c r="AQ914" i="1"/>
  <c r="BR914" i="1"/>
  <c r="BS914" i="1"/>
  <c r="BT914" i="1"/>
  <c r="A915" i="1"/>
  <c r="C915" i="1"/>
  <c r="G915" i="1"/>
  <c r="M915" i="1" a="1"/>
  <c r="M915" i="1" s="1"/>
  <c r="K911" i="15" s="1"/>
  <c r="N915" i="1" a="1"/>
  <c r="N915" i="1" s="1"/>
  <c r="L911" i="15" s="1"/>
  <c r="R915" i="1"/>
  <c r="S915" i="1" a="1"/>
  <c r="S915" i="1" s="1"/>
  <c r="D911" i="15" s="1"/>
  <c r="T915" i="1" a="1"/>
  <c r="T915" i="1" s="1"/>
  <c r="E911" i="15" s="1"/>
  <c r="U915" i="1" a="1"/>
  <c r="U915" i="1" s="1"/>
  <c r="AI915" i="1"/>
  <c r="BB915" i="1" s="1"/>
  <c r="AJ915" i="1"/>
  <c r="AK915" i="1"/>
  <c r="K914" i="10" s="1"/>
  <c r="AL915" i="1"/>
  <c r="AO915" i="1"/>
  <c r="AP915" i="1"/>
  <c r="M914" i="10" s="1"/>
  <c r="AQ915" i="1"/>
  <c r="BR915" i="1"/>
  <c r="BS915" i="1"/>
  <c r="BT915" i="1"/>
  <c r="A916" i="1"/>
  <c r="C916" i="1"/>
  <c r="G916" i="1"/>
  <c r="M916" i="1" a="1"/>
  <c r="M916" i="1" s="1"/>
  <c r="K912" i="15" s="1"/>
  <c r="N916" i="1" a="1"/>
  <c r="N916" i="1" s="1"/>
  <c r="L912" i="15" s="1"/>
  <c r="R916" i="1"/>
  <c r="S916" i="1" a="1"/>
  <c r="S916" i="1" s="1"/>
  <c r="D912" i="15" s="1"/>
  <c r="T916" i="1" a="1"/>
  <c r="T916" i="1" s="1"/>
  <c r="E912" i="15" s="1"/>
  <c r="U916" i="1" a="1"/>
  <c r="U916" i="1" s="1"/>
  <c r="AI916" i="1"/>
  <c r="BB916" i="1" s="1"/>
  <c r="AJ916" i="1"/>
  <c r="AK916" i="1"/>
  <c r="K915" i="10" s="1"/>
  <c r="AL916" i="1"/>
  <c r="AO916" i="1"/>
  <c r="AP916" i="1"/>
  <c r="M915" i="10" s="1"/>
  <c r="AQ916" i="1"/>
  <c r="BR916" i="1"/>
  <c r="BS916" i="1"/>
  <c r="BT916" i="1"/>
  <c r="A917" i="1"/>
  <c r="C917" i="1"/>
  <c r="G917" i="1"/>
  <c r="M917" i="1" a="1"/>
  <c r="M917" i="1" s="1"/>
  <c r="K913" i="15" s="1"/>
  <c r="N917" i="1" a="1"/>
  <c r="N917" i="1" s="1"/>
  <c r="L913" i="15" s="1"/>
  <c r="R917" i="1"/>
  <c r="S917" i="1" a="1"/>
  <c r="S917" i="1" s="1"/>
  <c r="D913" i="15" s="1"/>
  <c r="T917" i="1" a="1"/>
  <c r="T917" i="1" s="1"/>
  <c r="E913" i="15" s="1"/>
  <c r="U917" i="1" a="1"/>
  <c r="U917" i="1" s="1"/>
  <c r="AI917" i="1"/>
  <c r="BB917" i="1" s="1"/>
  <c r="AJ917" i="1"/>
  <c r="AK917" i="1"/>
  <c r="K916" i="10" s="1"/>
  <c r="AL917" i="1"/>
  <c r="AO917" i="1"/>
  <c r="AP917" i="1"/>
  <c r="M916" i="10" s="1"/>
  <c r="AQ917" i="1"/>
  <c r="BR917" i="1"/>
  <c r="BS917" i="1"/>
  <c r="BT917" i="1"/>
  <c r="A918" i="1"/>
  <c r="C918" i="1"/>
  <c r="G918" i="1"/>
  <c r="M918" i="1" a="1"/>
  <c r="M918" i="1" s="1"/>
  <c r="K914" i="15" s="1"/>
  <c r="N918" i="1" a="1"/>
  <c r="N918" i="1" s="1"/>
  <c r="L914" i="15" s="1"/>
  <c r="R918" i="1"/>
  <c r="S918" i="1" a="1"/>
  <c r="S918" i="1" s="1"/>
  <c r="D914" i="15" s="1"/>
  <c r="T918" i="1" a="1"/>
  <c r="T918" i="1" s="1"/>
  <c r="E914" i="15" s="1"/>
  <c r="U918" i="1" a="1"/>
  <c r="U918" i="1" s="1"/>
  <c r="AI918" i="1"/>
  <c r="BB918" i="1" s="1"/>
  <c r="AJ918" i="1"/>
  <c r="AK918" i="1"/>
  <c r="K917" i="10" s="1"/>
  <c r="AL918" i="1"/>
  <c r="AO918" i="1"/>
  <c r="AP918" i="1"/>
  <c r="M917" i="10" s="1"/>
  <c r="AQ918" i="1"/>
  <c r="BR918" i="1"/>
  <c r="BS918" i="1"/>
  <c r="BT918" i="1"/>
  <c r="A919" i="1"/>
  <c r="C919" i="1"/>
  <c r="G919" i="1"/>
  <c r="M919" i="1" a="1"/>
  <c r="M919" i="1" s="1"/>
  <c r="K915" i="15" s="1"/>
  <c r="N919" i="1" a="1"/>
  <c r="N919" i="1" s="1"/>
  <c r="L915" i="15" s="1"/>
  <c r="R919" i="1"/>
  <c r="S919" i="1" a="1"/>
  <c r="S919" i="1" s="1"/>
  <c r="D915" i="15" s="1"/>
  <c r="T919" i="1" a="1"/>
  <c r="T919" i="1" s="1"/>
  <c r="E915" i="15" s="1"/>
  <c r="U919" i="1" a="1"/>
  <c r="U919" i="1" s="1"/>
  <c r="AI919" i="1"/>
  <c r="BB919" i="1" s="1"/>
  <c r="AJ919" i="1"/>
  <c r="AK919" i="1"/>
  <c r="K918" i="10" s="1"/>
  <c r="AL919" i="1"/>
  <c r="AO919" i="1"/>
  <c r="AP919" i="1"/>
  <c r="M918" i="10" s="1"/>
  <c r="AQ919" i="1"/>
  <c r="BR919" i="1"/>
  <c r="BS919" i="1"/>
  <c r="BT919" i="1"/>
  <c r="A920" i="1"/>
  <c r="C920" i="1"/>
  <c r="G920" i="1"/>
  <c r="M920" i="1" a="1"/>
  <c r="M920" i="1" s="1"/>
  <c r="K916" i="15" s="1"/>
  <c r="N920" i="1" a="1"/>
  <c r="N920" i="1" s="1"/>
  <c r="L916" i="15" s="1"/>
  <c r="R920" i="1"/>
  <c r="S920" i="1" a="1"/>
  <c r="S920" i="1" s="1"/>
  <c r="D916" i="15" s="1"/>
  <c r="T920" i="1" a="1"/>
  <c r="T920" i="1" s="1"/>
  <c r="E916" i="15" s="1"/>
  <c r="U920" i="1" a="1"/>
  <c r="U920" i="1" s="1"/>
  <c r="AI920" i="1"/>
  <c r="BB920" i="1" s="1"/>
  <c r="AJ920" i="1"/>
  <c r="AK920" i="1"/>
  <c r="K919" i="10" s="1"/>
  <c r="AL920" i="1"/>
  <c r="AO920" i="1"/>
  <c r="AP920" i="1"/>
  <c r="M919" i="10" s="1"/>
  <c r="AQ920" i="1"/>
  <c r="BR920" i="1"/>
  <c r="BS920" i="1"/>
  <c r="BT920" i="1"/>
  <c r="A921" i="1"/>
  <c r="C921" i="1"/>
  <c r="G921" i="1"/>
  <c r="M921" i="1" a="1"/>
  <c r="M921" i="1" s="1"/>
  <c r="K917" i="15" s="1"/>
  <c r="N921" i="1" a="1"/>
  <c r="N921" i="1" s="1"/>
  <c r="L917" i="15" s="1"/>
  <c r="R921" i="1"/>
  <c r="S921" i="1" a="1"/>
  <c r="S921" i="1" s="1"/>
  <c r="D917" i="15" s="1"/>
  <c r="T921" i="1" a="1"/>
  <c r="T921" i="1" s="1"/>
  <c r="E917" i="15" s="1"/>
  <c r="U921" i="1" a="1"/>
  <c r="U921" i="1" s="1"/>
  <c r="AI921" i="1"/>
  <c r="BB921" i="1" s="1"/>
  <c r="AJ921" i="1"/>
  <c r="AK921" i="1"/>
  <c r="K920" i="10" s="1"/>
  <c r="AL921" i="1"/>
  <c r="AO921" i="1"/>
  <c r="AP921" i="1"/>
  <c r="M920" i="10" s="1"/>
  <c r="AQ921" i="1"/>
  <c r="BR921" i="1"/>
  <c r="BS921" i="1"/>
  <c r="BT921" i="1"/>
  <c r="A922" i="1"/>
  <c r="C922" i="1"/>
  <c r="G922" i="1"/>
  <c r="M922" i="1" a="1"/>
  <c r="M922" i="1" s="1"/>
  <c r="K918" i="15" s="1"/>
  <c r="N922" i="1" a="1"/>
  <c r="N922" i="1" s="1"/>
  <c r="L918" i="15" s="1"/>
  <c r="R922" i="1"/>
  <c r="S922" i="1" a="1"/>
  <c r="S922" i="1" s="1"/>
  <c r="D918" i="15" s="1"/>
  <c r="T922" i="1" a="1"/>
  <c r="T922" i="1" s="1"/>
  <c r="E918" i="15" s="1"/>
  <c r="U922" i="1" a="1"/>
  <c r="U922" i="1" s="1"/>
  <c r="AI922" i="1"/>
  <c r="BB922" i="1" s="1"/>
  <c r="AJ922" i="1"/>
  <c r="AK922" i="1"/>
  <c r="K921" i="10" s="1"/>
  <c r="AL922" i="1"/>
  <c r="AO922" i="1"/>
  <c r="AP922" i="1"/>
  <c r="M921" i="10" s="1"/>
  <c r="AQ922" i="1"/>
  <c r="BR922" i="1"/>
  <c r="BS922" i="1"/>
  <c r="BT922" i="1"/>
  <c r="A923" i="1"/>
  <c r="C923" i="1"/>
  <c r="G923" i="1"/>
  <c r="M923" i="1" a="1"/>
  <c r="M923" i="1" s="1"/>
  <c r="K919" i="15" s="1"/>
  <c r="N923" i="1" a="1"/>
  <c r="N923" i="1" s="1"/>
  <c r="L919" i="15" s="1"/>
  <c r="R923" i="1"/>
  <c r="S923" i="1" a="1"/>
  <c r="S923" i="1" s="1"/>
  <c r="D919" i="15" s="1"/>
  <c r="T923" i="1" a="1"/>
  <c r="T923" i="1" s="1"/>
  <c r="E919" i="15" s="1"/>
  <c r="U923" i="1" a="1"/>
  <c r="U923" i="1" s="1"/>
  <c r="AI923" i="1"/>
  <c r="BB923" i="1" s="1"/>
  <c r="AJ923" i="1"/>
  <c r="AK923" i="1"/>
  <c r="K922" i="10" s="1"/>
  <c r="AL923" i="1"/>
  <c r="AO923" i="1"/>
  <c r="AP923" i="1"/>
  <c r="M922" i="10" s="1"/>
  <c r="AQ923" i="1"/>
  <c r="BR923" i="1"/>
  <c r="BS923" i="1"/>
  <c r="BT923" i="1"/>
  <c r="A924" i="1"/>
  <c r="C924" i="1"/>
  <c r="G924" i="1"/>
  <c r="M924" i="1" a="1"/>
  <c r="M924" i="1" s="1"/>
  <c r="K920" i="15" s="1"/>
  <c r="N924" i="1" a="1"/>
  <c r="N924" i="1" s="1"/>
  <c r="L920" i="15" s="1"/>
  <c r="R924" i="1"/>
  <c r="S924" i="1" a="1"/>
  <c r="S924" i="1" s="1"/>
  <c r="D920" i="15" s="1"/>
  <c r="T924" i="1" a="1"/>
  <c r="T924" i="1" s="1"/>
  <c r="E920" i="15" s="1"/>
  <c r="U924" i="1" a="1"/>
  <c r="U924" i="1" s="1"/>
  <c r="AI924" i="1"/>
  <c r="BB924" i="1" s="1"/>
  <c r="AJ924" i="1"/>
  <c r="AK924" i="1"/>
  <c r="K923" i="10" s="1"/>
  <c r="AL924" i="1"/>
  <c r="AO924" i="1"/>
  <c r="AP924" i="1"/>
  <c r="M923" i="10" s="1"/>
  <c r="AQ924" i="1"/>
  <c r="BR924" i="1"/>
  <c r="BS924" i="1"/>
  <c r="BT924" i="1"/>
  <c r="A925" i="1"/>
  <c r="C925" i="1"/>
  <c r="G925" i="1"/>
  <c r="M925" i="1" a="1"/>
  <c r="M925" i="1" s="1"/>
  <c r="K921" i="15" s="1"/>
  <c r="N925" i="1" a="1"/>
  <c r="N925" i="1" s="1"/>
  <c r="L921" i="15" s="1"/>
  <c r="R925" i="1"/>
  <c r="S925" i="1" a="1"/>
  <c r="S925" i="1" s="1"/>
  <c r="D921" i="15" s="1"/>
  <c r="T925" i="1" a="1"/>
  <c r="T925" i="1" s="1"/>
  <c r="E921" i="15" s="1"/>
  <c r="U925" i="1" a="1"/>
  <c r="U925" i="1" s="1"/>
  <c r="AI925" i="1"/>
  <c r="BB925" i="1" s="1"/>
  <c r="AJ925" i="1"/>
  <c r="AK925" i="1"/>
  <c r="K924" i="10" s="1"/>
  <c r="AL925" i="1"/>
  <c r="AO925" i="1"/>
  <c r="AP925" i="1"/>
  <c r="M924" i="10" s="1"/>
  <c r="AQ925" i="1"/>
  <c r="BR925" i="1"/>
  <c r="BS925" i="1"/>
  <c r="BT925" i="1"/>
  <c r="A926" i="1"/>
  <c r="C926" i="1"/>
  <c r="G926" i="1"/>
  <c r="M926" i="1" a="1"/>
  <c r="M926" i="1" s="1"/>
  <c r="K922" i="15" s="1"/>
  <c r="N926" i="1" a="1"/>
  <c r="N926" i="1" s="1"/>
  <c r="L922" i="15" s="1"/>
  <c r="R926" i="1"/>
  <c r="S926" i="1" a="1"/>
  <c r="S926" i="1" s="1"/>
  <c r="D922" i="15" s="1"/>
  <c r="T926" i="1" a="1"/>
  <c r="T926" i="1" s="1"/>
  <c r="E922" i="15" s="1"/>
  <c r="U926" i="1" a="1"/>
  <c r="U926" i="1" s="1"/>
  <c r="AI926" i="1"/>
  <c r="BB926" i="1" s="1"/>
  <c r="AJ926" i="1"/>
  <c r="AK926" i="1"/>
  <c r="K925" i="10" s="1"/>
  <c r="AL926" i="1"/>
  <c r="AO926" i="1"/>
  <c r="AP926" i="1"/>
  <c r="M925" i="10" s="1"/>
  <c r="AQ926" i="1"/>
  <c r="BR926" i="1"/>
  <c r="BS926" i="1"/>
  <c r="BT926" i="1"/>
  <c r="A927" i="1"/>
  <c r="C927" i="1"/>
  <c r="G927" i="1"/>
  <c r="M927" i="1" a="1"/>
  <c r="M927" i="1" s="1"/>
  <c r="K923" i="15" s="1"/>
  <c r="N927" i="1" a="1"/>
  <c r="N927" i="1" s="1"/>
  <c r="L923" i="15" s="1"/>
  <c r="R927" i="1"/>
  <c r="S927" i="1" a="1"/>
  <c r="S927" i="1" s="1"/>
  <c r="D923" i="15" s="1"/>
  <c r="T927" i="1" a="1"/>
  <c r="T927" i="1" s="1"/>
  <c r="E923" i="15" s="1"/>
  <c r="U927" i="1" a="1"/>
  <c r="U927" i="1" s="1"/>
  <c r="AI927" i="1"/>
  <c r="BB927" i="1" s="1"/>
  <c r="AJ927" i="1"/>
  <c r="AK927" i="1"/>
  <c r="K926" i="10" s="1"/>
  <c r="AL927" i="1"/>
  <c r="AO927" i="1"/>
  <c r="AP927" i="1"/>
  <c r="M926" i="10" s="1"/>
  <c r="AQ927" i="1"/>
  <c r="BR927" i="1"/>
  <c r="BS927" i="1"/>
  <c r="BT927" i="1"/>
  <c r="A928" i="1"/>
  <c r="C928" i="1"/>
  <c r="G928" i="1"/>
  <c r="M928" i="1" a="1"/>
  <c r="M928" i="1" s="1"/>
  <c r="K924" i="15" s="1"/>
  <c r="N928" i="1" a="1"/>
  <c r="N928" i="1" s="1"/>
  <c r="L924" i="15" s="1"/>
  <c r="R928" i="1"/>
  <c r="S928" i="1" a="1"/>
  <c r="S928" i="1" s="1"/>
  <c r="D924" i="15" s="1"/>
  <c r="T928" i="1" a="1"/>
  <c r="T928" i="1" s="1"/>
  <c r="E924" i="15" s="1"/>
  <c r="U928" i="1" a="1"/>
  <c r="U928" i="1" s="1"/>
  <c r="AI928" i="1"/>
  <c r="BB928" i="1" s="1"/>
  <c r="AJ928" i="1"/>
  <c r="AK928" i="1"/>
  <c r="K927" i="10" s="1"/>
  <c r="AL928" i="1"/>
  <c r="AO928" i="1"/>
  <c r="AP928" i="1"/>
  <c r="M927" i="10" s="1"/>
  <c r="AQ928" i="1"/>
  <c r="BR928" i="1"/>
  <c r="BS928" i="1"/>
  <c r="BT928" i="1"/>
  <c r="A929" i="1"/>
  <c r="C929" i="1"/>
  <c r="G929" i="1"/>
  <c r="M929" i="1" a="1"/>
  <c r="M929" i="1" s="1"/>
  <c r="K925" i="15" s="1"/>
  <c r="N929" i="1" a="1"/>
  <c r="N929" i="1" s="1"/>
  <c r="L925" i="15" s="1"/>
  <c r="R929" i="1"/>
  <c r="S929" i="1" a="1"/>
  <c r="S929" i="1" s="1"/>
  <c r="D925" i="15" s="1"/>
  <c r="T929" i="1" a="1"/>
  <c r="T929" i="1" s="1"/>
  <c r="E925" i="15" s="1"/>
  <c r="U929" i="1" a="1"/>
  <c r="U929" i="1" s="1"/>
  <c r="AI929" i="1"/>
  <c r="BB929" i="1" s="1"/>
  <c r="AJ929" i="1"/>
  <c r="AK929" i="1"/>
  <c r="K928" i="10" s="1"/>
  <c r="AL929" i="1"/>
  <c r="AO929" i="1"/>
  <c r="AP929" i="1"/>
  <c r="M928" i="10" s="1"/>
  <c r="AQ929" i="1"/>
  <c r="BR929" i="1"/>
  <c r="BS929" i="1"/>
  <c r="BT929" i="1"/>
  <c r="A930" i="1"/>
  <c r="C930" i="1"/>
  <c r="G930" i="1"/>
  <c r="M930" i="1" a="1"/>
  <c r="M930" i="1" s="1"/>
  <c r="K926" i="15" s="1"/>
  <c r="N930" i="1" a="1"/>
  <c r="N930" i="1" s="1"/>
  <c r="L926" i="15" s="1"/>
  <c r="R930" i="1"/>
  <c r="S930" i="1" a="1"/>
  <c r="S930" i="1" s="1"/>
  <c r="D926" i="15" s="1"/>
  <c r="T930" i="1" a="1"/>
  <c r="T930" i="1" s="1"/>
  <c r="E926" i="15" s="1"/>
  <c r="U930" i="1" a="1"/>
  <c r="U930" i="1" s="1"/>
  <c r="AI930" i="1"/>
  <c r="BB930" i="1" s="1"/>
  <c r="AJ930" i="1"/>
  <c r="AK930" i="1"/>
  <c r="K929" i="10" s="1"/>
  <c r="AL930" i="1"/>
  <c r="AO930" i="1"/>
  <c r="AP930" i="1"/>
  <c r="M929" i="10" s="1"/>
  <c r="AQ930" i="1"/>
  <c r="BR930" i="1"/>
  <c r="BS930" i="1"/>
  <c r="BT930" i="1"/>
  <c r="A931" i="1"/>
  <c r="C931" i="1"/>
  <c r="G931" i="1"/>
  <c r="M931" i="1" a="1"/>
  <c r="M931" i="1" s="1"/>
  <c r="K927" i="15" s="1"/>
  <c r="N931" i="1" a="1"/>
  <c r="N931" i="1" s="1"/>
  <c r="L927" i="15" s="1"/>
  <c r="R931" i="1"/>
  <c r="S931" i="1" a="1"/>
  <c r="S931" i="1" s="1"/>
  <c r="D927" i="15" s="1"/>
  <c r="T931" i="1" a="1"/>
  <c r="T931" i="1" s="1"/>
  <c r="E927" i="15" s="1"/>
  <c r="U931" i="1" a="1"/>
  <c r="U931" i="1" s="1"/>
  <c r="AI931" i="1"/>
  <c r="BB931" i="1" s="1"/>
  <c r="AJ931" i="1"/>
  <c r="AK931" i="1"/>
  <c r="K930" i="10" s="1"/>
  <c r="AL931" i="1"/>
  <c r="AO931" i="1"/>
  <c r="AP931" i="1"/>
  <c r="M930" i="10" s="1"/>
  <c r="AQ931" i="1"/>
  <c r="BR931" i="1"/>
  <c r="BS931" i="1"/>
  <c r="BT931" i="1"/>
  <c r="A932" i="1"/>
  <c r="C932" i="1"/>
  <c r="G932" i="1"/>
  <c r="M932" i="1" a="1"/>
  <c r="M932" i="1" s="1"/>
  <c r="K928" i="15" s="1"/>
  <c r="N932" i="1" a="1"/>
  <c r="N932" i="1" s="1"/>
  <c r="L928" i="15" s="1"/>
  <c r="R932" i="1"/>
  <c r="S932" i="1" a="1"/>
  <c r="S932" i="1" s="1"/>
  <c r="D928" i="15" s="1"/>
  <c r="T932" i="1" a="1"/>
  <c r="T932" i="1" s="1"/>
  <c r="E928" i="15" s="1"/>
  <c r="U932" i="1" a="1"/>
  <c r="U932" i="1" s="1"/>
  <c r="AI932" i="1"/>
  <c r="BB932" i="1" s="1"/>
  <c r="AJ932" i="1"/>
  <c r="AK932" i="1"/>
  <c r="K931" i="10" s="1"/>
  <c r="AL932" i="1"/>
  <c r="AO932" i="1"/>
  <c r="AP932" i="1"/>
  <c r="M931" i="10" s="1"/>
  <c r="AQ932" i="1"/>
  <c r="BR932" i="1"/>
  <c r="BS932" i="1"/>
  <c r="BT932" i="1"/>
  <c r="A933" i="1"/>
  <c r="C933" i="1"/>
  <c r="G933" i="1"/>
  <c r="M933" i="1" a="1"/>
  <c r="M933" i="1" s="1"/>
  <c r="K929" i="15" s="1"/>
  <c r="N933" i="1" a="1"/>
  <c r="N933" i="1" s="1"/>
  <c r="L929" i="15" s="1"/>
  <c r="R933" i="1"/>
  <c r="S933" i="1" a="1"/>
  <c r="S933" i="1" s="1"/>
  <c r="D929" i="15" s="1"/>
  <c r="T933" i="1" a="1"/>
  <c r="T933" i="1" s="1"/>
  <c r="E929" i="15" s="1"/>
  <c r="U933" i="1" a="1"/>
  <c r="U933" i="1" s="1"/>
  <c r="AI933" i="1"/>
  <c r="BB933" i="1" s="1"/>
  <c r="AJ933" i="1"/>
  <c r="AK933" i="1"/>
  <c r="K932" i="10" s="1"/>
  <c r="AL933" i="1"/>
  <c r="AO933" i="1"/>
  <c r="AP933" i="1"/>
  <c r="M932" i="10" s="1"/>
  <c r="AQ933" i="1"/>
  <c r="BR933" i="1"/>
  <c r="BS933" i="1"/>
  <c r="BT933" i="1"/>
  <c r="A934" i="1"/>
  <c r="C934" i="1"/>
  <c r="G934" i="1"/>
  <c r="M934" i="1" a="1"/>
  <c r="M934" i="1" s="1"/>
  <c r="K930" i="15" s="1"/>
  <c r="N934" i="1" a="1"/>
  <c r="N934" i="1" s="1"/>
  <c r="L930" i="15" s="1"/>
  <c r="R934" i="1"/>
  <c r="S934" i="1" a="1"/>
  <c r="S934" i="1" s="1"/>
  <c r="D930" i="15" s="1"/>
  <c r="T934" i="1" a="1"/>
  <c r="T934" i="1" s="1"/>
  <c r="E930" i="15" s="1"/>
  <c r="U934" i="1" a="1"/>
  <c r="U934" i="1" s="1"/>
  <c r="AI934" i="1"/>
  <c r="BB934" i="1" s="1"/>
  <c r="AJ934" i="1"/>
  <c r="AK934" i="1"/>
  <c r="K933" i="10" s="1"/>
  <c r="AL934" i="1"/>
  <c r="AO934" i="1"/>
  <c r="AP934" i="1"/>
  <c r="M933" i="10" s="1"/>
  <c r="AQ934" i="1"/>
  <c r="BR934" i="1"/>
  <c r="BS934" i="1"/>
  <c r="BT934" i="1"/>
  <c r="A935" i="1"/>
  <c r="C935" i="1"/>
  <c r="G935" i="1"/>
  <c r="M935" i="1" a="1"/>
  <c r="M935" i="1" s="1"/>
  <c r="K931" i="15" s="1"/>
  <c r="N935" i="1" a="1"/>
  <c r="N935" i="1" s="1"/>
  <c r="L931" i="15" s="1"/>
  <c r="R935" i="1"/>
  <c r="S935" i="1" a="1"/>
  <c r="S935" i="1" s="1"/>
  <c r="D931" i="15" s="1"/>
  <c r="T935" i="1" a="1"/>
  <c r="T935" i="1" s="1"/>
  <c r="E931" i="15" s="1"/>
  <c r="U935" i="1" a="1"/>
  <c r="U935" i="1" s="1"/>
  <c r="AI935" i="1"/>
  <c r="BB935" i="1" s="1"/>
  <c r="AJ935" i="1"/>
  <c r="AK935" i="1"/>
  <c r="K934" i="10" s="1"/>
  <c r="AL935" i="1"/>
  <c r="AO935" i="1"/>
  <c r="AP935" i="1"/>
  <c r="M934" i="10" s="1"/>
  <c r="AQ935" i="1"/>
  <c r="BR935" i="1"/>
  <c r="BS935" i="1"/>
  <c r="BT935" i="1"/>
  <c r="A936" i="1"/>
  <c r="C936" i="1"/>
  <c r="G936" i="1"/>
  <c r="M936" i="1" a="1"/>
  <c r="M936" i="1" s="1"/>
  <c r="K932" i="15" s="1"/>
  <c r="N936" i="1" a="1"/>
  <c r="N936" i="1" s="1"/>
  <c r="L932" i="15" s="1"/>
  <c r="R936" i="1"/>
  <c r="S936" i="1" a="1"/>
  <c r="S936" i="1" s="1"/>
  <c r="D932" i="15" s="1"/>
  <c r="T936" i="1" a="1"/>
  <c r="T936" i="1" s="1"/>
  <c r="E932" i="15" s="1"/>
  <c r="U936" i="1" a="1"/>
  <c r="U936" i="1" s="1"/>
  <c r="AI936" i="1"/>
  <c r="BB936" i="1" s="1"/>
  <c r="AJ936" i="1"/>
  <c r="AK936" i="1"/>
  <c r="K935" i="10" s="1"/>
  <c r="AL936" i="1"/>
  <c r="AO936" i="1"/>
  <c r="AP936" i="1"/>
  <c r="M935" i="10" s="1"/>
  <c r="AQ936" i="1"/>
  <c r="BR936" i="1"/>
  <c r="BS936" i="1"/>
  <c r="BT936" i="1"/>
  <c r="A937" i="1"/>
  <c r="C937" i="1"/>
  <c r="G937" i="1"/>
  <c r="M937" i="1" a="1"/>
  <c r="M937" i="1" s="1"/>
  <c r="K933" i="15" s="1"/>
  <c r="N937" i="1" a="1"/>
  <c r="N937" i="1" s="1"/>
  <c r="L933" i="15" s="1"/>
  <c r="R937" i="1"/>
  <c r="S937" i="1" a="1"/>
  <c r="S937" i="1" s="1"/>
  <c r="D933" i="15" s="1"/>
  <c r="T937" i="1" a="1"/>
  <c r="T937" i="1" s="1"/>
  <c r="E933" i="15" s="1"/>
  <c r="U937" i="1" a="1"/>
  <c r="U937" i="1" s="1"/>
  <c r="AI937" i="1"/>
  <c r="BB937" i="1" s="1"/>
  <c r="AJ937" i="1"/>
  <c r="AK937" i="1"/>
  <c r="K936" i="10" s="1"/>
  <c r="AL937" i="1"/>
  <c r="AO937" i="1"/>
  <c r="AP937" i="1"/>
  <c r="M936" i="10" s="1"/>
  <c r="AQ937" i="1"/>
  <c r="BR937" i="1"/>
  <c r="BS937" i="1"/>
  <c r="BT937" i="1"/>
  <c r="A938" i="1"/>
  <c r="C938" i="1"/>
  <c r="G938" i="1"/>
  <c r="M938" i="1" a="1"/>
  <c r="M938" i="1" s="1"/>
  <c r="K934" i="15" s="1"/>
  <c r="N938" i="1" a="1"/>
  <c r="N938" i="1" s="1"/>
  <c r="L934" i="15" s="1"/>
  <c r="R938" i="1"/>
  <c r="S938" i="1" a="1"/>
  <c r="S938" i="1" s="1"/>
  <c r="D934" i="15" s="1"/>
  <c r="T938" i="1" a="1"/>
  <c r="T938" i="1" s="1"/>
  <c r="E934" i="15" s="1"/>
  <c r="U938" i="1" a="1"/>
  <c r="U938" i="1" s="1"/>
  <c r="AI938" i="1"/>
  <c r="BB938" i="1" s="1"/>
  <c r="AJ938" i="1"/>
  <c r="AK938" i="1"/>
  <c r="K937" i="10" s="1"/>
  <c r="AL938" i="1"/>
  <c r="AO938" i="1"/>
  <c r="AP938" i="1"/>
  <c r="M937" i="10" s="1"/>
  <c r="AQ938" i="1"/>
  <c r="BR938" i="1"/>
  <c r="BS938" i="1"/>
  <c r="BT938" i="1"/>
  <c r="A939" i="1"/>
  <c r="C939" i="1"/>
  <c r="G939" i="1"/>
  <c r="M939" i="1" a="1"/>
  <c r="M939" i="1" s="1"/>
  <c r="K935" i="15" s="1"/>
  <c r="N939" i="1" a="1"/>
  <c r="N939" i="1" s="1"/>
  <c r="L935" i="15" s="1"/>
  <c r="R939" i="1"/>
  <c r="S939" i="1" a="1"/>
  <c r="S939" i="1" s="1"/>
  <c r="D935" i="15" s="1"/>
  <c r="T939" i="1" a="1"/>
  <c r="T939" i="1" s="1"/>
  <c r="E935" i="15" s="1"/>
  <c r="U939" i="1" a="1"/>
  <c r="U939" i="1" s="1"/>
  <c r="AI939" i="1"/>
  <c r="BB939" i="1" s="1"/>
  <c r="AJ939" i="1"/>
  <c r="AK939" i="1"/>
  <c r="K938" i="10" s="1"/>
  <c r="AL939" i="1"/>
  <c r="AO939" i="1"/>
  <c r="AP939" i="1"/>
  <c r="M938" i="10" s="1"/>
  <c r="AQ939" i="1"/>
  <c r="BR939" i="1"/>
  <c r="BS939" i="1"/>
  <c r="BT939" i="1"/>
  <c r="A940" i="1"/>
  <c r="C940" i="1"/>
  <c r="G940" i="1"/>
  <c r="M940" i="1" a="1"/>
  <c r="M940" i="1" s="1"/>
  <c r="K936" i="15" s="1"/>
  <c r="N940" i="1" a="1"/>
  <c r="N940" i="1" s="1"/>
  <c r="L936" i="15" s="1"/>
  <c r="R940" i="1"/>
  <c r="S940" i="1" a="1"/>
  <c r="S940" i="1" s="1"/>
  <c r="D936" i="15" s="1"/>
  <c r="T940" i="1" a="1"/>
  <c r="T940" i="1" s="1"/>
  <c r="E936" i="15" s="1"/>
  <c r="U940" i="1" a="1"/>
  <c r="U940" i="1" s="1"/>
  <c r="AI940" i="1"/>
  <c r="BB940" i="1" s="1"/>
  <c r="AJ940" i="1"/>
  <c r="AK940" i="1"/>
  <c r="K939" i="10" s="1"/>
  <c r="AL940" i="1"/>
  <c r="AO940" i="1"/>
  <c r="AP940" i="1"/>
  <c r="M939" i="10" s="1"/>
  <c r="AQ940" i="1"/>
  <c r="BR940" i="1"/>
  <c r="BS940" i="1"/>
  <c r="BT940" i="1"/>
  <c r="A941" i="1"/>
  <c r="C941" i="1"/>
  <c r="G941" i="1"/>
  <c r="M941" i="1" a="1"/>
  <c r="M941" i="1" s="1"/>
  <c r="K937" i="15" s="1"/>
  <c r="N941" i="1" a="1"/>
  <c r="N941" i="1" s="1"/>
  <c r="L937" i="15" s="1"/>
  <c r="R941" i="1"/>
  <c r="S941" i="1" a="1"/>
  <c r="S941" i="1" s="1"/>
  <c r="D937" i="15" s="1"/>
  <c r="T941" i="1" a="1"/>
  <c r="T941" i="1" s="1"/>
  <c r="E937" i="15" s="1"/>
  <c r="U941" i="1" a="1"/>
  <c r="U941" i="1" s="1"/>
  <c r="AI941" i="1"/>
  <c r="BB941" i="1" s="1"/>
  <c r="AJ941" i="1"/>
  <c r="AK941" i="1"/>
  <c r="K940" i="10" s="1"/>
  <c r="AL941" i="1"/>
  <c r="AO941" i="1"/>
  <c r="AP941" i="1"/>
  <c r="M940" i="10" s="1"/>
  <c r="AQ941" i="1"/>
  <c r="BR941" i="1"/>
  <c r="BS941" i="1"/>
  <c r="BT941" i="1"/>
  <c r="A942" i="1"/>
  <c r="C942" i="1"/>
  <c r="G942" i="1"/>
  <c r="M942" i="1" a="1"/>
  <c r="M942" i="1" s="1"/>
  <c r="K938" i="15" s="1"/>
  <c r="N942" i="1" a="1"/>
  <c r="N942" i="1" s="1"/>
  <c r="L938" i="15" s="1"/>
  <c r="R942" i="1"/>
  <c r="S942" i="1" a="1"/>
  <c r="S942" i="1" s="1"/>
  <c r="D938" i="15" s="1"/>
  <c r="T942" i="1" a="1"/>
  <c r="T942" i="1" s="1"/>
  <c r="E938" i="15" s="1"/>
  <c r="U942" i="1" a="1"/>
  <c r="U942" i="1" s="1"/>
  <c r="AI942" i="1"/>
  <c r="BB942" i="1" s="1"/>
  <c r="AJ942" i="1"/>
  <c r="AK942" i="1"/>
  <c r="K941" i="10" s="1"/>
  <c r="AL942" i="1"/>
  <c r="AO942" i="1"/>
  <c r="AP942" i="1"/>
  <c r="M941" i="10" s="1"/>
  <c r="AQ942" i="1"/>
  <c r="BR942" i="1"/>
  <c r="BS942" i="1"/>
  <c r="BT942" i="1"/>
  <c r="A943" i="1"/>
  <c r="C943" i="1"/>
  <c r="G943" i="1"/>
  <c r="M943" i="1" a="1"/>
  <c r="M943" i="1" s="1"/>
  <c r="K939" i="15" s="1"/>
  <c r="N943" i="1" a="1"/>
  <c r="N943" i="1" s="1"/>
  <c r="L939" i="15" s="1"/>
  <c r="R943" i="1"/>
  <c r="S943" i="1" a="1"/>
  <c r="S943" i="1" s="1"/>
  <c r="D939" i="15" s="1"/>
  <c r="T943" i="1" a="1"/>
  <c r="T943" i="1" s="1"/>
  <c r="E939" i="15" s="1"/>
  <c r="U943" i="1" a="1"/>
  <c r="U943" i="1" s="1"/>
  <c r="AI943" i="1"/>
  <c r="BB943" i="1" s="1"/>
  <c r="AJ943" i="1"/>
  <c r="AK943" i="1"/>
  <c r="K942" i="10" s="1"/>
  <c r="AL943" i="1"/>
  <c r="AO943" i="1"/>
  <c r="AP943" i="1"/>
  <c r="M942" i="10" s="1"/>
  <c r="AQ943" i="1"/>
  <c r="BR943" i="1"/>
  <c r="BS943" i="1"/>
  <c r="BT943" i="1"/>
  <c r="A944" i="1"/>
  <c r="C944" i="1"/>
  <c r="G944" i="1"/>
  <c r="M944" i="1" a="1"/>
  <c r="M944" i="1" s="1"/>
  <c r="K940" i="15" s="1"/>
  <c r="N944" i="1" a="1"/>
  <c r="N944" i="1" s="1"/>
  <c r="L940" i="15" s="1"/>
  <c r="R944" i="1"/>
  <c r="S944" i="1" a="1"/>
  <c r="S944" i="1" s="1"/>
  <c r="D940" i="15" s="1"/>
  <c r="T944" i="1" a="1"/>
  <c r="T944" i="1" s="1"/>
  <c r="E940" i="15" s="1"/>
  <c r="U944" i="1" a="1"/>
  <c r="U944" i="1" s="1"/>
  <c r="AI944" i="1"/>
  <c r="BB944" i="1" s="1"/>
  <c r="AJ944" i="1"/>
  <c r="AK944" i="1"/>
  <c r="K943" i="10" s="1"/>
  <c r="AL944" i="1"/>
  <c r="AO944" i="1"/>
  <c r="AP944" i="1"/>
  <c r="M943" i="10" s="1"/>
  <c r="AQ944" i="1"/>
  <c r="BR944" i="1"/>
  <c r="BS944" i="1"/>
  <c r="BT944" i="1"/>
  <c r="A945" i="1"/>
  <c r="C945" i="1"/>
  <c r="G945" i="1"/>
  <c r="M945" i="1" a="1"/>
  <c r="M945" i="1" s="1"/>
  <c r="K941" i="15" s="1"/>
  <c r="N945" i="1" a="1"/>
  <c r="N945" i="1" s="1"/>
  <c r="L941" i="15" s="1"/>
  <c r="R945" i="1"/>
  <c r="S945" i="1" a="1"/>
  <c r="S945" i="1" s="1"/>
  <c r="D941" i="15" s="1"/>
  <c r="T945" i="1" a="1"/>
  <c r="T945" i="1" s="1"/>
  <c r="E941" i="15" s="1"/>
  <c r="U945" i="1" a="1"/>
  <c r="U945" i="1" s="1"/>
  <c r="AI945" i="1"/>
  <c r="BB945" i="1" s="1"/>
  <c r="AJ945" i="1"/>
  <c r="AK945" i="1"/>
  <c r="K944" i="10" s="1"/>
  <c r="AL945" i="1"/>
  <c r="AO945" i="1"/>
  <c r="AP945" i="1"/>
  <c r="M944" i="10" s="1"/>
  <c r="AQ945" i="1"/>
  <c r="BR945" i="1"/>
  <c r="BS945" i="1"/>
  <c r="BT945" i="1"/>
  <c r="A946" i="1"/>
  <c r="C946" i="1"/>
  <c r="G946" i="1"/>
  <c r="M946" i="1" a="1"/>
  <c r="M946" i="1" s="1"/>
  <c r="K942" i="15" s="1"/>
  <c r="N946" i="1" a="1"/>
  <c r="N946" i="1" s="1"/>
  <c r="L942" i="15" s="1"/>
  <c r="R946" i="1"/>
  <c r="S946" i="1" a="1"/>
  <c r="S946" i="1" s="1"/>
  <c r="D942" i="15" s="1"/>
  <c r="T946" i="1" a="1"/>
  <c r="T946" i="1" s="1"/>
  <c r="E942" i="15" s="1"/>
  <c r="U946" i="1" a="1"/>
  <c r="U946" i="1" s="1"/>
  <c r="AI946" i="1"/>
  <c r="BB946" i="1" s="1"/>
  <c r="AJ946" i="1"/>
  <c r="AK946" i="1"/>
  <c r="K945" i="10" s="1"/>
  <c r="AL946" i="1"/>
  <c r="AO946" i="1"/>
  <c r="AP946" i="1"/>
  <c r="M945" i="10" s="1"/>
  <c r="AQ946" i="1"/>
  <c r="BR946" i="1"/>
  <c r="BS946" i="1"/>
  <c r="BT946" i="1"/>
  <c r="A947" i="1"/>
  <c r="C947" i="1"/>
  <c r="G947" i="1"/>
  <c r="M947" i="1" a="1"/>
  <c r="M947" i="1" s="1"/>
  <c r="K943" i="15" s="1"/>
  <c r="N947" i="1" a="1"/>
  <c r="N947" i="1" s="1"/>
  <c r="L943" i="15" s="1"/>
  <c r="R947" i="1"/>
  <c r="S947" i="1" a="1"/>
  <c r="S947" i="1" s="1"/>
  <c r="D943" i="15" s="1"/>
  <c r="T947" i="1" a="1"/>
  <c r="T947" i="1" s="1"/>
  <c r="E943" i="15" s="1"/>
  <c r="U947" i="1" a="1"/>
  <c r="U947" i="1" s="1"/>
  <c r="AI947" i="1"/>
  <c r="BB947" i="1" s="1"/>
  <c r="AJ947" i="1"/>
  <c r="AK947" i="1"/>
  <c r="K946" i="10" s="1"/>
  <c r="AL947" i="1"/>
  <c r="AO947" i="1"/>
  <c r="AP947" i="1"/>
  <c r="M946" i="10" s="1"/>
  <c r="AQ947" i="1"/>
  <c r="BR947" i="1"/>
  <c r="BS947" i="1"/>
  <c r="BT947" i="1"/>
  <c r="A948" i="1"/>
  <c r="C948" i="1"/>
  <c r="G948" i="1"/>
  <c r="M948" i="1" a="1"/>
  <c r="M948" i="1" s="1"/>
  <c r="K944" i="15" s="1"/>
  <c r="N948" i="1" a="1"/>
  <c r="N948" i="1" s="1"/>
  <c r="L944" i="15" s="1"/>
  <c r="R948" i="1"/>
  <c r="S948" i="1" a="1"/>
  <c r="S948" i="1" s="1"/>
  <c r="D944" i="15" s="1"/>
  <c r="T948" i="1" a="1"/>
  <c r="T948" i="1" s="1"/>
  <c r="E944" i="15" s="1"/>
  <c r="U948" i="1" a="1"/>
  <c r="U948" i="1" s="1"/>
  <c r="AI948" i="1"/>
  <c r="BB948" i="1" s="1"/>
  <c r="AJ948" i="1"/>
  <c r="AK948" i="1"/>
  <c r="K947" i="10" s="1"/>
  <c r="AL948" i="1"/>
  <c r="AO948" i="1"/>
  <c r="AP948" i="1"/>
  <c r="M947" i="10" s="1"/>
  <c r="AQ948" i="1"/>
  <c r="BR948" i="1"/>
  <c r="BS948" i="1"/>
  <c r="BT948" i="1"/>
  <c r="A949" i="1"/>
  <c r="C949" i="1"/>
  <c r="G949" i="1"/>
  <c r="M949" i="1" a="1"/>
  <c r="M949" i="1" s="1"/>
  <c r="K945" i="15" s="1"/>
  <c r="N949" i="1" a="1"/>
  <c r="N949" i="1" s="1"/>
  <c r="L945" i="15" s="1"/>
  <c r="R949" i="1"/>
  <c r="S949" i="1" a="1"/>
  <c r="S949" i="1" s="1"/>
  <c r="D945" i="15" s="1"/>
  <c r="T949" i="1" a="1"/>
  <c r="T949" i="1" s="1"/>
  <c r="E945" i="15" s="1"/>
  <c r="U949" i="1" a="1"/>
  <c r="U949" i="1" s="1"/>
  <c r="AI949" i="1"/>
  <c r="BB949" i="1" s="1"/>
  <c r="AJ949" i="1"/>
  <c r="AK949" i="1"/>
  <c r="K948" i="10" s="1"/>
  <c r="AL949" i="1"/>
  <c r="AO949" i="1"/>
  <c r="AP949" i="1"/>
  <c r="M948" i="10" s="1"/>
  <c r="AQ949" i="1"/>
  <c r="BR949" i="1"/>
  <c r="BS949" i="1"/>
  <c r="BT949" i="1"/>
  <c r="A950" i="1"/>
  <c r="C950" i="1"/>
  <c r="G950" i="1"/>
  <c r="M950" i="1" a="1"/>
  <c r="M950" i="1" s="1"/>
  <c r="K946" i="15" s="1"/>
  <c r="N950" i="1" a="1"/>
  <c r="N950" i="1" s="1"/>
  <c r="L946" i="15" s="1"/>
  <c r="R950" i="1"/>
  <c r="S950" i="1" a="1"/>
  <c r="S950" i="1" s="1"/>
  <c r="D946" i="15" s="1"/>
  <c r="T950" i="1" a="1"/>
  <c r="T950" i="1" s="1"/>
  <c r="E946" i="15" s="1"/>
  <c r="U950" i="1" a="1"/>
  <c r="U950" i="1" s="1"/>
  <c r="AI950" i="1"/>
  <c r="BB950" i="1" s="1"/>
  <c r="AJ950" i="1"/>
  <c r="AK950" i="1"/>
  <c r="K949" i="10" s="1"/>
  <c r="AL950" i="1"/>
  <c r="AO950" i="1"/>
  <c r="AP950" i="1"/>
  <c r="M949" i="10" s="1"/>
  <c r="AQ950" i="1"/>
  <c r="BR950" i="1"/>
  <c r="BS950" i="1"/>
  <c r="BT950" i="1"/>
  <c r="A951" i="1"/>
  <c r="C951" i="1"/>
  <c r="G951" i="1"/>
  <c r="M951" i="1" a="1"/>
  <c r="M951" i="1" s="1"/>
  <c r="K947" i="15" s="1"/>
  <c r="N951" i="1" a="1"/>
  <c r="N951" i="1" s="1"/>
  <c r="L947" i="15" s="1"/>
  <c r="R951" i="1"/>
  <c r="S951" i="1" a="1"/>
  <c r="S951" i="1" s="1"/>
  <c r="D947" i="15" s="1"/>
  <c r="T951" i="1" a="1"/>
  <c r="T951" i="1" s="1"/>
  <c r="E947" i="15" s="1"/>
  <c r="U951" i="1" a="1"/>
  <c r="U951" i="1" s="1"/>
  <c r="AI951" i="1"/>
  <c r="BB951" i="1" s="1"/>
  <c r="AJ951" i="1"/>
  <c r="AK951" i="1"/>
  <c r="K950" i="10" s="1"/>
  <c r="AL951" i="1"/>
  <c r="AO951" i="1"/>
  <c r="AP951" i="1"/>
  <c r="M950" i="10" s="1"/>
  <c r="AQ951" i="1"/>
  <c r="BR951" i="1"/>
  <c r="BS951" i="1"/>
  <c r="BT951" i="1"/>
  <c r="A952" i="1"/>
  <c r="C952" i="1"/>
  <c r="G952" i="1"/>
  <c r="M952" i="1" a="1"/>
  <c r="M952" i="1" s="1"/>
  <c r="K948" i="15" s="1"/>
  <c r="N952" i="1" a="1"/>
  <c r="N952" i="1" s="1"/>
  <c r="L948" i="15" s="1"/>
  <c r="R952" i="1"/>
  <c r="S952" i="1" a="1"/>
  <c r="S952" i="1" s="1"/>
  <c r="D948" i="15" s="1"/>
  <c r="T952" i="1" a="1"/>
  <c r="T952" i="1" s="1"/>
  <c r="E948" i="15" s="1"/>
  <c r="U952" i="1" a="1"/>
  <c r="U952" i="1" s="1"/>
  <c r="AI952" i="1"/>
  <c r="BB952" i="1" s="1"/>
  <c r="AJ952" i="1"/>
  <c r="AK952" i="1"/>
  <c r="K951" i="10" s="1"/>
  <c r="AL952" i="1"/>
  <c r="AO952" i="1"/>
  <c r="AP952" i="1"/>
  <c r="M951" i="10" s="1"/>
  <c r="AQ952" i="1"/>
  <c r="BR952" i="1"/>
  <c r="BS952" i="1"/>
  <c r="BT952" i="1"/>
  <c r="A953" i="1"/>
  <c r="C953" i="1"/>
  <c r="G953" i="1"/>
  <c r="M953" i="1" a="1"/>
  <c r="M953" i="1" s="1"/>
  <c r="K949" i="15" s="1"/>
  <c r="N953" i="1" a="1"/>
  <c r="N953" i="1" s="1"/>
  <c r="L949" i="15" s="1"/>
  <c r="R953" i="1"/>
  <c r="S953" i="1" a="1"/>
  <c r="S953" i="1" s="1"/>
  <c r="D949" i="15" s="1"/>
  <c r="T953" i="1" a="1"/>
  <c r="T953" i="1" s="1"/>
  <c r="E949" i="15" s="1"/>
  <c r="U953" i="1" a="1"/>
  <c r="U953" i="1" s="1"/>
  <c r="AI953" i="1"/>
  <c r="BB953" i="1" s="1"/>
  <c r="AJ953" i="1"/>
  <c r="AK953" i="1"/>
  <c r="K952" i="10" s="1"/>
  <c r="AL953" i="1"/>
  <c r="AO953" i="1"/>
  <c r="AP953" i="1"/>
  <c r="M952" i="10" s="1"/>
  <c r="AQ953" i="1"/>
  <c r="BR953" i="1"/>
  <c r="BS953" i="1"/>
  <c r="BT953" i="1"/>
  <c r="A954" i="1"/>
  <c r="C954" i="1"/>
  <c r="G954" i="1"/>
  <c r="M954" i="1" a="1"/>
  <c r="M954" i="1" s="1"/>
  <c r="K950" i="15" s="1"/>
  <c r="N954" i="1" a="1"/>
  <c r="N954" i="1" s="1"/>
  <c r="L950" i="15" s="1"/>
  <c r="R954" i="1"/>
  <c r="S954" i="1" a="1"/>
  <c r="S954" i="1" s="1"/>
  <c r="D950" i="15" s="1"/>
  <c r="T954" i="1" a="1"/>
  <c r="T954" i="1" s="1"/>
  <c r="E950" i="15" s="1"/>
  <c r="U954" i="1" a="1"/>
  <c r="U954" i="1" s="1"/>
  <c r="AI954" i="1"/>
  <c r="BB954" i="1" s="1"/>
  <c r="AJ954" i="1"/>
  <c r="AK954" i="1"/>
  <c r="K953" i="10" s="1"/>
  <c r="AL954" i="1"/>
  <c r="AO954" i="1"/>
  <c r="AP954" i="1"/>
  <c r="M953" i="10" s="1"/>
  <c r="AQ954" i="1"/>
  <c r="BR954" i="1"/>
  <c r="BS954" i="1"/>
  <c r="BT954" i="1"/>
  <c r="A955" i="1"/>
  <c r="C955" i="1"/>
  <c r="G955" i="1"/>
  <c r="M955" i="1" a="1"/>
  <c r="M955" i="1" s="1"/>
  <c r="K951" i="15" s="1"/>
  <c r="N955" i="1" a="1"/>
  <c r="N955" i="1" s="1"/>
  <c r="L951" i="15" s="1"/>
  <c r="R955" i="1"/>
  <c r="S955" i="1" a="1"/>
  <c r="S955" i="1" s="1"/>
  <c r="D951" i="15" s="1"/>
  <c r="T955" i="1" a="1"/>
  <c r="T955" i="1" s="1"/>
  <c r="E951" i="15" s="1"/>
  <c r="U955" i="1" a="1"/>
  <c r="U955" i="1" s="1"/>
  <c r="AI955" i="1"/>
  <c r="BB955" i="1" s="1"/>
  <c r="AJ955" i="1"/>
  <c r="AK955" i="1"/>
  <c r="K954" i="10" s="1"/>
  <c r="AL955" i="1"/>
  <c r="AO955" i="1"/>
  <c r="AP955" i="1"/>
  <c r="M954" i="10" s="1"/>
  <c r="AQ955" i="1"/>
  <c r="BR955" i="1"/>
  <c r="BS955" i="1"/>
  <c r="BT955" i="1"/>
  <c r="A956" i="1"/>
  <c r="C956" i="1"/>
  <c r="G956" i="1"/>
  <c r="M956" i="1" a="1"/>
  <c r="M956" i="1" s="1"/>
  <c r="K952" i="15" s="1"/>
  <c r="N956" i="1" a="1"/>
  <c r="N956" i="1" s="1"/>
  <c r="L952" i="15" s="1"/>
  <c r="R956" i="1"/>
  <c r="S956" i="1" a="1"/>
  <c r="S956" i="1" s="1"/>
  <c r="D952" i="15" s="1"/>
  <c r="T956" i="1" a="1"/>
  <c r="T956" i="1" s="1"/>
  <c r="E952" i="15" s="1"/>
  <c r="U956" i="1" a="1"/>
  <c r="U956" i="1" s="1"/>
  <c r="AI956" i="1"/>
  <c r="BB956" i="1" s="1"/>
  <c r="AJ956" i="1"/>
  <c r="AK956" i="1"/>
  <c r="K955" i="10" s="1"/>
  <c r="AL956" i="1"/>
  <c r="AO956" i="1"/>
  <c r="AP956" i="1"/>
  <c r="M955" i="10" s="1"/>
  <c r="AQ956" i="1"/>
  <c r="BR956" i="1"/>
  <c r="BS956" i="1"/>
  <c r="BT956" i="1"/>
  <c r="A957" i="1"/>
  <c r="C957" i="1"/>
  <c r="G957" i="1"/>
  <c r="M957" i="1" a="1"/>
  <c r="M957" i="1" s="1"/>
  <c r="K953" i="15" s="1"/>
  <c r="N957" i="1" a="1"/>
  <c r="N957" i="1" s="1"/>
  <c r="L953" i="15" s="1"/>
  <c r="R957" i="1"/>
  <c r="S957" i="1" a="1"/>
  <c r="S957" i="1" s="1"/>
  <c r="D953" i="15" s="1"/>
  <c r="T957" i="1" a="1"/>
  <c r="T957" i="1" s="1"/>
  <c r="E953" i="15" s="1"/>
  <c r="U957" i="1" a="1"/>
  <c r="U957" i="1" s="1"/>
  <c r="AI957" i="1"/>
  <c r="BB957" i="1" s="1"/>
  <c r="AJ957" i="1"/>
  <c r="AK957" i="1"/>
  <c r="K956" i="10" s="1"/>
  <c r="AL957" i="1"/>
  <c r="AO957" i="1"/>
  <c r="AP957" i="1"/>
  <c r="M956" i="10" s="1"/>
  <c r="AQ957" i="1"/>
  <c r="BR957" i="1"/>
  <c r="BS957" i="1"/>
  <c r="BT957" i="1"/>
  <c r="A958" i="1"/>
  <c r="C958" i="1"/>
  <c r="G958" i="1"/>
  <c r="M958" i="1" a="1"/>
  <c r="M958" i="1" s="1"/>
  <c r="K954" i="15" s="1"/>
  <c r="N958" i="1" a="1"/>
  <c r="N958" i="1" s="1"/>
  <c r="L954" i="15" s="1"/>
  <c r="R958" i="1"/>
  <c r="S958" i="1" a="1"/>
  <c r="S958" i="1" s="1"/>
  <c r="D954" i="15" s="1"/>
  <c r="T958" i="1" a="1"/>
  <c r="T958" i="1" s="1"/>
  <c r="E954" i="15" s="1"/>
  <c r="U958" i="1" a="1"/>
  <c r="U958" i="1" s="1"/>
  <c r="AI958" i="1"/>
  <c r="BB958" i="1" s="1"/>
  <c r="AJ958" i="1"/>
  <c r="AK958" i="1"/>
  <c r="K957" i="10" s="1"/>
  <c r="AL958" i="1"/>
  <c r="AO958" i="1"/>
  <c r="AP958" i="1"/>
  <c r="M957" i="10" s="1"/>
  <c r="AQ958" i="1"/>
  <c r="BR958" i="1"/>
  <c r="BS958" i="1"/>
  <c r="BT958" i="1"/>
  <c r="A959" i="1"/>
  <c r="C959" i="1"/>
  <c r="G959" i="1"/>
  <c r="M959" i="1" a="1"/>
  <c r="M959" i="1" s="1"/>
  <c r="K955" i="15" s="1"/>
  <c r="N959" i="1" a="1"/>
  <c r="N959" i="1" s="1"/>
  <c r="L955" i="15" s="1"/>
  <c r="R959" i="1"/>
  <c r="S959" i="1" a="1"/>
  <c r="S959" i="1" s="1"/>
  <c r="D955" i="15" s="1"/>
  <c r="T959" i="1" a="1"/>
  <c r="T959" i="1" s="1"/>
  <c r="E955" i="15" s="1"/>
  <c r="U959" i="1" a="1"/>
  <c r="U959" i="1" s="1"/>
  <c r="AI959" i="1"/>
  <c r="BB959" i="1" s="1"/>
  <c r="AJ959" i="1"/>
  <c r="AK959" i="1"/>
  <c r="K958" i="10" s="1"/>
  <c r="AL959" i="1"/>
  <c r="AO959" i="1"/>
  <c r="AP959" i="1"/>
  <c r="M958" i="10" s="1"/>
  <c r="AQ959" i="1"/>
  <c r="BR959" i="1"/>
  <c r="BS959" i="1"/>
  <c r="BT959" i="1"/>
  <c r="A960" i="1"/>
  <c r="C960" i="1"/>
  <c r="G960" i="1"/>
  <c r="M960" i="1" a="1"/>
  <c r="M960" i="1" s="1"/>
  <c r="K956" i="15" s="1"/>
  <c r="N960" i="1" a="1"/>
  <c r="N960" i="1" s="1"/>
  <c r="L956" i="15" s="1"/>
  <c r="R960" i="1"/>
  <c r="S960" i="1" a="1"/>
  <c r="S960" i="1" s="1"/>
  <c r="D956" i="15" s="1"/>
  <c r="T960" i="1" a="1"/>
  <c r="T960" i="1" s="1"/>
  <c r="E956" i="15" s="1"/>
  <c r="U960" i="1" a="1"/>
  <c r="U960" i="1" s="1"/>
  <c r="AI960" i="1"/>
  <c r="BB960" i="1" s="1"/>
  <c r="AJ960" i="1"/>
  <c r="AK960" i="1"/>
  <c r="K959" i="10" s="1"/>
  <c r="AL960" i="1"/>
  <c r="AO960" i="1"/>
  <c r="AP960" i="1"/>
  <c r="M959" i="10" s="1"/>
  <c r="AQ960" i="1"/>
  <c r="BR960" i="1"/>
  <c r="BS960" i="1"/>
  <c r="BT960" i="1"/>
  <c r="A961" i="1"/>
  <c r="C961" i="1"/>
  <c r="G961" i="1"/>
  <c r="M961" i="1" a="1"/>
  <c r="M961" i="1" s="1"/>
  <c r="K957" i="15" s="1"/>
  <c r="N961" i="1" a="1"/>
  <c r="N961" i="1" s="1"/>
  <c r="L957" i="15" s="1"/>
  <c r="R961" i="1"/>
  <c r="S961" i="1" a="1"/>
  <c r="S961" i="1" s="1"/>
  <c r="D957" i="15" s="1"/>
  <c r="T961" i="1" a="1"/>
  <c r="T961" i="1" s="1"/>
  <c r="E957" i="15" s="1"/>
  <c r="U961" i="1" a="1"/>
  <c r="U961" i="1" s="1"/>
  <c r="AI961" i="1"/>
  <c r="BB961" i="1" s="1"/>
  <c r="AJ961" i="1"/>
  <c r="AK961" i="1"/>
  <c r="K960" i="10" s="1"/>
  <c r="AL961" i="1"/>
  <c r="AO961" i="1"/>
  <c r="AP961" i="1"/>
  <c r="M960" i="10" s="1"/>
  <c r="AQ961" i="1"/>
  <c r="BR961" i="1"/>
  <c r="BS961" i="1"/>
  <c r="BT961" i="1"/>
  <c r="A962" i="1"/>
  <c r="C962" i="1"/>
  <c r="G962" i="1"/>
  <c r="M962" i="1" a="1"/>
  <c r="M962" i="1" s="1"/>
  <c r="K958" i="15" s="1"/>
  <c r="N962" i="1" a="1"/>
  <c r="N962" i="1" s="1"/>
  <c r="L958" i="15" s="1"/>
  <c r="R962" i="1"/>
  <c r="S962" i="1" a="1"/>
  <c r="S962" i="1" s="1"/>
  <c r="D958" i="15" s="1"/>
  <c r="T962" i="1" a="1"/>
  <c r="T962" i="1" s="1"/>
  <c r="E958" i="15" s="1"/>
  <c r="U962" i="1" a="1"/>
  <c r="U962" i="1" s="1"/>
  <c r="AI962" i="1"/>
  <c r="BB962" i="1" s="1"/>
  <c r="AJ962" i="1"/>
  <c r="AK962" i="1"/>
  <c r="K961" i="10" s="1"/>
  <c r="AL962" i="1"/>
  <c r="AO962" i="1"/>
  <c r="AP962" i="1"/>
  <c r="M961" i="10" s="1"/>
  <c r="AQ962" i="1"/>
  <c r="BR962" i="1"/>
  <c r="BS962" i="1"/>
  <c r="BT962" i="1"/>
  <c r="A963" i="1"/>
  <c r="C963" i="1"/>
  <c r="G963" i="1"/>
  <c r="M963" i="1" a="1"/>
  <c r="M963" i="1" s="1"/>
  <c r="K959" i="15" s="1"/>
  <c r="N963" i="1" a="1"/>
  <c r="N963" i="1" s="1"/>
  <c r="L959" i="15" s="1"/>
  <c r="R963" i="1"/>
  <c r="S963" i="1" a="1"/>
  <c r="S963" i="1" s="1"/>
  <c r="D959" i="15" s="1"/>
  <c r="T963" i="1" a="1"/>
  <c r="T963" i="1" s="1"/>
  <c r="E959" i="15" s="1"/>
  <c r="U963" i="1" a="1"/>
  <c r="U963" i="1" s="1"/>
  <c r="AI963" i="1"/>
  <c r="BB963" i="1" s="1"/>
  <c r="AJ963" i="1"/>
  <c r="AK963" i="1"/>
  <c r="K962" i="10" s="1"/>
  <c r="AL963" i="1"/>
  <c r="AO963" i="1"/>
  <c r="AP963" i="1"/>
  <c r="M962" i="10" s="1"/>
  <c r="AQ963" i="1"/>
  <c r="BR963" i="1"/>
  <c r="BS963" i="1"/>
  <c r="BT963" i="1"/>
  <c r="A964" i="1"/>
  <c r="C964" i="1"/>
  <c r="G964" i="1"/>
  <c r="M964" i="1" a="1"/>
  <c r="M964" i="1" s="1"/>
  <c r="K960" i="15" s="1"/>
  <c r="N964" i="1" a="1"/>
  <c r="N964" i="1" s="1"/>
  <c r="L960" i="15" s="1"/>
  <c r="R964" i="1"/>
  <c r="S964" i="1" a="1"/>
  <c r="S964" i="1" s="1"/>
  <c r="D960" i="15" s="1"/>
  <c r="T964" i="1" a="1"/>
  <c r="T964" i="1" s="1"/>
  <c r="E960" i="15" s="1"/>
  <c r="U964" i="1" a="1"/>
  <c r="U964" i="1" s="1"/>
  <c r="AI964" i="1"/>
  <c r="BB964" i="1" s="1"/>
  <c r="AJ964" i="1"/>
  <c r="AK964" i="1"/>
  <c r="K963" i="10" s="1"/>
  <c r="AL964" i="1"/>
  <c r="AO964" i="1"/>
  <c r="AP964" i="1"/>
  <c r="M963" i="10" s="1"/>
  <c r="AQ964" i="1"/>
  <c r="BR964" i="1"/>
  <c r="BS964" i="1"/>
  <c r="BT964" i="1"/>
  <c r="A965" i="1"/>
  <c r="C965" i="1"/>
  <c r="G965" i="1"/>
  <c r="M965" i="1" a="1"/>
  <c r="M965" i="1" s="1"/>
  <c r="K961" i="15" s="1"/>
  <c r="N965" i="1" a="1"/>
  <c r="N965" i="1" s="1"/>
  <c r="L961" i="15" s="1"/>
  <c r="R965" i="1"/>
  <c r="S965" i="1" a="1"/>
  <c r="S965" i="1" s="1"/>
  <c r="D961" i="15" s="1"/>
  <c r="T965" i="1" a="1"/>
  <c r="T965" i="1" s="1"/>
  <c r="E961" i="15" s="1"/>
  <c r="U965" i="1" a="1"/>
  <c r="U965" i="1" s="1"/>
  <c r="AI965" i="1"/>
  <c r="BB965" i="1" s="1"/>
  <c r="AJ965" i="1"/>
  <c r="AK965" i="1"/>
  <c r="K964" i="10" s="1"/>
  <c r="AL965" i="1"/>
  <c r="AO965" i="1"/>
  <c r="AP965" i="1"/>
  <c r="M964" i="10" s="1"/>
  <c r="AQ965" i="1"/>
  <c r="BR965" i="1"/>
  <c r="BS965" i="1"/>
  <c r="BT965" i="1"/>
  <c r="A966" i="1"/>
  <c r="C966" i="1"/>
  <c r="G966" i="1"/>
  <c r="M966" i="1" a="1"/>
  <c r="M966" i="1" s="1"/>
  <c r="K962" i="15" s="1"/>
  <c r="N966" i="1" a="1"/>
  <c r="N966" i="1" s="1"/>
  <c r="L962" i="15" s="1"/>
  <c r="R966" i="1"/>
  <c r="S966" i="1" a="1"/>
  <c r="S966" i="1" s="1"/>
  <c r="D962" i="15" s="1"/>
  <c r="T966" i="1" a="1"/>
  <c r="T966" i="1" s="1"/>
  <c r="E962" i="15" s="1"/>
  <c r="U966" i="1" a="1"/>
  <c r="U966" i="1" s="1"/>
  <c r="AI966" i="1"/>
  <c r="BB966" i="1" s="1"/>
  <c r="AJ966" i="1"/>
  <c r="AK966" i="1"/>
  <c r="K965" i="10" s="1"/>
  <c r="AL966" i="1"/>
  <c r="AO966" i="1"/>
  <c r="AP966" i="1"/>
  <c r="M965" i="10" s="1"/>
  <c r="AQ966" i="1"/>
  <c r="BR966" i="1"/>
  <c r="BS966" i="1"/>
  <c r="BT966" i="1"/>
  <c r="A967" i="1"/>
  <c r="C967" i="1"/>
  <c r="G967" i="1"/>
  <c r="M967" i="1" a="1"/>
  <c r="M967" i="1" s="1"/>
  <c r="K963" i="15" s="1"/>
  <c r="N967" i="1" a="1"/>
  <c r="N967" i="1" s="1"/>
  <c r="L963" i="15" s="1"/>
  <c r="R967" i="1"/>
  <c r="S967" i="1" a="1"/>
  <c r="S967" i="1" s="1"/>
  <c r="D963" i="15" s="1"/>
  <c r="T967" i="1" a="1"/>
  <c r="T967" i="1" s="1"/>
  <c r="E963" i="15" s="1"/>
  <c r="U967" i="1" a="1"/>
  <c r="U967" i="1" s="1"/>
  <c r="AI967" i="1"/>
  <c r="BB967" i="1" s="1"/>
  <c r="AJ967" i="1"/>
  <c r="AK967" i="1"/>
  <c r="K966" i="10" s="1"/>
  <c r="AL967" i="1"/>
  <c r="AO967" i="1"/>
  <c r="AP967" i="1"/>
  <c r="M966" i="10" s="1"/>
  <c r="AQ967" i="1"/>
  <c r="BR967" i="1"/>
  <c r="BS967" i="1"/>
  <c r="BT967" i="1"/>
  <c r="A968" i="1"/>
  <c r="C968" i="1"/>
  <c r="G968" i="1"/>
  <c r="M968" i="1" a="1"/>
  <c r="M968" i="1" s="1"/>
  <c r="K964" i="15" s="1"/>
  <c r="N968" i="1" a="1"/>
  <c r="N968" i="1" s="1"/>
  <c r="L964" i="15" s="1"/>
  <c r="R968" i="1"/>
  <c r="S968" i="1" a="1"/>
  <c r="S968" i="1" s="1"/>
  <c r="D964" i="15" s="1"/>
  <c r="T968" i="1" a="1"/>
  <c r="T968" i="1" s="1"/>
  <c r="E964" i="15" s="1"/>
  <c r="U968" i="1" a="1"/>
  <c r="U968" i="1" s="1"/>
  <c r="AI968" i="1"/>
  <c r="BB968" i="1" s="1"/>
  <c r="AJ968" i="1"/>
  <c r="AK968" i="1"/>
  <c r="K967" i="10" s="1"/>
  <c r="AL968" i="1"/>
  <c r="AO968" i="1"/>
  <c r="AP968" i="1"/>
  <c r="M967" i="10" s="1"/>
  <c r="AQ968" i="1"/>
  <c r="BR968" i="1"/>
  <c r="BS968" i="1"/>
  <c r="BT968" i="1"/>
  <c r="A969" i="1"/>
  <c r="C969" i="1"/>
  <c r="G969" i="1"/>
  <c r="M969" i="1" a="1"/>
  <c r="M969" i="1" s="1"/>
  <c r="K965" i="15" s="1"/>
  <c r="N969" i="1" a="1"/>
  <c r="N969" i="1" s="1"/>
  <c r="L965" i="15" s="1"/>
  <c r="R969" i="1"/>
  <c r="S969" i="1" a="1"/>
  <c r="S969" i="1" s="1"/>
  <c r="D965" i="15" s="1"/>
  <c r="T969" i="1" a="1"/>
  <c r="T969" i="1" s="1"/>
  <c r="E965" i="15" s="1"/>
  <c r="U969" i="1" a="1"/>
  <c r="U969" i="1" s="1"/>
  <c r="AI969" i="1"/>
  <c r="BB969" i="1" s="1"/>
  <c r="AJ969" i="1"/>
  <c r="AK969" i="1"/>
  <c r="K968" i="10" s="1"/>
  <c r="AL969" i="1"/>
  <c r="AO969" i="1"/>
  <c r="AP969" i="1"/>
  <c r="M968" i="10" s="1"/>
  <c r="AQ969" i="1"/>
  <c r="BR969" i="1"/>
  <c r="BS969" i="1"/>
  <c r="BT969" i="1"/>
  <c r="A970" i="1"/>
  <c r="C970" i="1"/>
  <c r="G970" i="1"/>
  <c r="M970" i="1" a="1"/>
  <c r="M970" i="1" s="1"/>
  <c r="K966" i="15" s="1"/>
  <c r="N970" i="1" a="1"/>
  <c r="N970" i="1" s="1"/>
  <c r="L966" i="15" s="1"/>
  <c r="R970" i="1"/>
  <c r="S970" i="1" a="1"/>
  <c r="S970" i="1" s="1"/>
  <c r="D966" i="15" s="1"/>
  <c r="T970" i="1" a="1"/>
  <c r="T970" i="1" s="1"/>
  <c r="E966" i="15" s="1"/>
  <c r="U970" i="1" a="1"/>
  <c r="U970" i="1" s="1"/>
  <c r="AI970" i="1"/>
  <c r="BB970" i="1" s="1"/>
  <c r="AJ970" i="1"/>
  <c r="AK970" i="1"/>
  <c r="K969" i="10" s="1"/>
  <c r="AL970" i="1"/>
  <c r="AO970" i="1"/>
  <c r="AP970" i="1"/>
  <c r="M969" i="10" s="1"/>
  <c r="AQ970" i="1"/>
  <c r="BR970" i="1"/>
  <c r="BS970" i="1"/>
  <c r="BT970" i="1"/>
  <c r="A971" i="1"/>
  <c r="C971" i="1"/>
  <c r="G971" i="1"/>
  <c r="M971" i="1" a="1"/>
  <c r="M971" i="1" s="1"/>
  <c r="K967" i="15" s="1"/>
  <c r="N971" i="1" a="1"/>
  <c r="N971" i="1" s="1"/>
  <c r="L967" i="15" s="1"/>
  <c r="R971" i="1"/>
  <c r="S971" i="1" a="1"/>
  <c r="S971" i="1" s="1"/>
  <c r="D967" i="15" s="1"/>
  <c r="T971" i="1" a="1"/>
  <c r="T971" i="1" s="1"/>
  <c r="E967" i="15" s="1"/>
  <c r="U971" i="1" a="1"/>
  <c r="U971" i="1" s="1"/>
  <c r="AI971" i="1"/>
  <c r="BB971" i="1" s="1"/>
  <c r="AJ971" i="1"/>
  <c r="AK971" i="1"/>
  <c r="K970" i="10" s="1"/>
  <c r="AL971" i="1"/>
  <c r="AO971" i="1"/>
  <c r="AP971" i="1"/>
  <c r="M970" i="10" s="1"/>
  <c r="AQ971" i="1"/>
  <c r="BR971" i="1"/>
  <c r="BS971" i="1"/>
  <c r="BT971" i="1"/>
  <c r="A972" i="1"/>
  <c r="C972" i="1"/>
  <c r="G972" i="1"/>
  <c r="M972" i="1" a="1"/>
  <c r="M972" i="1" s="1"/>
  <c r="K968" i="15" s="1"/>
  <c r="N972" i="1" a="1"/>
  <c r="N972" i="1" s="1"/>
  <c r="L968" i="15" s="1"/>
  <c r="R972" i="1"/>
  <c r="S972" i="1" a="1"/>
  <c r="S972" i="1" s="1"/>
  <c r="D968" i="15" s="1"/>
  <c r="T972" i="1" a="1"/>
  <c r="T972" i="1" s="1"/>
  <c r="E968" i="15" s="1"/>
  <c r="U972" i="1" a="1"/>
  <c r="U972" i="1" s="1"/>
  <c r="AI972" i="1"/>
  <c r="BB972" i="1" s="1"/>
  <c r="AJ972" i="1"/>
  <c r="AK972" i="1"/>
  <c r="K971" i="10" s="1"/>
  <c r="AL972" i="1"/>
  <c r="AO972" i="1"/>
  <c r="AP972" i="1"/>
  <c r="M971" i="10" s="1"/>
  <c r="AQ972" i="1"/>
  <c r="BR972" i="1"/>
  <c r="BS972" i="1"/>
  <c r="BT972" i="1"/>
  <c r="A973" i="1"/>
  <c r="C973" i="1"/>
  <c r="G973" i="1"/>
  <c r="M973" i="1" a="1"/>
  <c r="M973" i="1" s="1"/>
  <c r="K969" i="15" s="1"/>
  <c r="N973" i="1" a="1"/>
  <c r="N973" i="1" s="1"/>
  <c r="L969" i="15" s="1"/>
  <c r="R973" i="1"/>
  <c r="S973" i="1" a="1"/>
  <c r="S973" i="1" s="1"/>
  <c r="D969" i="15" s="1"/>
  <c r="T973" i="1" a="1"/>
  <c r="T973" i="1" s="1"/>
  <c r="E969" i="15" s="1"/>
  <c r="U973" i="1" a="1"/>
  <c r="U973" i="1" s="1"/>
  <c r="AI973" i="1"/>
  <c r="BB973" i="1" s="1"/>
  <c r="AJ973" i="1"/>
  <c r="AK973" i="1"/>
  <c r="K972" i="10" s="1"/>
  <c r="AL973" i="1"/>
  <c r="AO973" i="1"/>
  <c r="AP973" i="1"/>
  <c r="M972" i="10" s="1"/>
  <c r="AQ973" i="1"/>
  <c r="BR973" i="1"/>
  <c r="BS973" i="1"/>
  <c r="BT973" i="1"/>
  <c r="A974" i="1"/>
  <c r="C974" i="1"/>
  <c r="G974" i="1"/>
  <c r="M974" i="1" a="1"/>
  <c r="M974" i="1" s="1"/>
  <c r="K970" i="15" s="1"/>
  <c r="N974" i="1" a="1"/>
  <c r="N974" i="1" s="1"/>
  <c r="L970" i="15" s="1"/>
  <c r="R974" i="1"/>
  <c r="S974" i="1" a="1"/>
  <c r="S974" i="1" s="1"/>
  <c r="D970" i="15" s="1"/>
  <c r="T974" i="1" a="1"/>
  <c r="T974" i="1" s="1"/>
  <c r="E970" i="15" s="1"/>
  <c r="U974" i="1" a="1"/>
  <c r="U974" i="1" s="1"/>
  <c r="AI974" i="1"/>
  <c r="BB974" i="1" s="1"/>
  <c r="AJ974" i="1"/>
  <c r="AK974" i="1"/>
  <c r="K973" i="10" s="1"/>
  <c r="AL974" i="1"/>
  <c r="AO974" i="1"/>
  <c r="AP974" i="1"/>
  <c r="M973" i="10" s="1"/>
  <c r="AQ974" i="1"/>
  <c r="BR974" i="1"/>
  <c r="BS974" i="1"/>
  <c r="BT974" i="1"/>
  <c r="A975" i="1"/>
  <c r="C975" i="1"/>
  <c r="G975" i="1"/>
  <c r="M975" i="1" a="1"/>
  <c r="M975" i="1" s="1"/>
  <c r="K971" i="15" s="1"/>
  <c r="N975" i="1" a="1"/>
  <c r="N975" i="1" s="1"/>
  <c r="L971" i="15" s="1"/>
  <c r="R975" i="1"/>
  <c r="S975" i="1" a="1"/>
  <c r="S975" i="1" s="1"/>
  <c r="D971" i="15" s="1"/>
  <c r="T975" i="1" a="1"/>
  <c r="T975" i="1" s="1"/>
  <c r="E971" i="15" s="1"/>
  <c r="U975" i="1" a="1"/>
  <c r="U975" i="1" s="1"/>
  <c r="AI975" i="1"/>
  <c r="BB975" i="1" s="1"/>
  <c r="AJ975" i="1"/>
  <c r="AK975" i="1"/>
  <c r="K974" i="10" s="1"/>
  <c r="AL975" i="1"/>
  <c r="AO975" i="1"/>
  <c r="AP975" i="1"/>
  <c r="M974" i="10" s="1"/>
  <c r="AQ975" i="1"/>
  <c r="BR975" i="1"/>
  <c r="BS975" i="1"/>
  <c r="BT975" i="1"/>
  <c r="A976" i="1"/>
  <c r="C976" i="1"/>
  <c r="G976" i="1"/>
  <c r="M976" i="1" a="1"/>
  <c r="M976" i="1" s="1"/>
  <c r="K972" i="15" s="1"/>
  <c r="N976" i="1" a="1"/>
  <c r="N976" i="1" s="1"/>
  <c r="L972" i="15" s="1"/>
  <c r="R976" i="1"/>
  <c r="S976" i="1" a="1"/>
  <c r="S976" i="1" s="1"/>
  <c r="D972" i="15" s="1"/>
  <c r="T976" i="1" a="1"/>
  <c r="T976" i="1" s="1"/>
  <c r="E972" i="15" s="1"/>
  <c r="U976" i="1" a="1"/>
  <c r="U976" i="1" s="1"/>
  <c r="AI976" i="1"/>
  <c r="BB976" i="1" s="1"/>
  <c r="AJ976" i="1"/>
  <c r="AK976" i="1"/>
  <c r="K975" i="10" s="1"/>
  <c r="AL976" i="1"/>
  <c r="AO976" i="1"/>
  <c r="AP976" i="1"/>
  <c r="M975" i="10" s="1"/>
  <c r="AQ976" i="1"/>
  <c r="BR976" i="1"/>
  <c r="BS976" i="1"/>
  <c r="BT976" i="1"/>
  <c r="A977" i="1"/>
  <c r="C977" i="1"/>
  <c r="G977" i="1"/>
  <c r="M977" i="1" a="1"/>
  <c r="M977" i="1" s="1"/>
  <c r="K973" i="15" s="1"/>
  <c r="N977" i="1" a="1"/>
  <c r="N977" i="1" s="1"/>
  <c r="L973" i="15" s="1"/>
  <c r="R977" i="1"/>
  <c r="S977" i="1" a="1"/>
  <c r="S977" i="1" s="1"/>
  <c r="D973" i="15" s="1"/>
  <c r="T977" i="1" a="1"/>
  <c r="T977" i="1" s="1"/>
  <c r="E973" i="15" s="1"/>
  <c r="U977" i="1" a="1"/>
  <c r="U977" i="1" s="1"/>
  <c r="AI977" i="1"/>
  <c r="BB977" i="1" s="1"/>
  <c r="AJ977" i="1"/>
  <c r="AK977" i="1"/>
  <c r="K976" i="10" s="1"/>
  <c r="AL977" i="1"/>
  <c r="AO977" i="1"/>
  <c r="AP977" i="1"/>
  <c r="M976" i="10" s="1"/>
  <c r="AQ977" i="1"/>
  <c r="BR977" i="1"/>
  <c r="BS977" i="1"/>
  <c r="BT977" i="1"/>
  <c r="A978" i="1"/>
  <c r="C978" i="1"/>
  <c r="G978" i="1"/>
  <c r="M978" i="1" a="1"/>
  <c r="M978" i="1" s="1"/>
  <c r="K974" i="15" s="1"/>
  <c r="N978" i="1" a="1"/>
  <c r="N978" i="1" s="1"/>
  <c r="L974" i="15" s="1"/>
  <c r="R978" i="1"/>
  <c r="S978" i="1" a="1"/>
  <c r="S978" i="1" s="1"/>
  <c r="D974" i="15" s="1"/>
  <c r="T978" i="1" a="1"/>
  <c r="T978" i="1" s="1"/>
  <c r="E974" i="15" s="1"/>
  <c r="U978" i="1" a="1"/>
  <c r="U978" i="1" s="1"/>
  <c r="AI978" i="1"/>
  <c r="BB978" i="1" s="1"/>
  <c r="AJ978" i="1"/>
  <c r="AK978" i="1"/>
  <c r="K977" i="10" s="1"/>
  <c r="AL978" i="1"/>
  <c r="AO978" i="1"/>
  <c r="AP978" i="1"/>
  <c r="M977" i="10" s="1"/>
  <c r="AQ978" i="1"/>
  <c r="BR978" i="1"/>
  <c r="BS978" i="1"/>
  <c r="BT978" i="1"/>
  <c r="A979" i="1"/>
  <c r="C979" i="1"/>
  <c r="G979" i="1"/>
  <c r="M979" i="1" a="1"/>
  <c r="M979" i="1" s="1"/>
  <c r="K975" i="15" s="1"/>
  <c r="N979" i="1" a="1"/>
  <c r="N979" i="1" s="1"/>
  <c r="L975" i="15" s="1"/>
  <c r="R979" i="1"/>
  <c r="S979" i="1" a="1"/>
  <c r="S979" i="1" s="1"/>
  <c r="D975" i="15" s="1"/>
  <c r="T979" i="1" a="1"/>
  <c r="T979" i="1" s="1"/>
  <c r="E975" i="15" s="1"/>
  <c r="U979" i="1" a="1"/>
  <c r="U979" i="1" s="1"/>
  <c r="AI979" i="1"/>
  <c r="BB979" i="1" s="1"/>
  <c r="AJ979" i="1"/>
  <c r="AK979" i="1"/>
  <c r="K978" i="10" s="1"/>
  <c r="AL979" i="1"/>
  <c r="AO979" i="1"/>
  <c r="AP979" i="1"/>
  <c r="M978" i="10" s="1"/>
  <c r="AQ979" i="1"/>
  <c r="BR979" i="1"/>
  <c r="BS979" i="1"/>
  <c r="BT979" i="1"/>
  <c r="A980" i="1"/>
  <c r="C980" i="1"/>
  <c r="G980" i="1"/>
  <c r="M980" i="1" a="1"/>
  <c r="M980" i="1" s="1"/>
  <c r="K976" i="15" s="1"/>
  <c r="N980" i="1" a="1"/>
  <c r="N980" i="1" s="1"/>
  <c r="L976" i="15" s="1"/>
  <c r="R980" i="1"/>
  <c r="S980" i="1" a="1"/>
  <c r="S980" i="1" s="1"/>
  <c r="D976" i="15" s="1"/>
  <c r="T980" i="1" a="1"/>
  <c r="T980" i="1" s="1"/>
  <c r="E976" i="15" s="1"/>
  <c r="U980" i="1" a="1"/>
  <c r="U980" i="1" s="1"/>
  <c r="AI980" i="1"/>
  <c r="BB980" i="1" s="1"/>
  <c r="AJ980" i="1"/>
  <c r="AK980" i="1"/>
  <c r="K979" i="10" s="1"/>
  <c r="AL980" i="1"/>
  <c r="AO980" i="1"/>
  <c r="AP980" i="1"/>
  <c r="M979" i="10" s="1"/>
  <c r="AQ980" i="1"/>
  <c r="BR980" i="1"/>
  <c r="BS980" i="1"/>
  <c r="BT980" i="1"/>
  <c r="A981" i="1"/>
  <c r="C981" i="1"/>
  <c r="G981" i="1"/>
  <c r="M981" i="1" a="1"/>
  <c r="M981" i="1" s="1"/>
  <c r="K977" i="15" s="1"/>
  <c r="N981" i="1" a="1"/>
  <c r="N981" i="1" s="1"/>
  <c r="L977" i="15" s="1"/>
  <c r="R981" i="1"/>
  <c r="S981" i="1" a="1"/>
  <c r="S981" i="1" s="1"/>
  <c r="D977" i="15" s="1"/>
  <c r="T981" i="1" a="1"/>
  <c r="T981" i="1" s="1"/>
  <c r="E977" i="15" s="1"/>
  <c r="U981" i="1" a="1"/>
  <c r="U981" i="1" s="1"/>
  <c r="AI981" i="1"/>
  <c r="BB981" i="1" s="1"/>
  <c r="AJ981" i="1"/>
  <c r="AK981" i="1"/>
  <c r="K980" i="10" s="1"/>
  <c r="AL981" i="1"/>
  <c r="AO981" i="1"/>
  <c r="AP981" i="1"/>
  <c r="M980" i="10" s="1"/>
  <c r="AQ981" i="1"/>
  <c r="BR981" i="1"/>
  <c r="BS981" i="1"/>
  <c r="BT981" i="1"/>
  <c r="A982" i="1"/>
  <c r="C982" i="1"/>
  <c r="G982" i="1"/>
  <c r="M982" i="1" a="1"/>
  <c r="M982" i="1" s="1"/>
  <c r="K978" i="15" s="1"/>
  <c r="N982" i="1" a="1"/>
  <c r="N982" i="1" s="1"/>
  <c r="L978" i="15" s="1"/>
  <c r="R982" i="1"/>
  <c r="S982" i="1" a="1"/>
  <c r="S982" i="1" s="1"/>
  <c r="D978" i="15" s="1"/>
  <c r="T982" i="1" a="1"/>
  <c r="T982" i="1" s="1"/>
  <c r="E978" i="15" s="1"/>
  <c r="U982" i="1" a="1"/>
  <c r="U982" i="1" s="1"/>
  <c r="AI982" i="1"/>
  <c r="BB982" i="1" s="1"/>
  <c r="AJ982" i="1"/>
  <c r="AK982" i="1"/>
  <c r="K981" i="10" s="1"/>
  <c r="AL982" i="1"/>
  <c r="AO982" i="1"/>
  <c r="AP982" i="1"/>
  <c r="M981" i="10" s="1"/>
  <c r="AQ982" i="1"/>
  <c r="BR982" i="1"/>
  <c r="BS982" i="1"/>
  <c r="BT982" i="1"/>
  <c r="A983" i="1"/>
  <c r="C983" i="1"/>
  <c r="G983" i="1"/>
  <c r="M983" i="1" a="1"/>
  <c r="M983" i="1" s="1"/>
  <c r="K979" i="15" s="1"/>
  <c r="N983" i="1" a="1"/>
  <c r="N983" i="1" s="1"/>
  <c r="L979" i="15" s="1"/>
  <c r="R983" i="1"/>
  <c r="S983" i="1" a="1"/>
  <c r="S983" i="1" s="1"/>
  <c r="D979" i="15" s="1"/>
  <c r="T983" i="1" a="1"/>
  <c r="T983" i="1" s="1"/>
  <c r="E979" i="15" s="1"/>
  <c r="U983" i="1" a="1"/>
  <c r="U983" i="1" s="1"/>
  <c r="AI983" i="1"/>
  <c r="BB983" i="1" s="1"/>
  <c r="AJ983" i="1"/>
  <c r="AK983" i="1"/>
  <c r="K982" i="10" s="1"/>
  <c r="AL983" i="1"/>
  <c r="AO983" i="1"/>
  <c r="AP983" i="1"/>
  <c r="M982" i="10" s="1"/>
  <c r="AQ983" i="1"/>
  <c r="BR983" i="1"/>
  <c r="BS983" i="1"/>
  <c r="BT983" i="1"/>
  <c r="A984" i="1"/>
  <c r="C984" i="1"/>
  <c r="G984" i="1"/>
  <c r="M984" i="1" a="1"/>
  <c r="M984" i="1" s="1"/>
  <c r="K980" i="15" s="1"/>
  <c r="N984" i="1" a="1"/>
  <c r="N984" i="1" s="1"/>
  <c r="L980" i="15" s="1"/>
  <c r="R984" i="1"/>
  <c r="S984" i="1" a="1"/>
  <c r="S984" i="1" s="1"/>
  <c r="D980" i="15" s="1"/>
  <c r="T984" i="1" a="1"/>
  <c r="T984" i="1" s="1"/>
  <c r="E980" i="15" s="1"/>
  <c r="U984" i="1" a="1"/>
  <c r="U984" i="1" s="1"/>
  <c r="AI984" i="1"/>
  <c r="BB984" i="1" s="1"/>
  <c r="AJ984" i="1"/>
  <c r="AK984" i="1"/>
  <c r="K983" i="10" s="1"/>
  <c r="AL984" i="1"/>
  <c r="AO984" i="1"/>
  <c r="AP984" i="1"/>
  <c r="M983" i="10" s="1"/>
  <c r="AQ984" i="1"/>
  <c r="BR984" i="1"/>
  <c r="BS984" i="1"/>
  <c r="BT984" i="1"/>
  <c r="A985" i="1"/>
  <c r="C985" i="1"/>
  <c r="G985" i="1"/>
  <c r="M985" i="1" a="1"/>
  <c r="M985" i="1" s="1"/>
  <c r="K981" i="15" s="1"/>
  <c r="N985" i="1" a="1"/>
  <c r="N985" i="1" s="1"/>
  <c r="L981" i="15" s="1"/>
  <c r="R985" i="1"/>
  <c r="S985" i="1" a="1"/>
  <c r="S985" i="1" s="1"/>
  <c r="D981" i="15" s="1"/>
  <c r="T985" i="1" a="1"/>
  <c r="T985" i="1" s="1"/>
  <c r="E981" i="15" s="1"/>
  <c r="U985" i="1" a="1"/>
  <c r="U985" i="1" s="1"/>
  <c r="AI985" i="1"/>
  <c r="BB985" i="1" s="1"/>
  <c r="AJ985" i="1"/>
  <c r="AK985" i="1"/>
  <c r="K984" i="10" s="1"/>
  <c r="AL985" i="1"/>
  <c r="AO985" i="1"/>
  <c r="AP985" i="1"/>
  <c r="M984" i="10" s="1"/>
  <c r="AQ985" i="1"/>
  <c r="BR985" i="1"/>
  <c r="BS985" i="1"/>
  <c r="BT985" i="1"/>
  <c r="A986" i="1"/>
  <c r="C986" i="1"/>
  <c r="G986" i="1"/>
  <c r="M986" i="1" a="1"/>
  <c r="M986" i="1" s="1"/>
  <c r="K982" i="15" s="1"/>
  <c r="N986" i="1" a="1"/>
  <c r="N986" i="1" s="1"/>
  <c r="L982" i="15" s="1"/>
  <c r="R986" i="1"/>
  <c r="S986" i="1" a="1"/>
  <c r="S986" i="1" s="1"/>
  <c r="D982" i="15" s="1"/>
  <c r="T986" i="1" a="1"/>
  <c r="T986" i="1" s="1"/>
  <c r="E982" i="15" s="1"/>
  <c r="U986" i="1" a="1"/>
  <c r="U986" i="1" s="1"/>
  <c r="AI986" i="1"/>
  <c r="BB986" i="1" s="1"/>
  <c r="AJ986" i="1"/>
  <c r="AK986" i="1"/>
  <c r="K985" i="10" s="1"/>
  <c r="AL986" i="1"/>
  <c r="AO986" i="1"/>
  <c r="AP986" i="1"/>
  <c r="M985" i="10" s="1"/>
  <c r="AQ986" i="1"/>
  <c r="BR986" i="1"/>
  <c r="BS986" i="1"/>
  <c r="BT986" i="1"/>
  <c r="A987" i="1"/>
  <c r="C987" i="1"/>
  <c r="G987" i="1"/>
  <c r="M987" i="1" a="1"/>
  <c r="M987" i="1" s="1"/>
  <c r="K983" i="15" s="1"/>
  <c r="N987" i="1" a="1"/>
  <c r="N987" i="1" s="1"/>
  <c r="L983" i="15" s="1"/>
  <c r="R987" i="1"/>
  <c r="S987" i="1" a="1"/>
  <c r="S987" i="1" s="1"/>
  <c r="D983" i="15" s="1"/>
  <c r="T987" i="1" a="1"/>
  <c r="T987" i="1" s="1"/>
  <c r="E983" i="15" s="1"/>
  <c r="U987" i="1" a="1"/>
  <c r="U987" i="1" s="1"/>
  <c r="AI987" i="1"/>
  <c r="BB987" i="1" s="1"/>
  <c r="AJ987" i="1"/>
  <c r="AK987" i="1"/>
  <c r="K986" i="10" s="1"/>
  <c r="AL987" i="1"/>
  <c r="AO987" i="1"/>
  <c r="AP987" i="1"/>
  <c r="M986" i="10" s="1"/>
  <c r="AQ987" i="1"/>
  <c r="BR987" i="1"/>
  <c r="BS987" i="1"/>
  <c r="BT987" i="1"/>
  <c r="A988" i="1"/>
  <c r="C988" i="1"/>
  <c r="G988" i="1"/>
  <c r="M988" i="1" a="1"/>
  <c r="M988" i="1" s="1"/>
  <c r="K984" i="15" s="1"/>
  <c r="N988" i="1" a="1"/>
  <c r="N988" i="1" s="1"/>
  <c r="L984" i="15" s="1"/>
  <c r="R988" i="1"/>
  <c r="S988" i="1" a="1"/>
  <c r="S988" i="1" s="1"/>
  <c r="D984" i="15" s="1"/>
  <c r="T988" i="1" a="1"/>
  <c r="T988" i="1" s="1"/>
  <c r="E984" i="15" s="1"/>
  <c r="U988" i="1" a="1"/>
  <c r="U988" i="1" s="1"/>
  <c r="AI988" i="1"/>
  <c r="BB988" i="1" s="1"/>
  <c r="AJ988" i="1"/>
  <c r="AK988" i="1"/>
  <c r="K987" i="10" s="1"/>
  <c r="AL988" i="1"/>
  <c r="AO988" i="1"/>
  <c r="AP988" i="1"/>
  <c r="M987" i="10" s="1"/>
  <c r="AQ988" i="1"/>
  <c r="BR988" i="1"/>
  <c r="BS988" i="1"/>
  <c r="BT988" i="1"/>
  <c r="A989" i="1"/>
  <c r="C989" i="1"/>
  <c r="G989" i="1"/>
  <c r="M989" i="1" a="1"/>
  <c r="M989" i="1" s="1"/>
  <c r="K985" i="15" s="1"/>
  <c r="N989" i="1" a="1"/>
  <c r="N989" i="1" s="1"/>
  <c r="L985" i="15" s="1"/>
  <c r="R989" i="1"/>
  <c r="S989" i="1" a="1"/>
  <c r="S989" i="1" s="1"/>
  <c r="D985" i="15" s="1"/>
  <c r="T989" i="1" a="1"/>
  <c r="T989" i="1" s="1"/>
  <c r="E985" i="15" s="1"/>
  <c r="U989" i="1" a="1"/>
  <c r="U989" i="1" s="1"/>
  <c r="AI989" i="1"/>
  <c r="BB989" i="1" s="1"/>
  <c r="AJ989" i="1"/>
  <c r="AK989" i="1"/>
  <c r="K988" i="10" s="1"/>
  <c r="AL989" i="1"/>
  <c r="AO989" i="1"/>
  <c r="AP989" i="1"/>
  <c r="M988" i="10" s="1"/>
  <c r="AQ989" i="1"/>
  <c r="BR989" i="1"/>
  <c r="BS989" i="1"/>
  <c r="BT989" i="1"/>
  <c r="A990" i="1"/>
  <c r="C990" i="1"/>
  <c r="G990" i="1"/>
  <c r="M990" i="1" a="1"/>
  <c r="M990" i="1" s="1"/>
  <c r="K986" i="15" s="1"/>
  <c r="N990" i="1" a="1"/>
  <c r="N990" i="1" s="1"/>
  <c r="L986" i="15" s="1"/>
  <c r="R990" i="1"/>
  <c r="S990" i="1" a="1"/>
  <c r="S990" i="1" s="1"/>
  <c r="D986" i="15" s="1"/>
  <c r="T990" i="1" a="1"/>
  <c r="T990" i="1" s="1"/>
  <c r="E986" i="15" s="1"/>
  <c r="U990" i="1" a="1"/>
  <c r="U990" i="1" s="1"/>
  <c r="AI990" i="1"/>
  <c r="BB990" i="1" s="1"/>
  <c r="AJ990" i="1"/>
  <c r="AK990" i="1"/>
  <c r="K989" i="10" s="1"/>
  <c r="AL990" i="1"/>
  <c r="AO990" i="1"/>
  <c r="AP990" i="1"/>
  <c r="M989" i="10" s="1"/>
  <c r="AQ990" i="1"/>
  <c r="BR990" i="1"/>
  <c r="BS990" i="1"/>
  <c r="BT990" i="1"/>
  <c r="A991" i="1"/>
  <c r="C991" i="1"/>
  <c r="G991" i="1"/>
  <c r="M991" i="1" a="1"/>
  <c r="M991" i="1" s="1"/>
  <c r="K987" i="15" s="1"/>
  <c r="N991" i="1" a="1"/>
  <c r="N991" i="1" s="1"/>
  <c r="L987" i="15" s="1"/>
  <c r="R991" i="1"/>
  <c r="S991" i="1" a="1"/>
  <c r="S991" i="1" s="1"/>
  <c r="D987" i="15" s="1"/>
  <c r="T991" i="1" a="1"/>
  <c r="T991" i="1" s="1"/>
  <c r="E987" i="15" s="1"/>
  <c r="U991" i="1" a="1"/>
  <c r="U991" i="1" s="1"/>
  <c r="AI991" i="1"/>
  <c r="BB991" i="1" s="1"/>
  <c r="AJ991" i="1"/>
  <c r="AK991" i="1"/>
  <c r="K990" i="10" s="1"/>
  <c r="AL991" i="1"/>
  <c r="AO991" i="1"/>
  <c r="AP991" i="1"/>
  <c r="M990" i="10" s="1"/>
  <c r="AQ991" i="1"/>
  <c r="BR991" i="1"/>
  <c r="BS991" i="1"/>
  <c r="BT991" i="1"/>
  <c r="A992" i="1"/>
  <c r="C992" i="1"/>
  <c r="G992" i="1"/>
  <c r="M992" i="1" a="1"/>
  <c r="M992" i="1" s="1"/>
  <c r="K988" i="15" s="1"/>
  <c r="N992" i="1" a="1"/>
  <c r="N992" i="1" s="1"/>
  <c r="L988" i="15" s="1"/>
  <c r="R992" i="1"/>
  <c r="S992" i="1" a="1"/>
  <c r="S992" i="1" s="1"/>
  <c r="D988" i="15" s="1"/>
  <c r="T992" i="1" a="1"/>
  <c r="T992" i="1" s="1"/>
  <c r="E988" i="15" s="1"/>
  <c r="U992" i="1" a="1"/>
  <c r="U992" i="1" s="1"/>
  <c r="AI992" i="1"/>
  <c r="BB992" i="1" s="1"/>
  <c r="AJ992" i="1"/>
  <c r="AK992" i="1"/>
  <c r="K991" i="10" s="1"/>
  <c r="AL992" i="1"/>
  <c r="AO992" i="1"/>
  <c r="AP992" i="1"/>
  <c r="M991" i="10" s="1"/>
  <c r="AQ992" i="1"/>
  <c r="BR992" i="1"/>
  <c r="BS992" i="1"/>
  <c r="BT992" i="1"/>
  <c r="A993" i="1"/>
  <c r="C993" i="1"/>
  <c r="G993" i="1"/>
  <c r="M993" i="1" a="1"/>
  <c r="M993" i="1" s="1"/>
  <c r="K989" i="15" s="1"/>
  <c r="N993" i="1" a="1"/>
  <c r="N993" i="1" s="1"/>
  <c r="L989" i="15" s="1"/>
  <c r="R993" i="1"/>
  <c r="S993" i="1" a="1"/>
  <c r="S993" i="1" s="1"/>
  <c r="D989" i="15" s="1"/>
  <c r="T993" i="1" a="1"/>
  <c r="T993" i="1" s="1"/>
  <c r="E989" i="15" s="1"/>
  <c r="U993" i="1" a="1"/>
  <c r="U993" i="1" s="1"/>
  <c r="AI993" i="1"/>
  <c r="BB993" i="1" s="1"/>
  <c r="AJ993" i="1"/>
  <c r="AK993" i="1"/>
  <c r="K992" i="10" s="1"/>
  <c r="AL993" i="1"/>
  <c r="AO993" i="1"/>
  <c r="AP993" i="1"/>
  <c r="M992" i="10" s="1"/>
  <c r="AQ993" i="1"/>
  <c r="BR993" i="1"/>
  <c r="BS993" i="1"/>
  <c r="BT993" i="1"/>
  <c r="A994" i="1"/>
  <c r="C994" i="1"/>
  <c r="G994" i="1"/>
  <c r="M994" i="1" a="1"/>
  <c r="M994" i="1" s="1"/>
  <c r="K990" i="15" s="1"/>
  <c r="N994" i="1" a="1"/>
  <c r="N994" i="1" s="1"/>
  <c r="L990" i="15" s="1"/>
  <c r="R994" i="1"/>
  <c r="S994" i="1" a="1"/>
  <c r="S994" i="1" s="1"/>
  <c r="D990" i="15" s="1"/>
  <c r="T994" i="1" a="1"/>
  <c r="T994" i="1" s="1"/>
  <c r="E990" i="15" s="1"/>
  <c r="U994" i="1" a="1"/>
  <c r="U994" i="1" s="1"/>
  <c r="AI994" i="1"/>
  <c r="BB994" i="1" s="1"/>
  <c r="AJ994" i="1"/>
  <c r="AK994" i="1"/>
  <c r="K993" i="10" s="1"/>
  <c r="AL994" i="1"/>
  <c r="AO994" i="1"/>
  <c r="AP994" i="1"/>
  <c r="M993" i="10" s="1"/>
  <c r="AQ994" i="1"/>
  <c r="BR994" i="1"/>
  <c r="BS994" i="1"/>
  <c r="BT994" i="1"/>
  <c r="A995" i="1"/>
  <c r="C995" i="1"/>
  <c r="G995" i="1"/>
  <c r="M995" i="1" a="1"/>
  <c r="M995" i="1" s="1"/>
  <c r="K991" i="15" s="1"/>
  <c r="N995" i="1" a="1"/>
  <c r="N995" i="1" s="1"/>
  <c r="L991" i="15" s="1"/>
  <c r="R995" i="1"/>
  <c r="S995" i="1" a="1"/>
  <c r="S995" i="1" s="1"/>
  <c r="D991" i="15" s="1"/>
  <c r="T995" i="1" a="1"/>
  <c r="T995" i="1" s="1"/>
  <c r="E991" i="15" s="1"/>
  <c r="U995" i="1" a="1"/>
  <c r="U995" i="1" s="1"/>
  <c r="AI995" i="1"/>
  <c r="BB995" i="1" s="1"/>
  <c r="AJ995" i="1"/>
  <c r="AK995" i="1"/>
  <c r="K994" i="10" s="1"/>
  <c r="AL995" i="1"/>
  <c r="AO995" i="1"/>
  <c r="AP995" i="1"/>
  <c r="M994" i="10" s="1"/>
  <c r="AQ995" i="1"/>
  <c r="BR995" i="1"/>
  <c r="BS995" i="1"/>
  <c r="BT995" i="1"/>
  <c r="A996" i="1"/>
  <c r="C996" i="1"/>
  <c r="G996" i="1"/>
  <c r="M996" i="1" a="1"/>
  <c r="M996" i="1" s="1"/>
  <c r="K992" i="15" s="1"/>
  <c r="N996" i="1" a="1"/>
  <c r="N996" i="1" s="1"/>
  <c r="L992" i="15" s="1"/>
  <c r="R996" i="1"/>
  <c r="S996" i="1" a="1"/>
  <c r="S996" i="1" s="1"/>
  <c r="D992" i="15" s="1"/>
  <c r="T996" i="1" a="1"/>
  <c r="T996" i="1" s="1"/>
  <c r="E992" i="15" s="1"/>
  <c r="U996" i="1" a="1"/>
  <c r="U996" i="1" s="1"/>
  <c r="AI996" i="1"/>
  <c r="BB996" i="1" s="1"/>
  <c r="AJ996" i="1"/>
  <c r="AK996" i="1"/>
  <c r="K995" i="10" s="1"/>
  <c r="AL996" i="1"/>
  <c r="AO996" i="1"/>
  <c r="AP996" i="1"/>
  <c r="M995" i="10" s="1"/>
  <c r="AQ996" i="1"/>
  <c r="BR996" i="1"/>
  <c r="BS996" i="1"/>
  <c r="BT996" i="1"/>
  <c r="A997" i="1"/>
  <c r="C997" i="1"/>
  <c r="G997" i="1"/>
  <c r="M997" i="1" a="1"/>
  <c r="M997" i="1" s="1"/>
  <c r="K993" i="15" s="1"/>
  <c r="N997" i="1" a="1"/>
  <c r="N997" i="1" s="1"/>
  <c r="L993" i="15" s="1"/>
  <c r="R997" i="1"/>
  <c r="S997" i="1" a="1"/>
  <c r="S997" i="1" s="1"/>
  <c r="D993" i="15" s="1"/>
  <c r="T997" i="1" a="1"/>
  <c r="T997" i="1" s="1"/>
  <c r="E993" i="15" s="1"/>
  <c r="U997" i="1" a="1"/>
  <c r="U997" i="1" s="1"/>
  <c r="AI997" i="1"/>
  <c r="BB997" i="1" s="1"/>
  <c r="AJ997" i="1"/>
  <c r="AK997" i="1"/>
  <c r="K996" i="10" s="1"/>
  <c r="AL997" i="1"/>
  <c r="AO997" i="1"/>
  <c r="AP997" i="1"/>
  <c r="M996" i="10" s="1"/>
  <c r="AQ997" i="1"/>
  <c r="BR997" i="1"/>
  <c r="BS997" i="1"/>
  <c r="BT997" i="1"/>
  <c r="A998" i="1"/>
  <c r="C998" i="1"/>
  <c r="G998" i="1"/>
  <c r="M998" i="1" a="1"/>
  <c r="M998" i="1" s="1"/>
  <c r="K994" i="15" s="1"/>
  <c r="N998" i="1" a="1"/>
  <c r="N998" i="1" s="1"/>
  <c r="L994" i="15" s="1"/>
  <c r="R998" i="1"/>
  <c r="S998" i="1" a="1"/>
  <c r="S998" i="1" s="1"/>
  <c r="D994" i="15" s="1"/>
  <c r="T998" i="1" a="1"/>
  <c r="T998" i="1" s="1"/>
  <c r="E994" i="15" s="1"/>
  <c r="U998" i="1" a="1"/>
  <c r="U998" i="1" s="1"/>
  <c r="AI998" i="1"/>
  <c r="BB998" i="1" s="1"/>
  <c r="AJ998" i="1"/>
  <c r="AK998" i="1"/>
  <c r="K997" i="10" s="1"/>
  <c r="AL998" i="1"/>
  <c r="AO998" i="1"/>
  <c r="AP998" i="1"/>
  <c r="M997" i="10" s="1"/>
  <c r="AQ998" i="1"/>
  <c r="BR998" i="1"/>
  <c r="BS998" i="1"/>
  <c r="BT998" i="1"/>
  <c r="A999" i="1"/>
  <c r="C999" i="1"/>
  <c r="G999" i="1"/>
  <c r="M999" i="1" a="1"/>
  <c r="M999" i="1" s="1"/>
  <c r="K995" i="15" s="1"/>
  <c r="N999" i="1" a="1"/>
  <c r="N999" i="1" s="1"/>
  <c r="L995" i="15" s="1"/>
  <c r="R999" i="1"/>
  <c r="S999" i="1" a="1"/>
  <c r="S999" i="1" s="1"/>
  <c r="D995" i="15" s="1"/>
  <c r="T999" i="1" a="1"/>
  <c r="T999" i="1" s="1"/>
  <c r="E995" i="15" s="1"/>
  <c r="U999" i="1" a="1"/>
  <c r="U999" i="1" s="1"/>
  <c r="AI999" i="1"/>
  <c r="BB999" i="1" s="1"/>
  <c r="AJ999" i="1"/>
  <c r="AK999" i="1"/>
  <c r="K998" i="10" s="1"/>
  <c r="AL999" i="1"/>
  <c r="AO999" i="1"/>
  <c r="AP999" i="1"/>
  <c r="M998" i="10" s="1"/>
  <c r="AQ999" i="1"/>
  <c r="BR999" i="1"/>
  <c r="BS999" i="1"/>
  <c r="BT999" i="1"/>
  <c r="A1000" i="1"/>
  <c r="C1000" i="1"/>
  <c r="G1000" i="1"/>
  <c r="M1000" i="1" a="1"/>
  <c r="M1000" i="1" s="1"/>
  <c r="K996" i="15" s="1"/>
  <c r="N1000" i="1" a="1"/>
  <c r="N1000" i="1" s="1"/>
  <c r="L996" i="15" s="1"/>
  <c r="R1000" i="1"/>
  <c r="S1000" i="1" a="1"/>
  <c r="S1000" i="1" s="1"/>
  <c r="D996" i="15" s="1"/>
  <c r="T1000" i="1" a="1"/>
  <c r="T1000" i="1" s="1"/>
  <c r="E996" i="15" s="1"/>
  <c r="U1000" i="1" a="1"/>
  <c r="U1000" i="1" s="1"/>
  <c r="AI1000" i="1"/>
  <c r="BB1000" i="1" s="1"/>
  <c r="AJ1000" i="1"/>
  <c r="AK1000" i="1"/>
  <c r="K999" i="10" s="1"/>
  <c r="AL1000" i="1"/>
  <c r="AO1000" i="1"/>
  <c r="AP1000" i="1"/>
  <c r="M999" i="10" s="1"/>
  <c r="AQ1000" i="1"/>
  <c r="BR1000" i="1"/>
  <c r="BS1000" i="1"/>
  <c r="BT1000" i="1"/>
  <c r="A1001" i="1"/>
  <c r="C1001" i="1"/>
  <c r="G1001" i="1"/>
  <c r="M1001" i="1" a="1"/>
  <c r="M1001" i="1" s="1"/>
  <c r="K997" i="15" s="1"/>
  <c r="N1001" i="1" a="1"/>
  <c r="N1001" i="1" s="1"/>
  <c r="L997" i="15" s="1"/>
  <c r="R1001" i="1"/>
  <c r="S1001" i="1" a="1"/>
  <c r="S1001" i="1" s="1"/>
  <c r="D997" i="15" s="1"/>
  <c r="T1001" i="1" a="1"/>
  <c r="T1001" i="1" s="1"/>
  <c r="E997" i="15" s="1"/>
  <c r="U1001" i="1" a="1"/>
  <c r="U1001" i="1" s="1"/>
  <c r="AI1001" i="1"/>
  <c r="BB1001" i="1" s="1"/>
  <c r="AJ1001" i="1"/>
  <c r="AK1001" i="1"/>
  <c r="K1000" i="10" s="1"/>
  <c r="AL1001" i="1"/>
  <c r="AO1001" i="1"/>
  <c r="AP1001" i="1"/>
  <c r="M1000" i="10" s="1"/>
  <c r="AQ1001" i="1"/>
  <c r="BR1001" i="1"/>
  <c r="BS1001" i="1"/>
  <c r="BT1001" i="1"/>
  <c r="A1002" i="1"/>
  <c r="C1002" i="1"/>
  <c r="G1002" i="1"/>
  <c r="M1002" i="1" a="1"/>
  <c r="M1002" i="1" s="1"/>
  <c r="K998" i="15" s="1"/>
  <c r="N1002" i="1" a="1"/>
  <c r="N1002" i="1" s="1"/>
  <c r="L998" i="15" s="1"/>
  <c r="R1002" i="1"/>
  <c r="S1002" i="1" a="1"/>
  <c r="S1002" i="1" s="1"/>
  <c r="D998" i="15" s="1"/>
  <c r="T1002" i="1" a="1"/>
  <c r="T1002" i="1" s="1"/>
  <c r="E998" i="15" s="1"/>
  <c r="U1002" i="1" a="1"/>
  <c r="U1002" i="1" s="1"/>
  <c r="AI1002" i="1"/>
  <c r="BB1002" i="1" s="1"/>
  <c r="AJ1002" i="1"/>
  <c r="AK1002" i="1"/>
  <c r="K1001" i="10" s="1"/>
  <c r="AL1002" i="1"/>
  <c r="AO1002" i="1"/>
  <c r="AP1002" i="1"/>
  <c r="M1001" i="10" s="1"/>
  <c r="AQ1002" i="1"/>
  <c r="BR1002" i="1"/>
  <c r="BS1002" i="1"/>
  <c r="BT1002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156" i="15" l="1"/>
  <c r="AN159" i="1"/>
  <c r="BQ1003" i="1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AM606" i="1"/>
  <c r="K603" i="15"/>
  <c r="AN606" i="1"/>
  <c r="L603" i="15"/>
  <c r="BE606" i="1" a="1"/>
  <c r="BE606" i="1" s="1"/>
  <c r="BD606" i="1" a="1"/>
  <c r="BD606" i="1" s="1"/>
  <c r="BC606" i="1" a="1"/>
  <c r="BC606" i="1" s="1"/>
  <c r="BQ514" i="1"/>
  <c r="AN63" i="1"/>
  <c r="AM63" i="1"/>
  <c r="AM46" i="1"/>
  <c r="AM69" i="1"/>
  <c r="AN17" i="1"/>
  <c r="AM16" i="1"/>
  <c r="AN66" i="1"/>
  <c r="AN7" i="1"/>
  <c r="AM28" i="1"/>
  <c r="AN429" i="1"/>
  <c r="AM68" i="1"/>
  <c r="AM40" i="1"/>
  <c r="AM73" i="1"/>
  <c r="AM62" i="1"/>
  <c r="AM65" i="1"/>
  <c r="AN46" i="1"/>
  <c r="AN62" i="1"/>
  <c r="AN65" i="1"/>
  <c r="AM7" i="1"/>
  <c r="AM8" i="1"/>
  <c r="AM10" i="1"/>
  <c r="AN10" i="1"/>
  <c r="AM31" i="1"/>
  <c r="AN26" i="1"/>
  <c r="AM25" i="1"/>
  <c r="AN24" i="1"/>
  <c r="AN8" i="1"/>
  <c r="AM18" i="1"/>
  <c r="AN11" i="1"/>
  <c r="AN31" i="1"/>
  <c r="AM9" i="1"/>
  <c r="AM26" i="1"/>
  <c r="AM32" i="1"/>
  <c r="AN25" i="1"/>
  <c r="AM24" i="1"/>
  <c r="AN18" i="1"/>
  <c r="AM11" i="1"/>
  <c r="AN9" i="1"/>
  <c r="AN230" i="1"/>
  <c r="AN609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1000" i="1" a="1"/>
  <c r="BC1000" i="1" s="1"/>
  <c r="BD1000" i="1" a="1"/>
  <c r="BD1000" i="1" s="1"/>
  <c r="BC1002" i="1" a="1"/>
  <c r="BC1002" i="1" s="1"/>
  <c r="BD1002" i="1" a="1"/>
  <c r="BD1002" i="1" s="1"/>
  <c r="BC999" i="1" a="1"/>
  <c r="BC999" i="1" s="1"/>
  <c r="BD999" i="1" a="1"/>
  <c r="BD999" i="1" s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3" i="1" a="1"/>
  <c r="BC603" i="1" s="1"/>
  <c r="BD603" i="1" a="1"/>
  <c r="BD603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5" i="1" a="1"/>
  <c r="BC605" i="1" s="1"/>
  <c r="BD605" i="1" a="1"/>
  <c r="BD605" i="1" s="1"/>
  <c r="BC602" i="1" a="1"/>
  <c r="BC602" i="1" s="1"/>
  <c r="BD602" i="1" a="1"/>
  <c r="BD602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8" i="1" a="1"/>
  <c r="BC608" i="1" s="1"/>
  <c r="BD608" i="1" a="1"/>
  <c r="BD608" i="1" s="1"/>
  <c r="BC604" i="1" a="1"/>
  <c r="BC604" i="1" s="1"/>
  <c r="BD604" i="1" a="1"/>
  <c r="BD604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9" i="1" a="1"/>
  <c r="BE999" i="1" s="1"/>
  <c r="BE990" i="1" a="1"/>
  <c r="BE990" i="1" s="1"/>
  <c r="BE1001" i="1" a="1"/>
  <c r="BE1001" i="1" s="1"/>
  <c r="BE995" i="1" a="1"/>
  <c r="BE995" i="1" s="1"/>
  <c r="BE992" i="1" a="1"/>
  <c r="BE992" i="1" s="1"/>
  <c r="BE986" i="1" a="1"/>
  <c r="BE986" i="1" s="1"/>
  <c r="BE983" i="1" a="1"/>
  <c r="BE983" i="1" s="1"/>
  <c r="BE974" i="1" a="1"/>
  <c r="BE974" i="1" s="1"/>
  <c r="BE984" i="1" a="1"/>
  <c r="BE984" i="1" s="1"/>
  <c r="BE991" i="1" a="1"/>
  <c r="BE991" i="1" s="1"/>
  <c r="BE996" i="1" a="1"/>
  <c r="BE996" i="1" s="1"/>
  <c r="BE978" i="1" a="1"/>
  <c r="BE978" i="1" s="1"/>
  <c r="BE975" i="1" a="1"/>
  <c r="BE975" i="1" s="1"/>
  <c r="BE972" i="1" a="1"/>
  <c r="BE972" i="1" s="1"/>
  <c r="BE963" i="1" a="1"/>
  <c r="BE963" i="1" s="1"/>
  <c r="BE960" i="1" a="1"/>
  <c r="BE960" i="1" s="1"/>
  <c r="BE957" i="1" a="1"/>
  <c r="BE957" i="1" s="1"/>
  <c r="BE954" i="1" a="1"/>
  <c r="BE954" i="1" s="1"/>
  <c r="BE965" i="1" a="1"/>
  <c r="BE965" i="1" s="1"/>
  <c r="BE956" i="1" a="1"/>
  <c r="BE956" i="1" s="1"/>
  <c r="BE950" i="1" a="1"/>
  <c r="BE950" i="1" s="1"/>
  <c r="BE947" i="1" a="1"/>
  <c r="BE947" i="1" s="1"/>
  <c r="BE941" i="1" a="1"/>
  <c r="BE941" i="1" s="1"/>
  <c r="BE932" i="1" a="1"/>
  <c r="BE932" i="1" s="1"/>
  <c r="BE929" i="1" a="1"/>
  <c r="BE929" i="1" s="1"/>
  <c r="BE926" i="1" a="1"/>
  <c r="BE926" i="1" s="1"/>
  <c r="BE923" i="1" a="1"/>
  <c r="BE923" i="1" s="1"/>
  <c r="BE917" i="1" a="1"/>
  <c r="BE917" i="1" s="1"/>
  <c r="BE914" i="1" a="1"/>
  <c r="BE914" i="1" s="1"/>
  <c r="BE911" i="1" a="1"/>
  <c r="BE911" i="1" s="1"/>
  <c r="BE905" i="1" a="1"/>
  <c r="BE905" i="1" s="1"/>
  <c r="BE896" i="1" a="1"/>
  <c r="BE896" i="1" s="1"/>
  <c r="BE887" i="1" a="1"/>
  <c r="BE887" i="1" s="1"/>
  <c r="BE884" i="1" a="1"/>
  <c r="BE884" i="1" s="1"/>
  <c r="BE881" i="1" a="1"/>
  <c r="BE881" i="1" s="1"/>
  <c r="BE878" i="1" a="1"/>
  <c r="BE878" i="1" s="1"/>
  <c r="BE872" i="1" a="1"/>
  <c r="BE872" i="1" s="1"/>
  <c r="BE866" i="1" a="1"/>
  <c r="BE866" i="1" s="1"/>
  <c r="BE857" i="1" a="1"/>
  <c r="BE857" i="1" s="1"/>
  <c r="BE842" i="1" a="1"/>
  <c r="BE842" i="1" s="1"/>
  <c r="BE833" i="1" a="1"/>
  <c r="BE833" i="1" s="1"/>
  <c r="BE830" i="1" a="1"/>
  <c r="BE830" i="1" s="1"/>
  <c r="BE824" i="1" a="1"/>
  <c r="BE824" i="1" s="1"/>
  <c r="BE821" i="1" a="1"/>
  <c r="BE821" i="1" s="1"/>
  <c r="BE818" i="1" a="1"/>
  <c r="BE818" i="1" s="1"/>
  <c r="BE812" i="1" a="1"/>
  <c r="BE812" i="1" s="1"/>
  <c r="BE809" i="1" a="1"/>
  <c r="BE809" i="1" s="1"/>
  <c r="BE803" i="1" a="1"/>
  <c r="BE803" i="1" s="1"/>
  <c r="BE800" i="1" a="1"/>
  <c r="BE800" i="1" s="1"/>
  <c r="BE797" i="1" a="1"/>
  <c r="BE797" i="1" s="1"/>
  <c r="BE791" i="1" a="1"/>
  <c r="BE791" i="1" s="1"/>
  <c r="BE782" i="1" a="1"/>
  <c r="BE782" i="1" s="1"/>
  <c r="BE773" i="1" a="1"/>
  <c r="BE773" i="1" s="1"/>
  <c r="BE764" i="1" a="1"/>
  <c r="BE764" i="1" s="1"/>
  <c r="BE755" i="1" a="1"/>
  <c r="BE755" i="1" s="1"/>
  <c r="BE746" i="1" a="1"/>
  <c r="BE746" i="1" s="1"/>
  <c r="BE737" i="1" a="1"/>
  <c r="BE737" i="1" s="1"/>
  <c r="BE728" i="1" a="1"/>
  <c r="BE728" i="1" s="1"/>
  <c r="BE719" i="1" a="1"/>
  <c r="BE719" i="1" s="1"/>
  <c r="BE707" i="1" a="1"/>
  <c r="BE707" i="1" s="1"/>
  <c r="BE704" i="1" a="1"/>
  <c r="BE704" i="1" s="1"/>
  <c r="BE698" i="1" a="1"/>
  <c r="BE698" i="1" s="1"/>
  <c r="BE689" i="1" a="1"/>
  <c r="BE689" i="1" s="1"/>
  <c r="BE677" i="1" a="1"/>
  <c r="BE677" i="1" s="1"/>
  <c r="BE674" i="1" a="1"/>
  <c r="BE674" i="1" s="1"/>
  <c r="BE668" i="1" a="1"/>
  <c r="BE668" i="1" s="1"/>
  <c r="BE665" i="1" a="1"/>
  <c r="BE665" i="1" s="1"/>
  <c r="BE659" i="1" a="1"/>
  <c r="BE659" i="1" s="1"/>
  <c r="BE656" i="1" a="1"/>
  <c r="BE656" i="1" s="1"/>
  <c r="BE650" i="1" a="1"/>
  <c r="BE650" i="1" s="1"/>
  <c r="BE647" i="1" a="1"/>
  <c r="BE647" i="1" s="1"/>
  <c r="BE641" i="1" a="1"/>
  <c r="BE641" i="1" s="1"/>
  <c r="BE638" i="1" a="1"/>
  <c r="BE638" i="1" s="1"/>
  <c r="BE629" i="1" a="1"/>
  <c r="BE629" i="1" s="1"/>
  <c r="BE620" i="1" a="1"/>
  <c r="BE620" i="1" s="1"/>
  <c r="BE617" i="1" a="1"/>
  <c r="BE617" i="1" s="1"/>
  <c r="BE611" i="1" a="1"/>
  <c r="BE611" i="1" s="1"/>
  <c r="BE602" i="1" a="1"/>
  <c r="BE602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1" i="1" a="1"/>
  <c r="BE961" i="1" s="1"/>
  <c r="BE952" i="1" a="1"/>
  <c r="BE952" i="1" s="1"/>
  <c r="BE946" i="1" a="1"/>
  <c r="BE946" i="1" s="1"/>
  <c r="BE943" i="1" a="1"/>
  <c r="BE943" i="1" s="1"/>
  <c r="BE937" i="1" a="1"/>
  <c r="BE937" i="1" s="1"/>
  <c r="BE934" i="1" a="1"/>
  <c r="BE934" i="1" s="1"/>
  <c r="BE925" i="1" a="1"/>
  <c r="BE925" i="1" s="1"/>
  <c r="BE922" i="1" a="1"/>
  <c r="BE922" i="1" s="1"/>
  <c r="BE916" i="1" a="1"/>
  <c r="BE916" i="1" s="1"/>
  <c r="BE913" i="1" a="1"/>
  <c r="BE913" i="1" s="1"/>
  <c r="BE907" i="1" a="1"/>
  <c r="BE907" i="1" s="1"/>
  <c r="BE904" i="1" a="1"/>
  <c r="BE904" i="1" s="1"/>
  <c r="BE898" i="1" a="1"/>
  <c r="BE898" i="1" s="1"/>
  <c r="BE895" i="1" a="1"/>
  <c r="BE895" i="1" s="1"/>
  <c r="BE889" i="1" a="1"/>
  <c r="BE889" i="1" s="1"/>
  <c r="BE886" i="1" a="1"/>
  <c r="BE886" i="1" s="1"/>
  <c r="BE880" i="1" a="1"/>
  <c r="BE880" i="1" s="1"/>
  <c r="BE877" i="1" a="1"/>
  <c r="BE877" i="1" s="1"/>
  <c r="BE874" i="1" a="1"/>
  <c r="BE874" i="1" s="1"/>
  <c r="BE865" i="1" a="1"/>
  <c r="BE865" i="1" s="1"/>
  <c r="BE862" i="1" a="1"/>
  <c r="BE862" i="1" s="1"/>
  <c r="BE856" i="1" a="1"/>
  <c r="BE856" i="1" s="1"/>
  <c r="BE847" i="1" a="1"/>
  <c r="BE847" i="1" s="1"/>
  <c r="BE844" i="1" a="1"/>
  <c r="BE844" i="1" s="1"/>
  <c r="BE841" i="1" a="1"/>
  <c r="BE841" i="1" s="1"/>
  <c r="BE838" i="1" a="1"/>
  <c r="BE838" i="1" s="1"/>
  <c r="BE835" i="1" a="1"/>
  <c r="BE835" i="1" s="1"/>
  <c r="BE832" i="1" a="1"/>
  <c r="BE832" i="1" s="1"/>
  <c r="BE826" i="1" a="1"/>
  <c r="BE826" i="1" s="1"/>
  <c r="BE823" i="1" a="1"/>
  <c r="BE823" i="1" s="1"/>
  <c r="BE799" i="1" a="1"/>
  <c r="BE799" i="1" s="1"/>
  <c r="BE790" i="1" a="1"/>
  <c r="BE790" i="1" s="1"/>
  <c r="BE784" i="1" a="1"/>
  <c r="BE784" i="1" s="1"/>
  <c r="BE781" i="1" a="1"/>
  <c r="BE781" i="1" s="1"/>
  <c r="BE775" i="1" a="1"/>
  <c r="BE775" i="1" s="1"/>
  <c r="BE772" i="1" a="1"/>
  <c r="BE772" i="1" s="1"/>
  <c r="BE763" i="1" a="1"/>
  <c r="BE763" i="1" s="1"/>
  <c r="BE757" i="1" a="1"/>
  <c r="BE757" i="1" s="1"/>
  <c r="BE754" i="1" a="1"/>
  <c r="BE754" i="1" s="1"/>
  <c r="BE745" i="1" a="1"/>
  <c r="BE745" i="1" s="1"/>
  <c r="BE739" i="1" a="1"/>
  <c r="BE739" i="1" s="1"/>
  <c r="BE736" i="1" a="1"/>
  <c r="BE736" i="1" s="1"/>
  <c r="BE727" i="1" a="1"/>
  <c r="BE727" i="1" s="1"/>
  <c r="BE721" i="1" a="1"/>
  <c r="BE721" i="1" s="1"/>
  <c r="BE718" i="1" a="1"/>
  <c r="BE718" i="1" s="1"/>
  <c r="BE712" i="1" a="1"/>
  <c r="BE712" i="1" s="1"/>
  <c r="BE697" i="1" a="1"/>
  <c r="BE697" i="1" s="1"/>
  <c r="BE694" i="1" a="1"/>
  <c r="BE694" i="1" s="1"/>
  <c r="BE691" i="1" a="1"/>
  <c r="BE691" i="1" s="1"/>
  <c r="BE685" i="1" a="1"/>
  <c r="BE685" i="1" s="1"/>
  <c r="BE682" i="1" a="1"/>
  <c r="BE682" i="1" s="1"/>
  <c r="BE676" i="1" a="1"/>
  <c r="BE676" i="1" s="1"/>
  <c r="BE667" i="1" a="1"/>
  <c r="BE667" i="1" s="1"/>
  <c r="BE664" i="1" a="1"/>
  <c r="BE664" i="1" s="1"/>
  <c r="BE655" i="1" a="1"/>
  <c r="BE655" i="1" s="1"/>
  <c r="BE646" i="1" a="1"/>
  <c r="BE646" i="1" s="1"/>
  <c r="BE622" i="1" a="1"/>
  <c r="BE622" i="1" s="1"/>
  <c r="BE619" i="1" a="1"/>
  <c r="BE619" i="1" s="1"/>
  <c r="BE613" i="1" a="1"/>
  <c r="BE613" i="1" s="1"/>
  <c r="BE610" i="1" a="1"/>
  <c r="BE610" i="1" s="1"/>
  <c r="BE608" i="1" a="1"/>
  <c r="BE608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4" i="1" a="1"/>
  <c r="BE924" i="1" s="1"/>
  <c r="BE915" i="1" a="1"/>
  <c r="BE915" i="1" s="1"/>
  <c r="BE879" i="1" a="1"/>
  <c r="BE879" i="1" s="1"/>
  <c r="BE873" i="1" a="1"/>
  <c r="BE873" i="1" s="1"/>
  <c r="BE855" i="1" a="1"/>
  <c r="BE855" i="1" s="1"/>
  <c r="BE846" i="1" a="1"/>
  <c r="BE846" i="1" s="1"/>
  <c r="BE843" i="1" a="1"/>
  <c r="BE843" i="1" s="1"/>
  <c r="BE837" i="1" a="1"/>
  <c r="BE837" i="1" s="1"/>
  <c r="BE834" i="1" a="1"/>
  <c r="BE834" i="1" s="1"/>
  <c r="BE828" i="1" a="1"/>
  <c r="BE828" i="1" s="1"/>
  <c r="BE825" i="1" a="1"/>
  <c r="BE825" i="1" s="1"/>
  <c r="BE822" i="1" a="1"/>
  <c r="BE822" i="1" s="1"/>
  <c r="BE819" i="1" a="1"/>
  <c r="BE819" i="1" s="1"/>
  <c r="BE816" i="1" a="1"/>
  <c r="BE816" i="1" s="1"/>
  <c r="BE810" i="1" a="1"/>
  <c r="BE810" i="1" s="1"/>
  <c r="BE807" i="1" a="1"/>
  <c r="BE807" i="1" s="1"/>
  <c r="BE804" i="1" a="1"/>
  <c r="BE804" i="1" s="1"/>
  <c r="BE801" i="1" a="1"/>
  <c r="BE801" i="1" s="1"/>
  <c r="BE798" i="1" a="1"/>
  <c r="BE798" i="1" s="1"/>
  <c r="BE792" i="1" a="1"/>
  <c r="BE792" i="1" s="1"/>
  <c r="BE789" i="1" a="1"/>
  <c r="BE789" i="1" s="1"/>
  <c r="BE783" i="1" a="1"/>
  <c r="BE783" i="1" s="1"/>
  <c r="BE780" i="1" a="1"/>
  <c r="BE780" i="1" s="1"/>
  <c r="BE774" i="1" a="1"/>
  <c r="BE774" i="1" s="1"/>
  <c r="BE765" i="1" a="1"/>
  <c r="BE765" i="1" s="1"/>
  <c r="BE762" i="1" a="1"/>
  <c r="BE762" i="1" s="1"/>
  <c r="BE759" i="1" a="1"/>
  <c r="BE759" i="1" s="1"/>
  <c r="BE756" i="1" a="1"/>
  <c r="BE756" i="1" s="1"/>
  <c r="BE753" i="1" a="1"/>
  <c r="BE753" i="1" s="1"/>
  <c r="BE750" i="1" a="1"/>
  <c r="BE750" i="1" s="1"/>
  <c r="BE747" i="1" a="1"/>
  <c r="BE747" i="1" s="1"/>
  <c r="BE738" i="1" a="1"/>
  <c r="BE738" i="1" s="1"/>
  <c r="BE729" i="1" a="1"/>
  <c r="BE729" i="1" s="1"/>
  <c r="BE726" i="1" a="1"/>
  <c r="BE726" i="1" s="1"/>
  <c r="BE720" i="1" a="1"/>
  <c r="BE720" i="1" s="1"/>
  <c r="BE717" i="1" a="1"/>
  <c r="BE717" i="1" s="1"/>
  <c r="BE714" i="1" a="1"/>
  <c r="BE714" i="1" s="1"/>
  <c r="BE711" i="1" a="1"/>
  <c r="BE711" i="1" s="1"/>
  <c r="BE708" i="1" a="1"/>
  <c r="BE708" i="1" s="1"/>
  <c r="BE705" i="1" a="1"/>
  <c r="BE705" i="1" s="1"/>
  <c r="BE702" i="1" a="1"/>
  <c r="BE702" i="1" s="1"/>
  <c r="BE699" i="1" a="1"/>
  <c r="BE699" i="1" s="1"/>
  <c r="BE696" i="1" a="1"/>
  <c r="BE696" i="1" s="1"/>
  <c r="BE693" i="1" a="1"/>
  <c r="BE693" i="1" s="1"/>
  <c r="BE690" i="1" a="1"/>
  <c r="BE690" i="1" s="1"/>
  <c r="BE687" i="1" a="1"/>
  <c r="BE687" i="1" s="1"/>
  <c r="BE684" i="1" a="1"/>
  <c r="BE684" i="1" s="1"/>
  <c r="BE681" i="1" a="1"/>
  <c r="BE681" i="1" s="1"/>
  <c r="BE672" i="1" a="1"/>
  <c r="BE672" i="1" s="1"/>
  <c r="BE654" i="1" a="1"/>
  <c r="BE654" i="1" s="1"/>
  <c r="BE651" i="1" a="1"/>
  <c r="BE651" i="1" s="1"/>
  <c r="BE642" i="1" a="1"/>
  <c r="BE642" i="1" s="1"/>
  <c r="BE639" i="1" a="1"/>
  <c r="BE639" i="1" s="1"/>
  <c r="BE633" i="1" a="1"/>
  <c r="BE633" i="1" s="1"/>
  <c r="BE630" i="1" a="1"/>
  <c r="BE630" i="1" s="1"/>
  <c r="BE627" i="1" a="1"/>
  <c r="BE627" i="1" s="1"/>
  <c r="BE609" i="1" a="1"/>
  <c r="BE609" i="1" s="1"/>
  <c r="BE603" i="1" a="1"/>
  <c r="BE603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9" i="1"/>
  <c r="BQ642" i="1"/>
  <c r="BQ636" i="1"/>
  <c r="BQ548" i="1"/>
  <c r="BQ1000" i="1"/>
  <c r="BQ880" i="1"/>
  <c r="BQ811" i="1"/>
  <c r="BQ1002" i="1"/>
  <c r="BQ920" i="1"/>
  <c r="BQ671" i="1"/>
  <c r="BQ662" i="1"/>
  <c r="BQ560" i="1"/>
  <c r="BQ412" i="1"/>
  <c r="BQ410" i="1"/>
  <c r="BQ777" i="1"/>
  <c r="BQ774" i="1"/>
  <c r="BQ670" i="1"/>
  <c r="BQ661" i="1"/>
  <c r="BQ589" i="1"/>
  <c r="BQ562" i="1"/>
  <c r="BQ724" i="1"/>
  <c r="BQ718" i="1"/>
  <c r="BQ697" i="1"/>
  <c r="BQ658" i="1"/>
  <c r="BQ655" i="1"/>
  <c r="BQ652" i="1"/>
  <c r="BQ381" i="1"/>
  <c r="BQ731" i="1"/>
  <c r="BQ728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6" i="1"/>
  <c r="BQ873" i="1"/>
  <c r="BQ870" i="1"/>
  <c r="BQ861" i="1"/>
  <c r="BQ852" i="1"/>
  <c r="BQ771" i="1"/>
  <c r="BQ765" i="1"/>
  <c r="BQ762" i="1"/>
  <c r="BQ760" i="1"/>
  <c r="BQ739" i="1"/>
  <c r="BQ730" i="1"/>
  <c r="BQ727" i="1"/>
  <c r="BQ512" i="1"/>
  <c r="AN76" i="1"/>
  <c r="AM86" i="1"/>
  <c r="L86" i="10" s="1"/>
  <c r="AN89" i="1"/>
  <c r="AM971" i="1"/>
  <c r="N970" i="10" s="1"/>
  <c r="N586" i="10"/>
  <c r="N583" i="10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4" i="1"/>
  <c r="AN688" i="1"/>
  <c r="BQ982" i="1"/>
  <c r="BQ942" i="1"/>
  <c r="BQ933" i="1"/>
  <c r="BQ812" i="1"/>
  <c r="BQ808" i="1"/>
  <c r="BQ805" i="1"/>
  <c r="BQ802" i="1"/>
  <c r="BQ796" i="1"/>
  <c r="BQ784" i="1"/>
  <c r="BQ778" i="1"/>
  <c r="BQ754" i="1"/>
  <c r="BQ702" i="1"/>
  <c r="BQ627" i="1"/>
  <c r="BQ621" i="1"/>
  <c r="BQ609" i="1"/>
  <c r="BQ595" i="1"/>
  <c r="BQ591" i="1"/>
  <c r="BQ584" i="1"/>
  <c r="BQ539" i="1"/>
  <c r="BQ669" i="1"/>
  <c r="BQ663" i="1"/>
  <c r="BQ640" i="1"/>
  <c r="BQ634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2" i="1"/>
  <c r="BQ893" i="1"/>
  <c r="BQ853" i="1"/>
  <c r="BQ849" i="1"/>
  <c r="BQ791" i="1"/>
  <c r="BQ788" i="1"/>
  <c r="BQ782" i="1"/>
  <c r="BQ779" i="1"/>
  <c r="BQ1001" i="1"/>
  <c r="BQ997" i="1"/>
  <c r="BQ994" i="1"/>
  <c r="BQ991" i="1"/>
  <c r="BQ979" i="1"/>
  <c r="BQ976" i="1"/>
  <c r="BQ970" i="1"/>
  <c r="BQ967" i="1"/>
  <c r="BQ961" i="1"/>
  <c r="BQ958" i="1"/>
  <c r="BQ934" i="1"/>
  <c r="BQ930" i="1"/>
  <c r="BQ927" i="1"/>
  <c r="BQ924" i="1"/>
  <c r="BQ915" i="1"/>
  <c r="BQ906" i="1"/>
  <c r="BQ757" i="1"/>
  <c r="BQ744" i="1"/>
  <c r="BQ741" i="1"/>
  <c r="BQ691" i="1"/>
  <c r="BQ644" i="1"/>
  <c r="BQ635" i="1"/>
  <c r="BQ631" i="1"/>
  <c r="BQ625" i="1"/>
  <c r="BQ613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5" i="1"/>
  <c r="BQ772" i="1"/>
  <c r="BQ766" i="1"/>
  <c r="BQ983" i="1"/>
  <c r="BQ981" i="1"/>
  <c r="BQ975" i="1"/>
  <c r="BQ966" i="1"/>
  <c r="BQ957" i="1"/>
  <c r="BQ947" i="1"/>
  <c r="BQ907" i="1"/>
  <c r="BQ903" i="1"/>
  <c r="BQ900" i="1"/>
  <c r="BQ897" i="1"/>
  <c r="BQ888" i="1"/>
  <c r="BQ866" i="1"/>
  <c r="BQ820" i="1"/>
  <c r="BQ795" i="1"/>
  <c r="BQ792" i="1"/>
  <c r="BQ790" i="1"/>
  <c r="BQ787" i="1"/>
  <c r="BQ755" i="1"/>
  <c r="BQ751" i="1"/>
  <c r="BQ745" i="1"/>
  <c r="BQ736" i="1"/>
  <c r="BQ717" i="1"/>
  <c r="BQ714" i="1"/>
  <c r="BQ709" i="1"/>
  <c r="BQ703" i="1"/>
  <c r="BQ693" i="1"/>
  <c r="BQ685" i="1"/>
  <c r="BQ682" i="1"/>
  <c r="BQ679" i="1"/>
  <c r="BQ667" i="1"/>
  <c r="BQ643" i="1"/>
  <c r="BQ617" i="1"/>
  <c r="BQ612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9" i="1"/>
  <c r="BQ761" i="1"/>
  <c r="BQ758" i="1"/>
  <c r="BQ753" i="1"/>
  <c r="BQ750" i="1"/>
  <c r="BQ748" i="1"/>
  <c r="BQ740" i="1"/>
  <c r="BQ737" i="1"/>
  <c r="BQ733" i="1"/>
  <c r="BQ726" i="1"/>
  <c r="BQ723" i="1"/>
  <c r="BQ999" i="1"/>
  <c r="BQ993" i="1"/>
  <c r="BQ992" i="1"/>
  <c r="BQ988" i="1"/>
  <c r="BQ985" i="1"/>
  <c r="BQ972" i="1"/>
  <c r="BQ963" i="1"/>
  <c r="BQ954" i="1"/>
  <c r="BQ948" i="1"/>
  <c r="BQ945" i="1"/>
  <c r="BQ938" i="1"/>
  <c r="BQ925" i="1"/>
  <c r="BQ921" i="1"/>
  <c r="BQ918" i="1"/>
  <c r="BQ911" i="1"/>
  <c r="BQ898" i="1"/>
  <c r="BQ894" i="1"/>
  <c r="BQ891" i="1"/>
  <c r="BQ884" i="1"/>
  <c r="BQ871" i="1"/>
  <c r="BQ867" i="1"/>
  <c r="BQ864" i="1"/>
  <c r="BQ857" i="1"/>
  <c r="BQ844" i="1"/>
  <c r="BQ841" i="1"/>
  <c r="BQ835" i="1"/>
  <c r="BQ832" i="1"/>
  <c r="BQ826" i="1"/>
  <c r="BQ823" i="1"/>
  <c r="BQ803" i="1"/>
  <c r="BQ799" i="1"/>
  <c r="BQ990" i="1"/>
  <c r="BQ984" i="1"/>
  <c r="BQ952" i="1"/>
  <c r="BQ943" i="1"/>
  <c r="BQ939" i="1"/>
  <c r="BQ936" i="1"/>
  <c r="BQ929" i="1"/>
  <c r="BQ916" i="1"/>
  <c r="BQ912" i="1"/>
  <c r="BQ909" i="1"/>
  <c r="BQ902" i="1"/>
  <c r="BQ889" i="1"/>
  <c r="BQ885" i="1"/>
  <c r="BQ882" i="1"/>
  <c r="BQ875" i="1"/>
  <c r="BQ862" i="1"/>
  <c r="BQ858" i="1"/>
  <c r="BQ855" i="1"/>
  <c r="BQ848" i="1"/>
  <c r="BQ839" i="1"/>
  <c r="BQ830" i="1"/>
  <c r="BQ821" i="1"/>
  <c r="BQ817" i="1"/>
  <c r="BQ814" i="1"/>
  <c r="BQ793" i="1"/>
  <c r="BQ786" i="1"/>
  <c r="BQ783" i="1"/>
  <c r="BQ781" i="1"/>
  <c r="BQ770" i="1"/>
  <c r="BQ767" i="1"/>
  <c r="BQ763" i="1"/>
  <c r="BQ749" i="1"/>
  <c r="BQ746" i="1"/>
  <c r="BQ742" i="1"/>
  <c r="BQ735" i="1"/>
  <c r="BQ732" i="1"/>
  <c r="BQ722" i="1"/>
  <c r="BQ719" i="1"/>
  <c r="BQ715" i="1"/>
  <c r="BQ678" i="1"/>
  <c r="BQ672" i="1"/>
  <c r="BQ651" i="1"/>
  <c r="BQ645" i="1"/>
  <c r="BQ624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1" i="1"/>
  <c r="BQ711" i="1"/>
  <c r="BQ705" i="1"/>
  <c r="BQ699" i="1"/>
  <c r="BQ698" i="1"/>
  <c r="BQ694" i="1"/>
  <c r="BQ687" i="1"/>
  <c r="BQ681" i="1"/>
  <c r="BQ680" i="1"/>
  <c r="BQ676" i="1"/>
  <c r="BQ673" i="1"/>
  <c r="BQ660" i="1"/>
  <c r="BQ654" i="1"/>
  <c r="BQ653" i="1"/>
  <c r="BQ649" i="1"/>
  <c r="BQ633" i="1"/>
  <c r="BQ626" i="1"/>
  <c r="BQ622" i="1"/>
  <c r="BQ618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7" i="1"/>
  <c r="AN697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5" i="1"/>
  <c r="AN799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8" i="1"/>
  <c r="BQ996" i="1"/>
  <c r="BQ995" i="1"/>
  <c r="BQ987" i="1"/>
  <c r="BQ986" i="1"/>
  <c r="BQ978" i="1"/>
  <c r="BQ977" i="1"/>
  <c r="BQ973" i="1"/>
  <c r="BQ969" i="1"/>
  <c r="BQ968" i="1"/>
  <c r="BQ964" i="1"/>
  <c r="BQ960" i="1"/>
  <c r="BQ959" i="1"/>
  <c r="BQ955" i="1"/>
  <c r="BQ951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7" i="1"/>
  <c r="BQ842" i="1"/>
  <c r="BQ838" i="1"/>
  <c r="BQ833" i="1"/>
  <c r="BQ829" i="1"/>
  <c r="BQ824" i="1"/>
  <c r="BQ815" i="1"/>
  <c r="BQ806" i="1"/>
  <c r="BQ801" i="1"/>
  <c r="BQ798" i="1"/>
  <c r="BQ794" i="1"/>
  <c r="BQ789" i="1"/>
  <c r="BQ785" i="1"/>
  <c r="BQ780" i="1"/>
  <c r="BQ776" i="1"/>
  <c r="BQ773" i="1"/>
  <c r="BQ768" i="1"/>
  <c r="BQ764" i="1"/>
  <c r="BQ759" i="1"/>
  <c r="BQ756" i="1"/>
  <c r="BQ752" i="1"/>
  <c r="BQ747" i="1"/>
  <c r="BQ743" i="1"/>
  <c r="BQ738" i="1"/>
  <c r="BQ734" i="1"/>
  <c r="BQ729" i="1"/>
  <c r="BQ725" i="1"/>
  <c r="BQ720" i="1"/>
  <c r="BQ716" i="1"/>
  <c r="BQ712" i="1"/>
  <c r="BQ708" i="1"/>
  <c r="BQ700" i="1"/>
  <c r="BQ688" i="1"/>
  <c r="BQ664" i="1"/>
  <c r="BQ637" i="1"/>
  <c r="BQ989" i="1"/>
  <c r="BQ980" i="1"/>
  <c r="BQ971" i="1"/>
  <c r="BQ962" i="1"/>
  <c r="BQ953" i="1"/>
  <c r="BQ949" i="1"/>
  <c r="BQ940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8" i="1"/>
  <c r="BQ863" i="1"/>
  <c r="BQ859" i="1"/>
  <c r="BQ854" i="1"/>
  <c r="BQ850" i="1"/>
  <c r="BQ845" i="1"/>
  <c r="BQ840" i="1"/>
  <c r="BQ836" i="1"/>
  <c r="BQ831" i="1"/>
  <c r="BQ827" i="1"/>
  <c r="BQ822" i="1"/>
  <c r="BQ818" i="1"/>
  <c r="BQ813" i="1"/>
  <c r="BQ809" i="1"/>
  <c r="BQ804" i="1"/>
  <c r="BQ800" i="1"/>
  <c r="BQ797" i="1"/>
  <c r="BQ646" i="1"/>
  <c r="BQ615" i="1"/>
  <c r="BQ713" i="1"/>
  <c r="BQ710" i="1"/>
  <c r="BQ706" i="1"/>
  <c r="BQ701" i="1"/>
  <c r="BQ696" i="1"/>
  <c r="BQ695" i="1"/>
  <c r="BQ690" i="1"/>
  <c r="BQ689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16" i="1"/>
  <c r="BQ608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2" i="1"/>
  <c r="BQ686" i="1"/>
  <c r="BQ677" i="1"/>
  <c r="BQ668" i="1"/>
  <c r="BQ659" i="1"/>
  <c r="BQ650" i="1"/>
  <c r="BQ641" i="1"/>
  <c r="BQ632" i="1"/>
  <c r="BQ628" i="1"/>
  <c r="BQ623" i="1"/>
  <c r="BQ619" i="1"/>
  <c r="BQ614" i="1"/>
  <c r="BQ610" i="1"/>
  <c r="BQ607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9" i="1"/>
  <c r="BE146" i="1" a="1"/>
  <c r="BE146" i="1" s="1"/>
  <c r="AN784" i="1"/>
  <c r="AN748" i="1"/>
  <c r="AN685" i="1"/>
  <c r="AN138" i="1"/>
  <c r="AN135" i="1"/>
  <c r="AN141" i="1"/>
  <c r="AN148" i="1"/>
  <c r="BE145" i="1" a="1"/>
  <c r="BE145" i="1" s="1"/>
  <c r="AN145" i="1"/>
  <c r="AN140" i="1"/>
  <c r="AN137" i="1"/>
  <c r="AN134" i="1"/>
  <c r="AN839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4" i="1"/>
  <c r="AN793" i="1"/>
  <c r="AN858" i="1"/>
  <c r="AN817" i="1"/>
  <c r="AN967" i="1"/>
  <c r="BE164" i="1" a="1"/>
  <c r="BE164" i="1" s="1"/>
  <c r="AN814" i="1"/>
  <c r="AN873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8" i="1"/>
  <c r="AN847" i="1"/>
  <c r="AN766" i="1"/>
  <c r="AN960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9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7" i="1"/>
  <c r="F972" i="12"/>
  <c r="G976" i="10"/>
  <c r="D975" i="10"/>
  <c r="C975" i="10"/>
  <c r="AN976" i="1"/>
  <c r="AM97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3" i="1"/>
  <c r="F968" i="12"/>
  <c r="G972" i="10"/>
  <c r="D971" i="10"/>
  <c r="C971" i="10"/>
  <c r="AN972" i="1"/>
  <c r="F967" i="12"/>
  <c r="G971" i="10"/>
  <c r="D970" i="10"/>
  <c r="C970" i="10"/>
  <c r="F966" i="12"/>
  <c r="G970" i="10"/>
  <c r="D969" i="10"/>
  <c r="C969" i="10"/>
  <c r="AN97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4" i="1"/>
  <c r="F959" i="12"/>
  <c r="G963" i="10"/>
  <c r="D962" i="10"/>
  <c r="C962" i="10"/>
  <c r="F958" i="12"/>
  <c r="G962" i="10"/>
  <c r="D961" i="10"/>
  <c r="C961" i="10"/>
  <c r="AM962" i="1"/>
  <c r="F957" i="12"/>
  <c r="G961" i="10"/>
  <c r="D960" i="10"/>
  <c r="C960" i="10"/>
  <c r="AN961" i="1"/>
  <c r="F956" i="12"/>
  <c r="G960" i="10"/>
  <c r="D959" i="10"/>
  <c r="C959" i="10"/>
  <c r="F955" i="12"/>
  <c r="G959" i="10"/>
  <c r="D958" i="10"/>
  <c r="C958" i="10"/>
  <c r="AM95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5" i="1"/>
  <c r="F950" i="12"/>
  <c r="G954" i="10"/>
  <c r="D953" i="10"/>
  <c r="C953" i="10"/>
  <c r="F949" i="12"/>
  <c r="G953" i="10"/>
  <c r="D952" i="10"/>
  <c r="C952" i="10"/>
  <c r="AM953" i="1"/>
  <c r="F948" i="12"/>
  <c r="G952" i="10"/>
  <c r="D951" i="10"/>
  <c r="C951" i="10"/>
  <c r="AN952" i="1"/>
  <c r="F947" i="12"/>
  <c r="G951" i="10"/>
  <c r="D950" i="10"/>
  <c r="C950" i="10"/>
  <c r="AN951" i="1"/>
  <c r="F946" i="12"/>
  <c r="G950" i="10"/>
  <c r="D949" i="10"/>
  <c r="C949" i="10"/>
  <c r="AN950" i="1"/>
  <c r="F945" i="12"/>
  <c r="G949" i="10"/>
  <c r="D948" i="10"/>
  <c r="C948" i="10"/>
  <c r="AN949" i="1"/>
  <c r="F944" i="12"/>
  <c r="G948" i="10"/>
  <c r="D947" i="10"/>
  <c r="C947" i="10"/>
  <c r="AN948" i="1"/>
  <c r="F943" i="12"/>
  <c r="G947" i="10"/>
  <c r="D946" i="10"/>
  <c r="C946" i="10"/>
  <c r="AN947" i="1"/>
  <c r="F942" i="12"/>
  <c r="G946" i="10"/>
  <c r="D945" i="10"/>
  <c r="C945" i="10"/>
  <c r="AN946" i="1"/>
  <c r="F941" i="12"/>
  <c r="G945" i="10"/>
  <c r="D944" i="10"/>
  <c r="C944" i="10"/>
  <c r="AN945" i="1"/>
  <c r="F940" i="12"/>
  <c r="G944" i="10"/>
  <c r="D943" i="10"/>
  <c r="C943" i="10"/>
  <c r="AN944" i="1"/>
  <c r="AM94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1" i="1"/>
  <c r="F936" i="12"/>
  <c r="G940" i="10"/>
  <c r="D939" i="10"/>
  <c r="C939" i="10"/>
  <c r="AN940" i="1"/>
  <c r="F935" i="12"/>
  <c r="G939" i="10"/>
  <c r="D938" i="10"/>
  <c r="C938" i="10"/>
  <c r="AM939" i="1"/>
  <c r="F934" i="12"/>
  <c r="G938" i="10"/>
  <c r="D937" i="10"/>
  <c r="C937" i="10"/>
  <c r="AN938" i="1"/>
  <c r="F933" i="12"/>
  <c r="G937" i="10"/>
  <c r="D936" i="10"/>
  <c r="C936" i="10"/>
  <c r="AN937" i="1"/>
  <c r="F932" i="12"/>
  <c r="G936" i="10"/>
  <c r="D935" i="10"/>
  <c r="C935" i="10"/>
  <c r="AM936" i="1"/>
  <c r="F931" i="12"/>
  <c r="G935" i="10"/>
  <c r="D934" i="10"/>
  <c r="C934" i="10"/>
  <c r="AM935" i="1"/>
  <c r="F930" i="12"/>
  <c r="G934" i="10"/>
  <c r="D933" i="10"/>
  <c r="C933" i="10"/>
  <c r="AN934" i="1"/>
  <c r="F929" i="12"/>
  <c r="G933" i="10"/>
  <c r="D932" i="10"/>
  <c r="C932" i="10"/>
  <c r="AM933" i="1"/>
  <c r="F928" i="12"/>
  <c r="G932" i="10"/>
  <c r="D931" i="10"/>
  <c r="C931" i="10"/>
  <c r="F927" i="12"/>
  <c r="G931" i="10"/>
  <c r="D930" i="10"/>
  <c r="C930" i="10"/>
  <c r="AM931" i="1"/>
  <c r="F926" i="12"/>
  <c r="G930" i="10"/>
  <c r="D929" i="10"/>
  <c r="C929" i="10"/>
  <c r="AN930" i="1"/>
  <c r="F925" i="12"/>
  <c r="G929" i="10"/>
  <c r="D928" i="10"/>
  <c r="C928" i="10"/>
  <c r="AN929" i="1"/>
  <c r="F924" i="12"/>
  <c r="G928" i="10"/>
  <c r="D927" i="10"/>
  <c r="C927" i="10"/>
  <c r="AN928" i="1"/>
  <c r="F923" i="12"/>
  <c r="G927" i="10"/>
  <c r="D926" i="10"/>
  <c r="C926" i="10"/>
  <c r="AM927" i="1"/>
  <c r="F922" i="12"/>
  <c r="G926" i="10"/>
  <c r="D925" i="10"/>
  <c r="C925" i="10"/>
  <c r="AM926" i="1"/>
  <c r="F921" i="12"/>
  <c r="G925" i="10"/>
  <c r="D924" i="10"/>
  <c r="C924" i="10"/>
  <c r="AN925" i="1"/>
  <c r="F920" i="12"/>
  <c r="G924" i="10"/>
  <c r="D923" i="10"/>
  <c r="C923" i="10"/>
  <c r="F919" i="12"/>
  <c r="G923" i="10"/>
  <c r="D922" i="10"/>
  <c r="C922" i="10"/>
  <c r="AN923" i="1"/>
  <c r="F918" i="12"/>
  <c r="G922" i="10"/>
  <c r="D921" i="10"/>
  <c r="C921" i="10"/>
  <c r="AN922" i="1"/>
  <c r="AM922" i="1"/>
  <c r="F917" i="12"/>
  <c r="G921" i="10"/>
  <c r="D920" i="10"/>
  <c r="C920" i="10"/>
  <c r="AM921" i="1"/>
  <c r="F916" i="12"/>
  <c r="G920" i="10"/>
  <c r="D919" i="10"/>
  <c r="C919" i="10"/>
  <c r="F915" i="12"/>
  <c r="G919" i="10"/>
  <c r="D918" i="10"/>
  <c r="C918" i="10"/>
  <c r="AN919" i="1"/>
  <c r="F914" i="12"/>
  <c r="G918" i="10"/>
  <c r="D917" i="10"/>
  <c r="C917" i="10"/>
  <c r="AN918" i="1"/>
  <c r="F913" i="12"/>
  <c r="G917" i="10"/>
  <c r="D916" i="10"/>
  <c r="C916" i="10"/>
  <c r="AN917" i="1"/>
  <c r="AM917" i="1"/>
  <c r="F912" i="12"/>
  <c r="G916" i="10"/>
  <c r="D915" i="10"/>
  <c r="C915" i="10"/>
  <c r="AN916" i="1"/>
  <c r="F911" i="12"/>
  <c r="G915" i="10"/>
  <c r="D914" i="10"/>
  <c r="C914" i="10"/>
  <c r="F910" i="12"/>
  <c r="G914" i="10"/>
  <c r="D913" i="10"/>
  <c r="C913" i="10"/>
  <c r="AM914" i="1"/>
  <c r="F909" i="12"/>
  <c r="G913" i="10"/>
  <c r="D912" i="10"/>
  <c r="C912" i="10"/>
  <c r="AN913" i="1"/>
  <c r="F908" i="12"/>
  <c r="G912" i="10"/>
  <c r="D911" i="10"/>
  <c r="C911" i="10"/>
  <c r="F907" i="12"/>
  <c r="G911" i="10"/>
  <c r="D910" i="10"/>
  <c r="C910" i="10"/>
  <c r="AM911" i="1"/>
  <c r="F906" i="12"/>
  <c r="G910" i="10"/>
  <c r="D909" i="10"/>
  <c r="C909" i="10"/>
  <c r="AN910" i="1"/>
  <c r="F905" i="12"/>
  <c r="G909" i="10"/>
  <c r="D908" i="10"/>
  <c r="C908" i="10"/>
  <c r="AN909" i="1"/>
  <c r="F904" i="12"/>
  <c r="G908" i="10"/>
  <c r="D907" i="10"/>
  <c r="C907" i="10"/>
  <c r="AM908" i="1"/>
  <c r="F903" i="12"/>
  <c r="G907" i="10"/>
  <c r="D906" i="10"/>
  <c r="C906" i="10"/>
  <c r="AN907" i="1"/>
  <c r="F902" i="12"/>
  <c r="G906" i="10"/>
  <c r="D905" i="10"/>
  <c r="C905" i="10"/>
  <c r="AM906" i="1"/>
  <c r="F901" i="12"/>
  <c r="G905" i="10"/>
  <c r="D904" i="10"/>
  <c r="C904" i="10"/>
  <c r="AN905" i="1"/>
  <c r="F900" i="12"/>
  <c r="G904" i="10"/>
  <c r="D903" i="10"/>
  <c r="C903" i="10"/>
  <c r="AN904" i="1"/>
  <c r="AM904" i="1"/>
  <c r="F899" i="12"/>
  <c r="G903" i="10"/>
  <c r="D902" i="10"/>
  <c r="C902" i="10"/>
  <c r="AN903" i="1"/>
  <c r="F898" i="12"/>
  <c r="G902" i="10"/>
  <c r="D901" i="10"/>
  <c r="C901" i="10"/>
  <c r="AN902" i="1"/>
  <c r="AM902" i="1"/>
  <c r="F897" i="12"/>
  <c r="G901" i="10"/>
  <c r="D900" i="10"/>
  <c r="C900" i="10"/>
  <c r="AN901" i="1"/>
  <c r="F896" i="12"/>
  <c r="G900" i="10"/>
  <c r="D899" i="10"/>
  <c r="C899" i="10"/>
  <c r="F895" i="12"/>
  <c r="G899" i="10"/>
  <c r="D898" i="10"/>
  <c r="C898" i="10"/>
  <c r="AN899" i="1"/>
  <c r="AM899" i="1"/>
  <c r="F894" i="12"/>
  <c r="G898" i="10"/>
  <c r="D897" i="10"/>
  <c r="C897" i="10"/>
  <c r="AN89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5" i="1"/>
  <c r="AM895" i="1"/>
  <c r="F890" i="12"/>
  <c r="G894" i="10"/>
  <c r="D893" i="10"/>
  <c r="C893" i="10"/>
  <c r="AN894" i="1"/>
  <c r="AM894" i="1"/>
  <c r="F889" i="12"/>
  <c r="G893" i="10"/>
  <c r="D892" i="10"/>
  <c r="C892" i="10"/>
  <c r="AN893" i="1"/>
  <c r="AM893" i="1"/>
  <c r="F888" i="12"/>
  <c r="G892" i="10"/>
  <c r="D891" i="10"/>
  <c r="C891" i="10"/>
  <c r="AN892" i="1"/>
  <c r="AM892" i="1"/>
  <c r="F887" i="12"/>
  <c r="G891" i="10"/>
  <c r="D890" i="10"/>
  <c r="C890" i="10"/>
  <c r="F886" i="12"/>
  <c r="G890" i="10"/>
  <c r="D889" i="10"/>
  <c r="C889" i="10"/>
  <c r="AN890" i="1"/>
  <c r="F885" i="12"/>
  <c r="G889" i="10"/>
  <c r="D888" i="10"/>
  <c r="C888" i="10"/>
  <c r="AN889" i="1"/>
  <c r="F884" i="12"/>
  <c r="G888" i="10"/>
  <c r="D887" i="10"/>
  <c r="C887" i="10"/>
  <c r="AM888" i="1"/>
  <c r="F883" i="12"/>
  <c r="G887" i="10"/>
  <c r="D886" i="10"/>
  <c r="C886" i="10"/>
  <c r="AM887" i="1"/>
  <c r="F882" i="12"/>
  <c r="G886" i="10"/>
  <c r="D885" i="10"/>
  <c r="C885" i="10"/>
  <c r="AN886" i="1"/>
  <c r="F881" i="12"/>
  <c r="G885" i="10"/>
  <c r="D884" i="10"/>
  <c r="C884" i="10"/>
  <c r="AN885" i="1"/>
  <c r="AM885" i="1"/>
  <c r="F880" i="12"/>
  <c r="G884" i="10"/>
  <c r="D883" i="10"/>
  <c r="C883" i="10"/>
  <c r="AN884" i="1"/>
  <c r="F879" i="12"/>
  <c r="G883" i="10"/>
  <c r="D882" i="10"/>
  <c r="C882" i="10"/>
  <c r="AN883" i="1"/>
  <c r="F878" i="12"/>
  <c r="G882" i="10"/>
  <c r="D881" i="10"/>
  <c r="C881" i="10"/>
  <c r="AN882" i="1"/>
  <c r="AM882" i="1"/>
  <c r="F877" i="12"/>
  <c r="G881" i="10"/>
  <c r="D880" i="10"/>
  <c r="C880" i="10"/>
  <c r="AN881" i="1"/>
  <c r="AM881" i="1"/>
  <c r="F876" i="12"/>
  <c r="G880" i="10"/>
  <c r="D879" i="10"/>
  <c r="C879" i="10"/>
  <c r="AN880" i="1"/>
  <c r="F875" i="12"/>
  <c r="G879" i="10"/>
  <c r="D878" i="10"/>
  <c r="C878" i="10"/>
  <c r="F874" i="12"/>
  <c r="G878" i="10"/>
  <c r="D877" i="10"/>
  <c r="C877" i="10"/>
  <c r="AN878" i="1"/>
  <c r="AM878" i="1"/>
  <c r="F873" i="12"/>
  <c r="G877" i="10"/>
  <c r="D876" i="10"/>
  <c r="C876" i="10"/>
  <c r="AN877" i="1"/>
  <c r="F872" i="12"/>
  <c r="G876" i="10"/>
  <c r="D875" i="10"/>
  <c r="C875" i="10"/>
  <c r="AN876" i="1"/>
  <c r="F871" i="12"/>
  <c r="G875" i="10"/>
  <c r="D874" i="10"/>
  <c r="C874" i="10"/>
  <c r="AN875" i="1"/>
  <c r="F870" i="12"/>
  <c r="G874" i="10"/>
  <c r="D873" i="10"/>
  <c r="C873" i="10"/>
  <c r="AN874" i="1"/>
  <c r="AM874" i="1"/>
  <c r="F869" i="12"/>
  <c r="G873" i="10"/>
  <c r="D872" i="10"/>
  <c r="C872" i="10"/>
  <c r="F868" i="12"/>
  <c r="G872" i="10"/>
  <c r="D871" i="10"/>
  <c r="C871" i="10"/>
  <c r="AN872" i="1"/>
  <c r="AM872" i="1"/>
  <c r="F867" i="12"/>
  <c r="G871" i="10"/>
  <c r="D870" i="10"/>
  <c r="C870" i="10"/>
  <c r="AN871" i="1"/>
  <c r="F866" i="12"/>
  <c r="G870" i="10"/>
  <c r="D869" i="10"/>
  <c r="C869" i="10"/>
  <c r="AN870" i="1"/>
  <c r="F865" i="12"/>
  <c r="G869" i="10"/>
  <c r="D868" i="10"/>
  <c r="C868" i="10"/>
  <c r="AN869" i="1"/>
  <c r="AM869" i="1"/>
  <c r="F864" i="12"/>
  <c r="G868" i="10"/>
  <c r="D867" i="10"/>
  <c r="C867" i="10"/>
  <c r="AN868" i="1"/>
  <c r="F863" i="12"/>
  <c r="G867" i="10"/>
  <c r="D866" i="10"/>
  <c r="C866" i="10"/>
  <c r="AN867" i="1"/>
  <c r="AM867" i="1"/>
  <c r="F862" i="12"/>
  <c r="G866" i="10"/>
  <c r="D865" i="10"/>
  <c r="C865" i="10"/>
  <c r="F861" i="12"/>
  <c r="G865" i="10"/>
  <c r="D864" i="10"/>
  <c r="C864" i="10"/>
  <c r="AN865" i="1"/>
  <c r="F860" i="12"/>
  <c r="G864" i="10"/>
  <c r="D863" i="10"/>
  <c r="C863" i="10"/>
  <c r="AM864" i="1"/>
  <c r="F859" i="12"/>
  <c r="G863" i="10"/>
  <c r="D862" i="10"/>
  <c r="C862" i="10"/>
  <c r="AN863" i="1"/>
  <c r="AM863" i="1"/>
  <c r="F858" i="12"/>
  <c r="G862" i="10"/>
  <c r="D861" i="10"/>
  <c r="C861" i="10"/>
  <c r="AN862" i="1"/>
  <c r="F857" i="12"/>
  <c r="G861" i="10"/>
  <c r="D860" i="10"/>
  <c r="C860" i="10"/>
  <c r="AN861" i="1"/>
  <c r="F856" i="12"/>
  <c r="G860" i="10"/>
  <c r="D859" i="10"/>
  <c r="C859" i="10"/>
  <c r="AN860" i="1"/>
  <c r="AM860" i="1"/>
  <c r="F855" i="12"/>
  <c r="G859" i="10"/>
  <c r="D858" i="10"/>
  <c r="C858" i="10"/>
  <c r="AN859" i="1"/>
  <c r="F854" i="12"/>
  <c r="G858" i="10"/>
  <c r="D857" i="10"/>
  <c r="C857" i="10"/>
  <c r="AM858" i="1"/>
  <c r="F853" i="12"/>
  <c r="G857" i="10"/>
  <c r="D856" i="10"/>
  <c r="C856" i="10"/>
  <c r="AN857" i="1"/>
  <c r="AM857" i="1"/>
  <c r="F852" i="12"/>
  <c r="G856" i="10"/>
  <c r="D855" i="10"/>
  <c r="C855" i="10"/>
  <c r="AN856" i="1"/>
  <c r="F851" i="12"/>
  <c r="G855" i="10"/>
  <c r="D854" i="10"/>
  <c r="C854" i="10"/>
  <c r="AM855" i="1"/>
  <c r="F850" i="12"/>
  <c r="G854" i="10"/>
  <c r="D853" i="10"/>
  <c r="C853" i="10"/>
  <c r="AN854" i="1"/>
  <c r="AM854" i="1"/>
  <c r="F849" i="12"/>
  <c r="G853" i="10"/>
  <c r="D852" i="10"/>
  <c r="C852" i="10"/>
  <c r="AN853" i="1"/>
  <c r="F848" i="12"/>
  <c r="G852" i="10"/>
  <c r="D851" i="10"/>
  <c r="C851" i="10"/>
  <c r="AM852" i="1"/>
  <c r="F847" i="12"/>
  <c r="G851" i="10"/>
  <c r="D850" i="10"/>
  <c r="C850" i="10"/>
  <c r="AN851" i="1"/>
  <c r="F846" i="12"/>
  <c r="G850" i="10"/>
  <c r="D849" i="10"/>
  <c r="C849" i="10"/>
  <c r="AN850" i="1"/>
  <c r="F845" i="12"/>
  <c r="G849" i="10"/>
  <c r="D848" i="10"/>
  <c r="C848" i="10"/>
  <c r="AN849" i="1"/>
  <c r="F844" i="12"/>
  <c r="G848" i="10"/>
  <c r="D847" i="10"/>
  <c r="C847" i="10"/>
  <c r="AN848" i="1"/>
  <c r="F843" i="12"/>
  <c r="G847" i="10"/>
  <c r="D846" i="10"/>
  <c r="C846" i="10"/>
  <c r="F842" i="12"/>
  <c r="G846" i="10"/>
  <c r="D845" i="10"/>
  <c r="C845" i="10"/>
  <c r="AN846" i="1"/>
  <c r="F841" i="12"/>
  <c r="G845" i="10"/>
  <c r="D844" i="10"/>
  <c r="C844" i="10"/>
  <c r="AN845" i="1"/>
  <c r="AM845" i="1"/>
  <c r="F840" i="12"/>
  <c r="G844" i="10"/>
  <c r="D843" i="10"/>
  <c r="C843" i="10"/>
  <c r="AN844" i="1"/>
  <c r="AM844" i="1"/>
  <c r="F839" i="12"/>
  <c r="G843" i="10"/>
  <c r="D842" i="10"/>
  <c r="C842" i="10"/>
  <c r="AN843" i="1"/>
  <c r="F838" i="12"/>
  <c r="G842" i="10"/>
  <c r="D841" i="10"/>
  <c r="C841" i="10"/>
  <c r="AN842" i="1"/>
  <c r="AM842" i="1"/>
  <c r="F837" i="12"/>
  <c r="G841" i="10"/>
  <c r="D840" i="10"/>
  <c r="C840" i="10"/>
  <c r="AN841" i="1"/>
  <c r="AM841" i="1"/>
  <c r="F836" i="12"/>
  <c r="G840" i="10"/>
  <c r="D839" i="10"/>
  <c r="C839" i="10"/>
  <c r="AN840" i="1"/>
  <c r="AM840" i="1"/>
  <c r="F835" i="12"/>
  <c r="G839" i="10"/>
  <c r="D838" i="10"/>
  <c r="C838" i="10"/>
  <c r="AM839" i="1"/>
  <c r="F834" i="12"/>
  <c r="G838" i="10"/>
  <c r="D837" i="10"/>
  <c r="C837" i="10"/>
  <c r="AN838" i="1"/>
  <c r="AM838" i="1"/>
  <c r="F833" i="12"/>
  <c r="G837" i="10"/>
  <c r="D836" i="10"/>
  <c r="C836" i="10"/>
  <c r="AN837" i="1"/>
  <c r="F832" i="12"/>
  <c r="G836" i="10"/>
  <c r="D835" i="10"/>
  <c r="C835" i="10"/>
  <c r="AN836" i="1"/>
  <c r="F831" i="12"/>
  <c r="G835" i="10"/>
  <c r="D834" i="10"/>
  <c r="C834" i="10"/>
  <c r="AN835" i="1"/>
  <c r="AM835" i="1"/>
  <c r="F830" i="12"/>
  <c r="G834" i="10"/>
  <c r="D833" i="10"/>
  <c r="C833" i="10"/>
  <c r="AN834" i="1"/>
  <c r="AM834" i="1"/>
  <c r="F829" i="12"/>
  <c r="G833" i="10"/>
  <c r="D832" i="10"/>
  <c r="C832" i="10"/>
  <c r="AN833" i="1"/>
  <c r="AM833" i="1"/>
  <c r="F828" i="12"/>
  <c r="G832" i="10"/>
  <c r="D831" i="10"/>
  <c r="C831" i="10"/>
  <c r="AN832" i="1"/>
  <c r="AM832" i="1"/>
  <c r="F827" i="12"/>
  <c r="G831" i="10"/>
  <c r="D830" i="10"/>
  <c r="C830" i="10"/>
  <c r="AN831" i="1"/>
  <c r="F826" i="12"/>
  <c r="G830" i="10"/>
  <c r="D829" i="10"/>
  <c r="C829" i="10"/>
  <c r="AN830" i="1"/>
  <c r="AM830" i="1"/>
  <c r="F825" i="12"/>
  <c r="G829" i="10"/>
  <c r="D828" i="10"/>
  <c r="C828" i="10"/>
  <c r="AM829" i="1"/>
  <c r="F824" i="12"/>
  <c r="G828" i="10"/>
  <c r="D827" i="10"/>
  <c r="C827" i="10"/>
  <c r="AN828" i="1"/>
  <c r="F823" i="12"/>
  <c r="G827" i="10"/>
  <c r="D826" i="10"/>
  <c r="C826" i="10"/>
  <c r="AN827" i="1"/>
  <c r="AM827" i="1"/>
  <c r="F822" i="12"/>
  <c r="G826" i="10"/>
  <c r="D825" i="10"/>
  <c r="C825" i="10"/>
  <c r="AN826" i="1"/>
  <c r="AM826" i="1"/>
  <c r="F821" i="12"/>
  <c r="G825" i="10"/>
  <c r="D824" i="10"/>
  <c r="C824" i="10"/>
  <c r="AN825" i="1"/>
  <c r="AM825" i="1"/>
  <c r="F820" i="12"/>
  <c r="G824" i="10"/>
  <c r="D823" i="10"/>
  <c r="C823" i="10"/>
  <c r="AN824" i="1"/>
  <c r="AM824" i="1"/>
  <c r="F819" i="12"/>
  <c r="G823" i="10"/>
  <c r="D822" i="10"/>
  <c r="C822" i="10"/>
  <c r="AM823" i="1"/>
  <c r="F818" i="12"/>
  <c r="G822" i="10"/>
  <c r="D821" i="10"/>
  <c r="C821" i="10"/>
  <c r="AN822" i="1"/>
  <c r="F817" i="12"/>
  <c r="G821" i="10"/>
  <c r="D820" i="10"/>
  <c r="C820" i="10"/>
  <c r="AN821" i="1"/>
  <c r="AM821" i="1"/>
  <c r="F816" i="12"/>
  <c r="G820" i="10"/>
  <c r="D819" i="10"/>
  <c r="C819" i="10"/>
  <c r="AN820" i="1"/>
  <c r="AM820" i="1"/>
  <c r="F815" i="12"/>
  <c r="G819" i="10"/>
  <c r="D818" i="10"/>
  <c r="C818" i="10"/>
  <c r="AN819" i="1"/>
  <c r="F814" i="12"/>
  <c r="G818" i="10"/>
  <c r="D817" i="10"/>
  <c r="C817" i="10"/>
  <c r="AN818" i="1"/>
  <c r="AM818" i="1"/>
  <c r="F813" i="12"/>
  <c r="G817" i="10"/>
  <c r="D816" i="10"/>
  <c r="C816" i="10"/>
  <c r="AM817" i="1"/>
  <c r="F812" i="12"/>
  <c r="G816" i="10"/>
  <c r="D815" i="10"/>
  <c r="C815" i="10"/>
  <c r="AN816" i="1"/>
  <c r="F811" i="12"/>
  <c r="G815" i="10"/>
  <c r="D814" i="10"/>
  <c r="C814" i="10"/>
  <c r="AN815" i="1"/>
  <c r="AM815" i="1"/>
  <c r="F810" i="12"/>
  <c r="G814" i="10"/>
  <c r="D813" i="10"/>
  <c r="C813" i="10"/>
  <c r="AM814" i="1"/>
  <c r="F809" i="12"/>
  <c r="G813" i="10"/>
  <c r="D812" i="10"/>
  <c r="C812" i="10"/>
  <c r="AN813" i="1"/>
  <c r="F808" i="12"/>
  <c r="G812" i="10"/>
  <c r="D811" i="10"/>
  <c r="C811" i="10"/>
  <c r="AN812" i="1"/>
  <c r="AM812" i="1"/>
  <c r="F807" i="12"/>
  <c r="G811" i="10"/>
  <c r="D810" i="10"/>
  <c r="C810" i="10"/>
  <c r="AN811" i="1"/>
  <c r="AM811" i="1"/>
  <c r="F806" i="12"/>
  <c r="G810" i="10"/>
  <c r="D809" i="10"/>
  <c r="C809" i="10"/>
  <c r="AN810" i="1"/>
  <c r="F805" i="12"/>
  <c r="G809" i="10"/>
  <c r="D808" i="10"/>
  <c r="C808" i="10"/>
  <c r="AN809" i="1"/>
  <c r="AM809" i="1"/>
  <c r="F804" i="12"/>
  <c r="G808" i="10"/>
  <c r="D807" i="10"/>
  <c r="C807" i="10"/>
  <c r="AN808" i="1"/>
  <c r="F803" i="12"/>
  <c r="G807" i="10"/>
  <c r="D806" i="10"/>
  <c r="C806" i="10"/>
  <c r="AN807" i="1"/>
  <c r="AM807" i="1"/>
  <c r="F802" i="12"/>
  <c r="G806" i="10"/>
  <c r="D805" i="10"/>
  <c r="C805" i="10"/>
  <c r="AN806" i="1"/>
  <c r="F801" i="12"/>
  <c r="G805" i="10"/>
  <c r="D804" i="10"/>
  <c r="C804" i="10"/>
  <c r="AM805" i="1"/>
  <c r="F800" i="12"/>
  <c r="G804" i="10"/>
  <c r="D803" i="10"/>
  <c r="C803" i="10"/>
  <c r="AN804" i="1"/>
  <c r="AM804" i="1"/>
  <c r="F799" i="12"/>
  <c r="G803" i="10"/>
  <c r="D802" i="10"/>
  <c r="C802" i="10"/>
  <c r="AN803" i="1"/>
  <c r="AM803" i="1"/>
  <c r="F798" i="12"/>
  <c r="G802" i="10"/>
  <c r="D801" i="10"/>
  <c r="C801" i="10"/>
  <c r="AN802" i="1"/>
  <c r="AM802" i="1"/>
  <c r="F797" i="12"/>
  <c r="G801" i="10"/>
  <c r="D800" i="10"/>
  <c r="C800" i="10"/>
  <c r="AN801" i="1"/>
  <c r="AM801" i="1"/>
  <c r="F796" i="12"/>
  <c r="G800" i="10"/>
  <c r="D799" i="10"/>
  <c r="C799" i="10"/>
  <c r="AN800" i="1"/>
  <c r="F795" i="12"/>
  <c r="G799" i="10"/>
  <c r="D798" i="10"/>
  <c r="C798" i="10"/>
  <c r="F794" i="12"/>
  <c r="G798" i="10"/>
  <c r="D797" i="10"/>
  <c r="C797" i="10"/>
  <c r="AN798" i="1"/>
  <c r="AM798" i="1"/>
  <c r="F793" i="12"/>
  <c r="G797" i="10"/>
  <c r="D796" i="10"/>
  <c r="C796" i="10"/>
  <c r="AN797" i="1"/>
  <c r="AM797" i="1"/>
  <c r="F792" i="12"/>
  <c r="G796" i="10"/>
  <c r="D795" i="10"/>
  <c r="C795" i="10"/>
  <c r="AN796" i="1"/>
  <c r="AM796" i="1"/>
  <c r="F791" i="12"/>
  <c r="G795" i="10"/>
  <c r="D794" i="10"/>
  <c r="C794" i="10"/>
  <c r="AN795" i="1"/>
  <c r="AM795" i="1"/>
  <c r="F790" i="12"/>
  <c r="G794" i="10"/>
  <c r="D793" i="10"/>
  <c r="C793" i="10"/>
  <c r="AN794" i="1"/>
  <c r="AM794" i="1"/>
  <c r="F789" i="12"/>
  <c r="G793" i="10"/>
  <c r="D792" i="10"/>
  <c r="C792" i="10"/>
  <c r="AM793" i="1"/>
  <c r="F788" i="12"/>
  <c r="G792" i="10"/>
  <c r="D791" i="10"/>
  <c r="C791" i="10"/>
  <c r="AN792" i="1"/>
  <c r="AM792" i="1"/>
  <c r="F787" i="12"/>
  <c r="G791" i="10"/>
  <c r="D790" i="10"/>
  <c r="C790" i="10"/>
  <c r="AN791" i="1"/>
  <c r="AM791" i="1"/>
  <c r="F786" i="12"/>
  <c r="G790" i="10"/>
  <c r="D789" i="10"/>
  <c r="C789" i="10"/>
  <c r="AN790" i="1"/>
  <c r="F785" i="12"/>
  <c r="G789" i="10"/>
  <c r="D788" i="10"/>
  <c r="C788" i="10"/>
  <c r="AN789" i="1"/>
  <c r="AM789" i="1"/>
  <c r="F784" i="12"/>
  <c r="G788" i="10"/>
  <c r="D787" i="10"/>
  <c r="C787" i="10"/>
  <c r="AN788" i="1"/>
  <c r="AM788" i="1"/>
  <c r="F783" i="12"/>
  <c r="G787" i="10"/>
  <c r="D786" i="10"/>
  <c r="C786" i="10"/>
  <c r="AN787" i="1"/>
  <c r="AM787" i="1"/>
  <c r="F782" i="12"/>
  <c r="G786" i="10"/>
  <c r="D785" i="10"/>
  <c r="C785" i="10"/>
  <c r="AN786" i="1"/>
  <c r="F781" i="12"/>
  <c r="G785" i="10"/>
  <c r="D784" i="10"/>
  <c r="C784" i="10"/>
  <c r="AN785" i="1"/>
  <c r="AM785" i="1"/>
  <c r="F780" i="12"/>
  <c r="G784" i="10"/>
  <c r="M783" i="10"/>
  <c r="D783" i="10"/>
  <c r="C783" i="10"/>
  <c r="AM784" i="1"/>
  <c r="F779" i="12"/>
  <c r="G783" i="10"/>
  <c r="D782" i="10"/>
  <c r="C782" i="10"/>
  <c r="AN783" i="1"/>
  <c r="F778" i="12"/>
  <c r="G782" i="10"/>
  <c r="D781" i="10"/>
  <c r="C781" i="10"/>
  <c r="AN782" i="1"/>
  <c r="AM782" i="1"/>
  <c r="F777" i="12"/>
  <c r="G781" i="10"/>
  <c r="D780" i="10"/>
  <c r="C780" i="10"/>
  <c r="AN781" i="1"/>
  <c r="AM781" i="1"/>
  <c r="F776" i="12"/>
  <c r="G780" i="10"/>
  <c r="D779" i="10"/>
  <c r="C779" i="10"/>
  <c r="AN780" i="1"/>
  <c r="F775" i="12"/>
  <c r="G779" i="10"/>
  <c r="D778" i="10"/>
  <c r="C778" i="10"/>
  <c r="AN779" i="1"/>
  <c r="F774" i="12"/>
  <c r="G778" i="10"/>
  <c r="D777" i="10"/>
  <c r="C777" i="10"/>
  <c r="AN778" i="1"/>
  <c r="AM778" i="1"/>
  <c r="F773" i="12"/>
  <c r="G777" i="10"/>
  <c r="D776" i="10"/>
  <c r="C776" i="10"/>
  <c r="AN777" i="1"/>
  <c r="AM777" i="1"/>
  <c r="F772" i="12"/>
  <c r="G776" i="10"/>
  <c r="D775" i="10"/>
  <c r="C775" i="10"/>
  <c r="AN776" i="1"/>
  <c r="AM776" i="1"/>
  <c r="F771" i="12"/>
  <c r="G775" i="10"/>
  <c r="D774" i="10"/>
  <c r="C774" i="10"/>
  <c r="AM775" i="1"/>
  <c r="F770" i="12"/>
  <c r="G774" i="10"/>
  <c r="D773" i="10"/>
  <c r="C773" i="10"/>
  <c r="AN774" i="1"/>
  <c r="F769" i="12"/>
  <c r="G773" i="10"/>
  <c r="D772" i="10"/>
  <c r="C772" i="10"/>
  <c r="AN773" i="1"/>
  <c r="AM773" i="1"/>
  <c r="F768" i="12"/>
  <c r="G772" i="10"/>
  <c r="D771" i="10"/>
  <c r="C771" i="10"/>
  <c r="AN772" i="1"/>
  <c r="AM772" i="1"/>
  <c r="F767" i="12"/>
  <c r="G771" i="10"/>
  <c r="D770" i="10"/>
  <c r="C770" i="10"/>
  <c r="AN771" i="1"/>
  <c r="F766" i="12"/>
  <c r="G770" i="10"/>
  <c r="D769" i="10"/>
  <c r="C769" i="10"/>
  <c r="AN770" i="1"/>
  <c r="AM770" i="1"/>
  <c r="F765" i="12"/>
  <c r="G769" i="10"/>
  <c r="D768" i="10"/>
  <c r="C768" i="10"/>
  <c r="AN769" i="1"/>
  <c r="AM769" i="1"/>
  <c r="F764" i="12"/>
  <c r="G768" i="10"/>
  <c r="D767" i="10"/>
  <c r="C767" i="10"/>
  <c r="AN768" i="1"/>
  <c r="AM768" i="1"/>
  <c r="F763" i="12"/>
  <c r="G767" i="10"/>
  <c r="D766" i="10"/>
  <c r="C766" i="10"/>
  <c r="AN767" i="1"/>
  <c r="AM767" i="1"/>
  <c r="F762" i="12"/>
  <c r="G766" i="10"/>
  <c r="D765" i="10"/>
  <c r="C765" i="10"/>
  <c r="AM766" i="1"/>
  <c r="F761" i="12"/>
  <c r="G765" i="10"/>
  <c r="D764" i="10"/>
  <c r="C764" i="10"/>
  <c r="AN765" i="1"/>
  <c r="AM765" i="1"/>
  <c r="F760" i="12"/>
  <c r="G764" i="10"/>
  <c r="D763" i="10"/>
  <c r="C763" i="10"/>
  <c r="AN764" i="1"/>
  <c r="AM764" i="1"/>
  <c r="F759" i="12"/>
  <c r="G763" i="10"/>
  <c r="D762" i="10"/>
  <c r="C762" i="10"/>
  <c r="AN763" i="1"/>
  <c r="F758" i="12"/>
  <c r="G762" i="10"/>
  <c r="D761" i="10"/>
  <c r="C761" i="10"/>
  <c r="AN762" i="1"/>
  <c r="AM762" i="1"/>
  <c r="F757" i="12"/>
  <c r="G761" i="10"/>
  <c r="D760" i="10"/>
  <c r="C760" i="10"/>
  <c r="AN761" i="1"/>
  <c r="AM761" i="1"/>
  <c r="F756" i="12"/>
  <c r="G760" i="10"/>
  <c r="D759" i="10"/>
  <c r="C759" i="10"/>
  <c r="AN760" i="1"/>
  <c r="AM760" i="1"/>
  <c r="F755" i="12"/>
  <c r="G759" i="10"/>
  <c r="D758" i="10"/>
  <c r="C758" i="10"/>
  <c r="AN759" i="1"/>
  <c r="AM759" i="1"/>
  <c r="F754" i="12"/>
  <c r="G758" i="10"/>
  <c r="D757" i="10"/>
  <c r="C757" i="10"/>
  <c r="AN758" i="1"/>
  <c r="F753" i="12"/>
  <c r="G757" i="10"/>
  <c r="D756" i="10"/>
  <c r="C756" i="10"/>
  <c r="AM757" i="1"/>
  <c r="F752" i="12"/>
  <c r="G756" i="10"/>
  <c r="D755" i="10"/>
  <c r="C755" i="10"/>
  <c r="AN756" i="1"/>
  <c r="AM756" i="1"/>
  <c r="F751" i="12"/>
  <c r="G755" i="10"/>
  <c r="D754" i="10"/>
  <c r="C754" i="10"/>
  <c r="AN755" i="1"/>
  <c r="F750" i="12"/>
  <c r="G754" i="10"/>
  <c r="D753" i="10"/>
  <c r="C753" i="10"/>
  <c r="AN754" i="1"/>
  <c r="AM754" i="1"/>
  <c r="F749" i="12"/>
  <c r="G753" i="10"/>
  <c r="D752" i="10"/>
  <c r="C752" i="10"/>
  <c r="AN753" i="1"/>
  <c r="AM753" i="1"/>
  <c r="F748" i="12"/>
  <c r="G752" i="10"/>
  <c r="D751" i="10"/>
  <c r="C751" i="10"/>
  <c r="AN752" i="1"/>
  <c r="F747" i="12"/>
  <c r="G751" i="10"/>
  <c r="D750" i="10"/>
  <c r="C750" i="10"/>
  <c r="AM751" i="1"/>
  <c r="F746" i="12"/>
  <c r="G750" i="10"/>
  <c r="D749" i="10"/>
  <c r="C749" i="10"/>
  <c r="AN750" i="1"/>
  <c r="AM750" i="1"/>
  <c r="F745" i="12"/>
  <c r="G749" i="10"/>
  <c r="D748" i="10"/>
  <c r="C748" i="10"/>
  <c r="AN749" i="1"/>
  <c r="AM749" i="1"/>
  <c r="F744" i="12"/>
  <c r="G748" i="10"/>
  <c r="D747" i="10"/>
  <c r="C747" i="10"/>
  <c r="AM748" i="1"/>
  <c r="F743" i="12"/>
  <c r="G747" i="10"/>
  <c r="D746" i="10"/>
  <c r="C746" i="10"/>
  <c r="AN747" i="1"/>
  <c r="AM747" i="1"/>
  <c r="F742" i="12"/>
  <c r="G746" i="10"/>
  <c r="D745" i="10"/>
  <c r="C745" i="10"/>
  <c r="AN746" i="1"/>
  <c r="F741" i="12"/>
  <c r="G745" i="10"/>
  <c r="D744" i="10"/>
  <c r="C744" i="10"/>
  <c r="AN745" i="1"/>
  <c r="AM745" i="1"/>
  <c r="F740" i="12"/>
  <c r="G744" i="10"/>
  <c r="D743" i="10"/>
  <c r="C743" i="10"/>
  <c r="AN744" i="1"/>
  <c r="AM744" i="1"/>
  <c r="F739" i="12"/>
  <c r="G743" i="10"/>
  <c r="D742" i="10"/>
  <c r="C742" i="10"/>
  <c r="AN743" i="1"/>
  <c r="F738" i="12"/>
  <c r="G742" i="10"/>
  <c r="D741" i="10"/>
  <c r="C741" i="10"/>
  <c r="AN742" i="1"/>
  <c r="AM742" i="1"/>
  <c r="F737" i="12"/>
  <c r="G741" i="10"/>
  <c r="D740" i="10"/>
  <c r="C740" i="10"/>
  <c r="AN741" i="1"/>
  <c r="AM741" i="1"/>
  <c r="F736" i="12"/>
  <c r="G740" i="10"/>
  <c r="D739" i="10"/>
  <c r="C739" i="10"/>
  <c r="AN740" i="1"/>
  <c r="AM740" i="1"/>
  <c r="F735" i="12"/>
  <c r="G739" i="10"/>
  <c r="D738" i="10"/>
  <c r="C738" i="10"/>
  <c r="AM739" i="1"/>
  <c r="F734" i="12"/>
  <c r="G738" i="10"/>
  <c r="D737" i="10"/>
  <c r="C737" i="10"/>
  <c r="AN738" i="1"/>
  <c r="AM738" i="1"/>
  <c r="F733" i="12"/>
  <c r="G737" i="10"/>
  <c r="D736" i="10"/>
  <c r="C736" i="10"/>
  <c r="AN737" i="1"/>
  <c r="AM737" i="1"/>
  <c r="F732" i="12"/>
  <c r="G736" i="10"/>
  <c r="D735" i="10"/>
  <c r="C735" i="10"/>
  <c r="AM736" i="1"/>
  <c r="F731" i="12"/>
  <c r="G735" i="10"/>
  <c r="D734" i="10"/>
  <c r="C734" i="10"/>
  <c r="AN735" i="1"/>
  <c r="AM735" i="1"/>
  <c r="F730" i="12"/>
  <c r="G734" i="10"/>
  <c r="D733" i="10"/>
  <c r="C733" i="10"/>
  <c r="AN734" i="1"/>
  <c r="F729" i="12"/>
  <c r="G733" i="10"/>
  <c r="D732" i="10"/>
  <c r="C732" i="10"/>
  <c r="AN733" i="1"/>
  <c r="AM733" i="1"/>
  <c r="F728" i="12"/>
  <c r="G732" i="10"/>
  <c r="D731" i="10"/>
  <c r="C731" i="10"/>
  <c r="AN732" i="1"/>
  <c r="AM732" i="1"/>
  <c r="F727" i="12"/>
  <c r="G731" i="10"/>
  <c r="D730" i="10"/>
  <c r="C730" i="10"/>
  <c r="AN731" i="1"/>
  <c r="AM731" i="1"/>
  <c r="F726" i="12"/>
  <c r="G730" i="10"/>
  <c r="D729" i="10"/>
  <c r="C729" i="10"/>
  <c r="AN730" i="1"/>
  <c r="AM730" i="1"/>
  <c r="F725" i="12"/>
  <c r="G729" i="10"/>
  <c r="M728" i="10"/>
  <c r="D728" i="10"/>
  <c r="C728" i="10"/>
  <c r="AN729" i="1"/>
  <c r="AM729" i="1"/>
  <c r="F724" i="12"/>
  <c r="G728" i="10"/>
  <c r="D727" i="10"/>
  <c r="C727" i="10"/>
  <c r="AN728" i="1"/>
  <c r="AM728" i="1"/>
  <c r="F723" i="12"/>
  <c r="G727" i="10"/>
  <c r="D726" i="10"/>
  <c r="C726" i="10"/>
  <c r="AN727" i="1"/>
  <c r="AM727" i="1"/>
  <c r="F722" i="12"/>
  <c r="G726" i="10"/>
  <c r="D725" i="10"/>
  <c r="C725" i="10"/>
  <c r="AN726" i="1"/>
  <c r="AM726" i="1"/>
  <c r="F721" i="12"/>
  <c r="G725" i="10"/>
  <c r="D724" i="10"/>
  <c r="C724" i="10"/>
  <c r="AN725" i="1"/>
  <c r="AM725" i="1"/>
  <c r="F720" i="12"/>
  <c r="G724" i="10"/>
  <c r="D723" i="10"/>
  <c r="C723" i="10"/>
  <c r="AN724" i="1"/>
  <c r="AM724" i="1"/>
  <c r="F719" i="12"/>
  <c r="G723" i="10"/>
  <c r="D722" i="10"/>
  <c r="C722" i="10"/>
  <c r="AN723" i="1"/>
  <c r="AM723" i="1"/>
  <c r="F718" i="12"/>
  <c r="G722" i="10"/>
  <c r="D721" i="10"/>
  <c r="C721" i="10"/>
  <c r="AN722" i="1"/>
  <c r="AM722" i="1"/>
  <c r="F717" i="12"/>
  <c r="G721" i="10"/>
  <c r="D720" i="10"/>
  <c r="C720" i="10"/>
  <c r="AN721" i="1"/>
  <c r="AM721" i="1"/>
  <c r="F716" i="12"/>
  <c r="G720" i="10"/>
  <c r="D719" i="10"/>
  <c r="C719" i="10"/>
  <c r="AN720" i="1"/>
  <c r="AM720" i="1"/>
  <c r="F715" i="12"/>
  <c r="G719" i="10"/>
  <c r="D718" i="10"/>
  <c r="C718" i="10"/>
  <c r="AN719" i="1"/>
  <c r="AM719" i="1"/>
  <c r="F714" i="12"/>
  <c r="G718" i="10"/>
  <c r="D717" i="10"/>
  <c r="C717" i="10"/>
  <c r="AN718" i="1"/>
  <c r="AM718" i="1"/>
  <c r="F713" i="12"/>
  <c r="G717" i="10"/>
  <c r="D716" i="10"/>
  <c r="C716" i="10"/>
  <c r="AN717" i="1"/>
  <c r="AM717" i="1"/>
  <c r="F712" i="12"/>
  <c r="G716" i="10"/>
  <c r="D715" i="10"/>
  <c r="C715" i="10"/>
  <c r="AN716" i="1"/>
  <c r="AM716" i="1"/>
  <c r="F711" i="12"/>
  <c r="G715" i="10"/>
  <c r="D714" i="10"/>
  <c r="C714" i="10"/>
  <c r="AM715" i="1"/>
  <c r="F710" i="12"/>
  <c r="G714" i="10"/>
  <c r="D713" i="10"/>
  <c r="C713" i="10"/>
  <c r="AN714" i="1"/>
  <c r="AM714" i="1"/>
  <c r="F709" i="12"/>
  <c r="G713" i="10"/>
  <c r="D712" i="10"/>
  <c r="C712" i="10"/>
  <c r="AN713" i="1"/>
  <c r="AM713" i="1"/>
  <c r="F708" i="12"/>
  <c r="G712" i="10"/>
  <c r="D711" i="10"/>
  <c r="C711" i="10"/>
  <c r="AM712" i="1"/>
  <c r="F707" i="12"/>
  <c r="G711" i="10"/>
  <c r="D710" i="10"/>
  <c r="C710" i="10"/>
  <c r="AN711" i="1"/>
  <c r="AM711" i="1"/>
  <c r="F706" i="12"/>
  <c r="G710" i="10"/>
  <c r="D709" i="10"/>
  <c r="C709" i="10"/>
  <c r="AN710" i="1"/>
  <c r="AM710" i="1"/>
  <c r="F705" i="12"/>
  <c r="G709" i="10"/>
  <c r="D708" i="10"/>
  <c r="C708" i="10"/>
  <c r="AN709" i="1"/>
  <c r="AM709" i="1"/>
  <c r="F704" i="12"/>
  <c r="G708" i="10"/>
  <c r="D707" i="10"/>
  <c r="C707" i="10"/>
  <c r="AN708" i="1"/>
  <c r="AM708" i="1"/>
  <c r="F703" i="12"/>
  <c r="G707" i="10"/>
  <c r="D706" i="10"/>
  <c r="C706" i="10"/>
  <c r="AN707" i="1"/>
  <c r="AM707" i="1"/>
  <c r="F702" i="12"/>
  <c r="G706" i="10"/>
  <c r="D705" i="10"/>
  <c r="C705" i="10"/>
  <c r="AN706" i="1"/>
  <c r="AM706" i="1"/>
  <c r="F701" i="12"/>
  <c r="G705" i="10"/>
  <c r="D704" i="10"/>
  <c r="C704" i="10"/>
  <c r="AN705" i="1"/>
  <c r="AM705" i="1"/>
  <c r="F700" i="12"/>
  <c r="G704" i="10"/>
  <c r="D703" i="10"/>
  <c r="C703" i="10"/>
  <c r="AN704" i="1"/>
  <c r="AM704" i="1"/>
  <c r="F699" i="12"/>
  <c r="G703" i="10"/>
  <c r="D702" i="10"/>
  <c r="C702" i="10"/>
  <c r="AN703" i="1"/>
  <c r="F698" i="12"/>
  <c r="G702" i="10"/>
  <c r="D701" i="10"/>
  <c r="C701" i="10"/>
  <c r="AN702" i="1"/>
  <c r="AM702" i="1"/>
  <c r="F697" i="12"/>
  <c r="G701" i="10"/>
  <c r="D700" i="10"/>
  <c r="C700" i="10"/>
  <c r="AN701" i="1"/>
  <c r="AM701" i="1"/>
  <c r="F696" i="12"/>
  <c r="G700" i="10"/>
  <c r="D699" i="10"/>
  <c r="C699" i="10"/>
  <c r="AN700" i="1"/>
  <c r="AM700" i="1"/>
  <c r="F695" i="12"/>
  <c r="G699" i="10"/>
  <c r="D698" i="10"/>
  <c r="C698" i="10"/>
  <c r="AN699" i="1"/>
  <c r="AM699" i="1"/>
  <c r="F694" i="12"/>
  <c r="G698" i="10"/>
  <c r="D697" i="10"/>
  <c r="C697" i="10"/>
  <c r="AN698" i="1"/>
  <c r="AM698" i="1"/>
  <c r="F693" i="12"/>
  <c r="G697" i="10"/>
  <c r="D696" i="10"/>
  <c r="C696" i="10"/>
  <c r="AM697" i="1"/>
  <c r="F692" i="12"/>
  <c r="G696" i="10"/>
  <c r="D695" i="10"/>
  <c r="C695" i="10"/>
  <c r="AN696" i="1"/>
  <c r="AM696" i="1"/>
  <c r="F691" i="12"/>
  <c r="G695" i="10"/>
  <c r="D694" i="10"/>
  <c r="C694" i="10"/>
  <c r="AN695" i="1"/>
  <c r="AM695" i="1"/>
  <c r="F690" i="12"/>
  <c r="G694" i="10"/>
  <c r="D693" i="10"/>
  <c r="C693" i="10"/>
  <c r="AM694" i="1"/>
  <c r="F689" i="12"/>
  <c r="G693" i="10"/>
  <c r="D692" i="10"/>
  <c r="C692" i="10"/>
  <c r="AN693" i="1"/>
  <c r="AM693" i="1"/>
  <c r="F688" i="12"/>
  <c r="G692" i="10"/>
  <c r="D691" i="10"/>
  <c r="C691" i="10"/>
  <c r="AN692" i="1"/>
  <c r="AM692" i="1"/>
  <c r="F687" i="12"/>
  <c r="G691" i="10"/>
  <c r="D690" i="10"/>
  <c r="C690" i="10"/>
  <c r="AN691" i="1"/>
  <c r="AM691" i="1"/>
  <c r="F686" i="12"/>
  <c r="G690" i="10"/>
  <c r="D689" i="10"/>
  <c r="C689" i="10"/>
  <c r="AN690" i="1"/>
  <c r="AM690" i="1"/>
  <c r="F685" i="12"/>
  <c r="G689" i="10"/>
  <c r="D688" i="10"/>
  <c r="C688" i="10"/>
  <c r="AN689" i="1"/>
  <c r="AM689" i="1"/>
  <c r="F684" i="12"/>
  <c r="G688" i="10"/>
  <c r="D687" i="10"/>
  <c r="C687" i="10"/>
  <c r="AM688" i="1"/>
  <c r="F683" i="12"/>
  <c r="G687" i="10"/>
  <c r="D686" i="10"/>
  <c r="C686" i="10"/>
  <c r="AN687" i="1"/>
  <c r="AM687" i="1"/>
  <c r="F682" i="12"/>
  <c r="G686" i="10"/>
  <c r="D685" i="10"/>
  <c r="C685" i="10"/>
  <c r="AN686" i="1"/>
  <c r="AM686" i="1"/>
  <c r="F681" i="12"/>
  <c r="G685" i="10"/>
  <c r="D684" i="10"/>
  <c r="C684" i="10"/>
  <c r="AM685" i="1"/>
  <c r="F680" i="12"/>
  <c r="G684" i="10"/>
  <c r="D683" i="10"/>
  <c r="C683" i="10"/>
  <c r="AN684" i="1"/>
  <c r="AM684" i="1"/>
  <c r="F679" i="12"/>
  <c r="G683" i="10"/>
  <c r="D682" i="10"/>
  <c r="C682" i="10"/>
  <c r="AN683" i="1"/>
  <c r="AM683" i="1"/>
  <c r="F678" i="12"/>
  <c r="G682" i="10"/>
  <c r="D681" i="10"/>
  <c r="C681" i="10"/>
  <c r="AN682" i="1"/>
  <c r="F677" i="12"/>
  <c r="G681" i="10"/>
  <c r="D680" i="10"/>
  <c r="C680" i="10"/>
  <c r="F676" i="12"/>
  <c r="G680" i="10"/>
  <c r="D679" i="10"/>
  <c r="C679" i="10"/>
  <c r="F675" i="12"/>
  <c r="G679" i="10"/>
  <c r="D678" i="10"/>
  <c r="C678" i="10"/>
  <c r="AN679" i="1"/>
  <c r="AM679" i="1"/>
  <c r="F674" i="12"/>
  <c r="G678" i="10"/>
  <c r="D677" i="10"/>
  <c r="C677" i="10"/>
  <c r="AN678" i="1"/>
  <c r="AM678" i="1"/>
  <c r="F673" i="12"/>
  <c r="G677" i="10"/>
  <c r="D676" i="10"/>
  <c r="C676" i="10"/>
  <c r="AN677" i="1"/>
  <c r="AM677" i="1"/>
  <c r="F672" i="12"/>
  <c r="G676" i="10"/>
  <c r="D675" i="10"/>
  <c r="C675" i="10"/>
  <c r="AN676" i="1"/>
  <c r="AM676" i="1"/>
  <c r="F671" i="12"/>
  <c r="G675" i="10"/>
  <c r="D674" i="10"/>
  <c r="C674" i="10"/>
  <c r="AN675" i="1"/>
  <c r="AM675" i="1"/>
  <c r="F670" i="12"/>
  <c r="G674" i="10"/>
  <c r="D673" i="10"/>
  <c r="C673" i="10"/>
  <c r="AN674" i="1"/>
  <c r="AM674" i="1"/>
  <c r="F669" i="12"/>
  <c r="G673" i="10"/>
  <c r="D672" i="10"/>
  <c r="C672" i="10"/>
  <c r="AN673" i="1"/>
  <c r="AM673" i="1"/>
  <c r="F668" i="12"/>
  <c r="G672" i="10"/>
  <c r="D671" i="10"/>
  <c r="C671" i="10"/>
  <c r="AN672" i="1"/>
  <c r="AM672" i="1"/>
  <c r="F667" i="12"/>
  <c r="G671" i="10"/>
  <c r="D670" i="10"/>
  <c r="C670" i="10"/>
  <c r="AN671" i="1"/>
  <c r="AM671" i="1"/>
  <c r="F666" i="12"/>
  <c r="G670" i="10"/>
  <c r="D669" i="10"/>
  <c r="C669" i="10"/>
  <c r="AN670" i="1"/>
  <c r="AM670" i="1"/>
  <c r="F665" i="12"/>
  <c r="G669" i="10"/>
  <c r="D668" i="10"/>
  <c r="C668" i="10"/>
  <c r="AN669" i="1"/>
  <c r="AM669" i="1"/>
  <c r="F664" i="12"/>
  <c r="G668" i="10"/>
  <c r="D667" i="10"/>
  <c r="C667" i="10"/>
  <c r="AN668" i="1"/>
  <c r="AM668" i="1"/>
  <c r="F663" i="12"/>
  <c r="G667" i="10"/>
  <c r="D666" i="10"/>
  <c r="C666" i="10"/>
  <c r="AN667" i="1"/>
  <c r="F662" i="12"/>
  <c r="G666" i="10"/>
  <c r="D665" i="10"/>
  <c r="C665" i="10"/>
  <c r="AN666" i="1"/>
  <c r="AM666" i="1"/>
  <c r="F661" i="12"/>
  <c r="G665" i="10"/>
  <c r="D664" i="10"/>
  <c r="C664" i="10"/>
  <c r="AN665" i="1"/>
  <c r="AM665" i="1"/>
  <c r="F660" i="12"/>
  <c r="G664" i="10"/>
  <c r="D663" i="10"/>
  <c r="C663" i="10"/>
  <c r="AN664" i="1"/>
  <c r="AM664" i="1"/>
  <c r="F659" i="12"/>
  <c r="G663" i="10"/>
  <c r="D662" i="10"/>
  <c r="C662" i="10"/>
  <c r="AN663" i="1"/>
  <c r="AM663" i="1"/>
  <c r="F658" i="12"/>
  <c r="G662" i="10"/>
  <c r="D661" i="10"/>
  <c r="C661" i="10"/>
  <c r="AN662" i="1"/>
  <c r="AM662" i="1"/>
  <c r="F657" i="12"/>
  <c r="G661" i="10"/>
  <c r="D660" i="10"/>
  <c r="C660" i="10"/>
  <c r="AN661" i="1"/>
  <c r="AM661" i="1"/>
  <c r="F656" i="12"/>
  <c r="G660" i="10"/>
  <c r="D659" i="10"/>
  <c r="C659" i="10"/>
  <c r="AN660" i="1"/>
  <c r="AM660" i="1"/>
  <c r="F655" i="12"/>
  <c r="G659" i="10"/>
  <c r="D658" i="10"/>
  <c r="C658" i="10"/>
  <c r="AN659" i="1"/>
  <c r="AM659" i="1"/>
  <c r="F654" i="12"/>
  <c r="G658" i="10"/>
  <c r="D657" i="10"/>
  <c r="C657" i="10"/>
  <c r="AN658" i="1"/>
  <c r="AM658" i="1"/>
  <c r="F653" i="12"/>
  <c r="G657" i="10"/>
  <c r="D656" i="10"/>
  <c r="C656" i="10"/>
  <c r="AN657" i="1"/>
  <c r="AM657" i="1"/>
  <c r="F652" i="12"/>
  <c r="G656" i="10"/>
  <c r="D655" i="10"/>
  <c r="C655" i="10"/>
  <c r="AN656" i="1"/>
  <c r="AM656" i="1"/>
  <c r="F651" i="12"/>
  <c r="G655" i="10"/>
  <c r="D654" i="10"/>
  <c r="C654" i="10"/>
  <c r="AN655" i="1"/>
  <c r="AM655" i="1"/>
  <c r="F650" i="12"/>
  <c r="G654" i="10"/>
  <c r="D653" i="10"/>
  <c r="C653" i="10"/>
  <c r="AN654" i="1"/>
  <c r="AM654" i="1"/>
  <c r="F649" i="12"/>
  <c r="G653" i="10"/>
  <c r="D652" i="10"/>
  <c r="C652" i="10"/>
  <c r="AN653" i="1"/>
  <c r="AM653" i="1"/>
  <c r="F648" i="12"/>
  <c r="G652" i="10"/>
  <c r="D651" i="10"/>
  <c r="C651" i="10"/>
  <c r="AN652" i="1"/>
  <c r="AM652" i="1"/>
  <c r="F647" i="12"/>
  <c r="G651" i="10"/>
  <c r="D650" i="10"/>
  <c r="C650" i="10"/>
  <c r="AN651" i="1"/>
  <c r="AM651" i="1"/>
  <c r="F646" i="12"/>
  <c r="G650" i="10"/>
  <c r="D649" i="10"/>
  <c r="C649" i="10"/>
  <c r="AN650" i="1"/>
  <c r="AM650" i="1"/>
  <c r="F645" i="12"/>
  <c r="G649" i="10"/>
  <c r="D648" i="10"/>
  <c r="C648" i="10"/>
  <c r="AN649" i="1"/>
  <c r="AM649" i="1"/>
  <c r="F644" i="12"/>
  <c r="G648" i="10"/>
  <c r="D647" i="10"/>
  <c r="C647" i="10"/>
  <c r="AN648" i="1"/>
  <c r="AM648" i="1"/>
  <c r="F643" i="12"/>
  <c r="G647" i="10"/>
  <c r="D646" i="10"/>
  <c r="C646" i="10"/>
  <c r="AN647" i="1"/>
  <c r="AM647" i="1"/>
  <c r="F642" i="12"/>
  <c r="G646" i="10"/>
  <c r="D645" i="10"/>
  <c r="C645" i="10"/>
  <c r="AN646" i="1"/>
  <c r="AM646" i="1"/>
  <c r="F641" i="12"/>
  <c r="G645" i="10"/>
  <c r="D644" i="10"/>
  <c r="C644" i="10"/>
  <c r="AN645" i="1"/>
  <c r="AM645" i="1"/>
  <c r="F640" i="12"/>
  <c r="G644" i="10"/>
  <c r="D643" i="10"/>
  <c r="C643" i="10"/>
  <c r="AN644" i="1"/>
  <c r="AM644" i="1"/>
  <c r="F639" i="12"/>
  <c r="G643" i="10"/>
  <c r="D642" i="10"/>
  <c r="C642" i="10"/>
  <c r="AN643" i="1"/>
  <c r="AM643" i="1"/>
  <c r="F638" i="12"/>
  <c r="G642" i="10"/>
  <c r="D641" i="10"/>
  <c r="C641" i="10"/>
  <c r="AN642" i="1"/>
  <c r="AM642" i="1"/>
  <c r="F637" i="12"/>
  <c r="G641" i="10"/>
  <c r="D640" i="10"/>
  <c r="C640" i="10"/>
  <c r="AN641" i="1"/>
  <c r="AM641" i="1"/>
  <c r="F636" i="12"/>
  <c r="G640" i="10"/>
  <c r="D639" i="10"/>
  <c r="C639" i="10"/>
  <c r="AN640" i="1"/>
  <c r="AM640" i="1"/>
  <c r="F635" i="12"/>
  <c r="G639" i="10"/>
  <c r="D638" i="10"/>
  <c r="C638" i="10"/>
  <c r="AN639" i="1"/>
  <c r="AM639" i="1"/>
  <c r="F634" i="12"/>
  <c r="G638" i="10"/>
  <c r="D637" i="10"/>
  <c r="C637" i="10"/>
  <c r="AN638" i="1"/>
  <c r="AM638" i="1"/>
  <c r="F633" i="12"/>
  <c r="G637" i="10"/>
  <c r="D636" i="10"/>
  <c r="C636" i="10"/>
  <c r="AN637" i="1"/>
  <c r="AM637" i="1"/>
  <c r="F632" i="12"/>
  <c r="G636" i="10"/>
  <c r="D635" i="10"/>
  <c r="C635" i="10"/>
  <c r="F631" i="12"/>
  <c r="G635" i="10"/>
  <c r="D634" i="10"/>
  <c r="C634" i="10"/>
  <c r="AN635" i="1"/>
  <c r="AM635" i="1"/>
  <c r="F630" i="12"/>
  <c r="G634" i="10"/>
  <c r="D633" i="10"/>
  <c r="C633" i="10"/>
  <c r="AN634" i="1"/>
  <c r="AM634" i="1"/>
  <c r="F629" i="12"/>
  <c r="G633" i="10"/>
  <c r="D632" i="10"/>
  <c r="C632" i="10"/>
  <c r="AN633" i="1"/>
  <c r="AM633" i="1"/>
  <c r="F628" i="12"/>
  <c r="G632" i="10"/>
  <c r="D631" i="10"/>
  <c r="C631" i="10"/>
  <c r="AN632" i="1"/>
  <c r="AM632" i="1"/>
  <c r="F627" i="12"/>
  <c r="G631" i="10"/>
  <c r="D630" i="10"/>
  <c r="C630" i="10"/>
  <c r="F626" i="12"/>
  <c r="G630" i="10"/>
  <c r="D629" i="10"/>
  <c r="C629" i="10"/>
  <c r="AN630" i="1"/>
  <c r="AM630" i="1"/>
  <c r="F625" i="12"/>
  <c r="G629" i="10"/>
  <c r="D628" i="10"/>
  <c r="C628" i="10"/>
  <c r="AN629" i="1"/>
  <c r="AM629" i="1"/>
  <c r="F624" i="12"/>
  <c r="G628" i="10"/>
  <c r="D627" i="10"/>
  <c r="C627" i="10"/>
  <c r="AN628" i="1"/>
  <c r="AM628" i="1"/>
  <c r="F623" i="12"/>
  <c r="G627" i="10"/>
  <c r="D626" i="10"/>
  <c r="C626" i="10"/>
  <c r="AN627" i="1"/>
  <c r="AM627" i="1"/>
  <c r="F622" i="12"/>
  <c r="G626" i="10"/>
  <c r="D625" i="10"/>
  <c r="C625" i="10"/>
  <c r="AN626" i="1"/>
  <c r="AM626" i="1"/>
  <c r="F621" i="12"/>
  <c r="G625" i="10"/>
  <c r="D624" i="10"/>
  <c r="C624" i="10"/>
  <c r="AN625" i="1"/>
  <c r="AM625" i="1"/>
  <c r="F620" i="12"/>
  <c r="G624" i="10"/>
  <c r="D623" i="10"/>
  <c r="C623" i="10"/>
  <c r="AN624" i="1"/>
  <c r="AM624" i="1"/>
  <c r="F619" i="12"/>
  <c r="G623" i="10"/>
  <c r="D622" i="10"/>
  <c r="C622" i="10"/>
  <c r="AN623" i="1"/>
  <c r="AM623" i="1"/>
  <c r="F618" i="12"/>
  <c r="G622" i="10"/>
  <c r="D621" i="10"/>
  <c r="C621" i="10"/>
  <c r="AN622" i="1"/>
  <c r="AM622" i="1"/>
  <c r="F617" i="12"/>
  <c r="G621" i="10"/>
  <c r="D620" i="10"/>
  <c r="C620" i="10"/>
  <c r="AN621" i="1"/>
  <c r="AM621" i="1"/>
  <c r="F616" i="12"/>
  <c r="G620" i="10"/>
  <c r="D619" i="10"/>
  <c r="C619" i="10"/>
  <c r="AN620" i="1"/>
  <c r="AM620" i="1"/>
  <c r="F615" i="12"/>
  <c r="G619" i="10"/>
  <c r="D618" i="10"/>
  <c r="C618" i="10"/>
  <c r="AN619" i="1"/>
  <c r="AM619" i="1"/>
  <c r="F614" i="12"/>
  <c r="G618" i="10"/>
  <c r="D617" i="10"/>
  <c r="C617" i="10"/>
  <c r="AN618" i="1"/>
  <c r="AM618" i="1"/>
  <c r="F613" i="12"/>
  <c r="G617" i="10"/>
  <c r="D616" i="10"/>
  <c r="C616" i="10"/>
  <c r="AN617" i="1"/>
  <c r="AM617" i="1"/>
  <c r="F612" i="12"/>
  <c r="G616" i="10"/>
  <c r="D615" i="10"/>
  <c r="C615" i="10"/>
  <c r="AN616" i="1"/>
  <c r="AM616" i="1"/>
  <c r="F611" i="12"/>
  <c r="G615" i="10"/>
  <c r="D614" i="10"/>
  <c r="C614" i="10"/>
  <c r="AN615" i="1"/>
  <c r="AM615" i="1"/>
  <c r="F610" i="12"/>
  <c r="G614" i="10"/>
  <c r="D613" i="10"/>
  <c r="C613" i="10"/>
  <c r="AN614" i="1"/>
  <c r="AM614" i="1"/>
  <c r="F609" i="12"/>
  <c r="G613" i="10"/>
  <c r="D612" i="10"/>
  <c r="C612" i="10"/>
  <c r="AN613" i="1"/>
  <c r="AM613" i="1"/>
  <c r="F608" i="12"/>
  <c r="G612" i="10"/>
  <c r="D611" i="10"/>
  <c r="C611" i="10"/>
  <c r="AN612" i="1"/>
  <c r="AM612" i="1"/>
  <c r="F607" i="12"/>
  <c r="G611" i="10"/>
  <c r="D610" i="10"/>
  <c r="C610" i="10"/>
  <c r="AN611" i="1"/>
  <c r="AM611" i="1"/>
  <c r="F606" i="12"/>
  <c r="G610" i="10"/>
  <c r="D609" i="10"/>
  <c r="C609" i="10"/>
  <c r="AN610" i="1"/>
  <c r="AM610" i="1"/>
  <c r="F605" i="12"/>
  <c r="G609" i="10"/>
  <c r="D608" i="10"/>
  <c r="C608" i="10"/>
  <c r="AM609" i="1"/>
  <c r="F604" i="12"/>
  <c r="G608" i="10"/>
  <c r="D607" i="10"/>
  <c r="C607" i="10"/>
  <c r="AN608" i="1"/>
  <c r="AM608" i="1"/>
  <c r="F603" i="12"/>
  <c r="G607" i="10"/>
  <c r="D606" i="10"/>
  <c r="C606" i="10"/>
  <c r="AN607" i="1"/>
  <c r="AM607" i="1"/>
  <c r="F602" i="12"/>
  <c r="G606" i="10"/>
  <c r="D605" i="10"/>
  <c r="C605" i="10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F597" i="12"/>
  <c r="G601" i="10"/>
  <c r="D600" i="10"/>
  <c r="C600" i="10"/>
  <c r="F596" i="12"/>
  <c r="G600" i="10"/>
  <c r="D599" i="10"/>
  <c r="C599" i="10"/>
  <c r="F595" i="12"/>
  <c r="G599" i="10"/>
  <c r="D598" i="10"/>
  <c r="C598" i="10"/>
  <c r="F594" i="12"/>
  <c r="G598" i="10"/>
  <c r="D597" i="10"/>
  <c r="C597" i="10"/>
  <c r="F593" i="12"/>
  <c r="G597" i="10"/>
  <c r="D596" i="10"/>
  <c r="C596" i="10"/>
  <c r="F592" i="12"/>
  <c r="G596" i="10"/>
  <c r="D595" i="10"/>
  <c r="C595" i="10"/>
  <c r="F591" i="12"/>
  <c r="G595" i="10"/>
  <c r="D594" i="10"/>
  <c r="C594" i="10"/>
  <c r="F590" i="12"/>
  <c r="G594" i="10"/>
  <c r="D593" i="10"/>
  <c r="C593" i="10"/>
  <c r="F589" i="12"/>
  <c r="G593" i="10"/>
  <c r="D592" i="10"/>
  <c r="C592" i="10"/>
  <c r="F588" i="12"/>
  <c r="G592" i="10"/>
  <c r="D591" i="10"/>
  <c r="C591" i="10"/>
  <c r="F587" i="12"/>
  <c r="G591" i="10"/>
  <c r="D590" i="10"/>
  <c r="C590" i="10"/>
  <c r="F586" i="12"/>
  <c r="G590" i="10"/>
  <c r="D589" i="10"/>
  <c r="C589" i="10"/>
  <c r="F585" i="12"/>
  <c r="G589" i="10"/>
  <c r="D588" i="10"/>
  <c r="C588" i="10"/>
  <c r="F584" i="12"/>
  <c r="G588" i="10"/>
  <c r="D587" i="10"/>
  <c r="C587" i="10"/>
  <c r="F583" i="12"/>
  <c r="G587" i="10"/>
  <c r="D586" i="10"/>
  <c r="C586" i="10"/>
  <c r="F582" i="12"/>
  <c r="G586" i="10"/>
  <c r="D585" i="10"/>
  <c r="C585" i="10"/>
  <c r="F581" i="12"/>
  <c r="G585" i="10"/>
  <c r="D584" i="10"/>
  <c r="C584" i="10"/>
  <c r="F580" i="12"/>
  <c r="G584" i="10"/>
  <c r="M583" i="10"/>
  <c r="D583" i="10"/>
  <c r="C583" i="10"/>
  <c r="F579" i="12"/>
  <c r="G583" i="10"/>
  <c r="D582" i="10"/>
  <c r="C582" i="10"/>
  <c r="F578" i="12"/>
  <c r="G582" i="10"/>
  <c r="D581" i="10"/>
  <c r="C581" i="10"/>
  <c r="F577" i="12"/>
  <c r="G581" i="10"/>
  <c r="D580" i="10"/>
  <c r="C580" i="10"/>
  <c r="F576" i="12"/>
  <c r="G580" i="10"/>
  <c r="D579" i="10"/>
  <c r="C579" i="10"/>
  <c r="F575" i="12"/>
  <c r="G579" i="10"/>
  <c r="D578" i="10"/>
  <c r="C578" i="10"/>
  <c r="F574" i="12"/>
  <c r="G578" i="10"/>
  <c r="D577" i="10"/>
  <c r="C577" i="10"/>
  <c r="F573" i="12"/>
  <c r="G577" i="10"/>
  <c r="D576" i="10"/>
  <c r="C576" i="10"/>
  <c r="F572" i="12"/>
  <c r="G576" i="10"/>
  <c r="D575" i="10"/>
  <c r="C575" i="10"/>
  <c r="F571" i="12"/>
  <c r="G575" i="10"/>
  <c r="D574" i="10"/>
  <c r="C574" i="10"/>
  <c r="F570" i="12"/>
  <c r="G574" i="10"/>
  <c r="D573" i="10"/>
  <c r="C573" i="10"/>
  <c r="F569" i="12"/>
  <c r="G573" i="10"/>
  <c r="D572" i="10"/>
  <c r="C572" i="10"/>
  <c r="F568" i="12"/>
  <c r="G572" i="10"/>
  <c r="D571" i="10"/>
  <c r="C571" i="10"/>
  <c r="F567" i="12"/>
  <c r="G571" i="10"/>
  <c r="D570" i="10"/>
  <c r="C570" i="10"/>
  <c r="F566" i="12"/>
  <c r="G570" i="10"/>
  <c r="D569" i="10"/>
  <c r="C569" i="10"/>
  <c r="F565" i="12"/>
  <c r="G569" i="10"/>
  <c r="D568" i="10"/>
  <c r="C568" i="10"/>
  <c r="F564" i="12"/>
  <c r="G568" i="10"/>
  <c r="D567" i="10"/>
  <c r="C567" i="10"/>
  <c r="F563" i="12"/>
  <c r="G567" i="10"/>
  <c r="D566" i="10"/>
  <c r="C566" i="10"/>
  <c r="F562" i="12"/>
  <c r="G566" i="10"/>
  <c r="D565" i="10"/>
  <c r="C565" i="10"/>
  <c r="F561" i="12"/>
  <c r="G565" i="10"/>
  <c r="D564" i="10"/>
  <c r="C564" i="10"/>
  <c r="F560" i="12"/>
  <c r="G564" i="10"/>
  <c r="D563" i="10"/>
  <c r="C563" i="10"/>
  <c r="F559" i="12"/>
  <c r="G563" i="10"/>
  <c r="D562" i="10"/>
  <c r="C562" i="10"/>
  <c r="F558" i="12"/>
  <c r="G562" i="10"/>
  <c r="D561" i="10"/>
  <c r="C561" i="10"/>
  <c r="F557" i="12"/>
  <c r="G561" i="10"/>
  <c r="D560" i="10"/>
  <c r="C560" i="10"/>
  <c r="F556" i="12"/>
  <c r="G560" i="10"/>
  <c r="D559" i="10"/>
  <c r="C559" i="10"/>
  <c r="F555" i="12"/>
  <c r="G559" i="10"/>
  <c r="D558" i="10"/>
  <c r="C558" i="10"/>
  <c r="F554" i="12"/>
  <c r="G558" i="10"/>
  <c r="D557" i="10"/>
  <c r="C557" i="10"/>
  <c r="F553" i="12"/>
  <c r="G557" i="10"/>
  <c r="D556" i="10"/>
  <c r="C556" i="10"/>
  <c r="F552" i="12"/>
  <c r="G556" i="10"/>
  <c r="D555" i="10"/>
  <c r="C555" i="10"/>
  <c r="F551" i="12"/>
  <c r="G555" i="10"/>
  <c r="D554" i="10"/>
  <c r="C554" i="10"/>
  <c r="F550" i="12"/>
  <c r="G554" i="10"/>
  <c r="D553" i="10"/>
  <c r="C553" i="10"/>
  <c r="F549" i="12"/>
  <c r="G553" i="10"/>
  <c r="D552" i="10"/>
  <c r="C552" i="10"/>
  <c r="F548" i="12"/>
  <c r="G552" i="10"/>
  <c r="D551" i="10"/>
  <c r="C551" i="10"/>
  <c r="F547" i="12"/>
  <c r="G551" i="10"/>
  <c r="D550" i="10"/>
  <c r="C550" i="10"/>
  <c r="F546" i="12"/>
  <c r="G550" i="10"/>
  <c r="D549" i="10"/>
  <c r="C549" i="10"/>
  <c r="F545" i="12"/>
  <c r="G549" i="10"/>
  <c r="D548" i="10"/>
  <c r="C548" i="10"/>
  <c r="F544" i="12"/>
  <c r="G548" i="10"/>
  <c r="D547" i="10"/>
  <c r="C547" i="10"/>
  <c r="F543" i="12"/>
  <c r="G547" i="10"/>
  <c r="D546" i="10"/>
  <c r="C546" i="10"/>
  <c r="F542" i="12"/>
  <c r="G546" i="10"/>
  <c r="D545" i="10"/>
  <c r="C545" i="10"/>
  <c r="F541" i="12"/>
  <c r="G545" i="10"/>
  <c r="D544" i="10"/>
  <c r="C544" i="10"/>
  <c r="F540" i="12"/>
  <c r="G544" i="10"/>
  <c r="D543" i="10"/>
  <c r="C543" i="10"/>
  <c r="F539" i="12"/>
  <c r="G543" i="10"/>
  <c r="D542" i="10"/>
  <c r="C542" i="10"/>
  <c r="F538" i="12"/>
  <c r="G542" i="10"/>
  <c r="D541" i="10"/>
  <c r="C541" i="10"/>
  <c r="F537" i="12"/>
  <c r="G541" i="10"/>
  <c r="D540" i="10"/>
  <c r="C540" i="10"/>
  <c r="F536" i="12"/>
  <c r="G540" i="10"/>
  <c r="D539" i="10"/>
  <c r="C539" i="10"/>
  <c r="F535" i="12"/>
  <c r="G539" i="10"/>
  <c r="D538" i="10"/>
  <c r="C538" i="10"/>
  <c r="F534" i="12"/>
  <c r="G538" i="10"/>
  <c r="D537" i="10"/>
  <c r="C537" i="10"/>
  <c r="F533" i="12"/>
  <c r="G537" i="10"/>
  <c r="D536" i="10"/>
  <c r="C536" i="10"/>
  <c r="F532" i="12"/>
  <c r="G536" i="10"/>
  <c r="D535" i="10"/>
  <c r="C535" i="10"/>
  <c r="F531" i="12"/>
  <c r="G535" i="10"/>
  <c r="D534" i="10"/>
  <c r="C534" i="10"/>
  <c r="F530" i="12"/>
  <c r="G534" i="10"/>
  <c r="D533" i="10"/>
  <c r="C533" i="10"/>
  <c r="F529" i="12"/>
  <c r="G533" i="10"/>
  <c r="D532" i="10"/>
  <c r="C532" i="10"/>
  <c r="F528" i="12"/>
  <c r="G532" i="10"/>
  <c r="D531" i="10"/>
  <c r="C531" i="10"/>
  <c r="F527" i="12"/>
  <c r="G531" i="10"/>
  <c r="D530" i="10"/>
  <c r="C530" i="10"/>
  <c r="F526" i="12"/>
  <c r="G530" i="10"/>
  <c r="D529" i="10"/>
  <c r="C529" i="10"/>
  <c r="F525" i="12"/>
  <c r="G529" i="10"/>
  <c r="D528" i="10"/>
  <c r="C528" i="10"/>
  <c r="F524" i="12"/>
  <c r="G528" i="10"/>
  <c r="D527" i="10"/>
  <c r="C527" i="10"/>
  <c r="F523" i="12"/>
  <c r="G527" i="10"/>
  <c r="D526" i="10"/>
  <c r="C526" i="10"/>
  <c r="F522" i="12"/>
  <c r="G526" i="10"/>
  <c r="D525" i="10"/>
  <c r="C525" i="10"/>
  <c r="F521" i="12"/>
  <c r="G525" i="10"/>
  <c r="D524" i="10"/>
  <c r="C524" i="10"/>
  <c r="F520" i="12"/>
  <c r="G524" i="10"/>
  <c r="D523" i="10"/>
  <c r="C523" i="10"/>
  <c r="F519" i="12"/>
  <c r="G523" i="10"/>
  <c r="D522" i="10"/>
  <c r="C522" i="10"/>
  <c r="F518" i="12"/>
  <c r="G522" i="10"/>
  <c r="D521" i="10"/>
  <c r="C521" i="10"/>
  <c r="F517" i="12"/>
  <c r="G521" i="10"/>
  <c r="D520" i="10"/>
  <c r="C520" i="10"/>
  <c r="F516" i="12"/>
  <c r="G520" i="10"/>
  <c r="D519" i="10"/>
  <c r="C519" i="10"/>
  <c r="F515" i="12"/>
  <c r="G519" i="10"/>
  <c r="D518" i="10"/>
  <c r="C518" i="10"/>
  <c r="F514" i="12"/>
  <c r="G518" i="10"/>
  <c r="D517" i="10"/>
  <c r="C517" i="10"/>
  <c r="F513" i="12"/>
  <c r="G517" i="10"/>
  <c r="D516" i="10"/>
  <c r="C516" i="10"/>
  <c r="F512" i="12"/>
  <c r="G516" i="10"/>
  <c r="D515" i="10"/>
  <c r="C515" i="10"/>
  <c r="F511" i="12"/>
  <c r="G515" i="10"/>
  <c r="D514" i="10"/>
  <c r="C514" i="10"/>
  <c r="F510" i="12"/>
  <c r="G514" i="10"/>
  <c r="D513" i="10"/>
  <c r="C513" i="10"/>
  <c r="F509" i="12"/>
  <c r="G513" i="10"/>
  <c r="D512" i="10"/>
  <c r="C512" i="10"/>
  <c r="F508" i="12"/>
  <c r="G512" i="10"/>
  <c r="D511" i="10"/>
  <c r="C511" i="10"/>
  <c r="F507" i="12"/>
  <c r="G511" i="10"/>
  <c r="D510" i="10"/>
  <c r="C510" i="10"/>
  <c r="F506" i="12"/>
  <c r="G510" i="10"/>
  <c r="D509" i="10"/>
  <c r="C509" i="10"/>
  <c r="F505" i="12"/>
  <c r="G509" i="10"/>
  <c r="D508" i="10"/>
  <c r="C508" i="10"/>
  <c r="F504" i="12"/>
  <c r="G508" i="10"/>
  <c r="D507" i="10"/>
  <c r="C507" i="10"/>
  <c r="F503" i="12"/>
  <c r="G507" i="10"/>
  <c r="D506" i="10"/>
  <c r="C506" i="10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F499" i="12"/>
  <c r="G503" i="10"/>
  <c r="D502" i="10"/>
  <c r="C502" i="10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3" i="1"/>
  <c r="AM938" i="1"/>
  <c r="AM929" i="1"/>
  <c r="AN926" i="1"/>
  <c r="AM920" i="1"/>
  <c r="AM915" i="1"/>
  <c r="AM871" i="1"/>
  <c r="AM870" i="1"/>
  <c r="AM866" i="1"/>
  <c r="AM859" i="1"/>
  <c r="AM856" i="1"/>
  <c r="AN852" i="1"/>
  <c r="AM851" i="1"/>
  <c r="AM847" i="1"/>
  <c r="AM958" i="1"/>
  <c r="AM941" i="1"/>
  <c r="AM974" i="1"/>
  <c r="AM970" i="1"/>
  <c r="AM951" i="1"/>
  <c r="AM947" i="1"/>
  <c r="AM942" i="1"/>
  <c r="AN931" i="1"/>
  <c r="AM950" i="1"/>
  <c r="AM945" i="1"/>
  <c r="AM937" i="1"/>
  <c r="AM932" i="1"/>
  <c r="AM923" i="1"/>
  <c r="AN920" i="1"/>
  <c r="AM919" i="1"/>
  <c r="AM918" i="1"/>
  <c r="AN911" i="1"/>
  <c r="AM909" i="1"/>
  <c r="AM905" i="1"/>
  <c r="AM900" i="1"/>
  <c r="AM896" i="1"/>
  <c r="AM891" i="1"/>
  <c r="AM884" i="1"/>
  <c r="AM877" i="1"/>
  <c r="AM865" i="1"/>
  <c r="AM862" i="1"/>
  <c r="AM861" i="1"/>
  <c r="AN855" i="1"/>
  <c r="AM850" i="1"/>
  <c r="AM849" i="1"/>
  <c r="AM848" i="1"/>
  <c r="AM846" i="1"/>
  <c r="AM843" i="1"/>
  <c r="AM837" i="1"/>
  <c r="AM828" i="1"/>
  <c r="AM819" i="1"/>
  <c r="AM816" i="1"/>
  <c r="AM813" i="1"/>
  <c r="AM800" i="1"/>
  <c r="AM780" i="1"/>
  <c r="AM771" i="1"/>
  <c r="AM912" i="1"/>
  <c r="AM890" i="1"/>
  <c r="AM883" i="1"/>
  <c r="AM879" i="1"/>
  <c r="AM875" i="1"/>
  <c r="AM868" i="1"/>
  <c r="AM746" i="1"/>
  <c r="AM734" i="1"/>
  <c r="AM831" i="1"/>
  <c r="AM822" i="1"/>
  <c r="AM810" i="1"/>
  <c r="AM786" i="1"/>
  <c r="AM783" i="1"/>
  <c r="AM774" i="1"/>
  <c r="AM758" i="1"/>
  <c r="AM755" i="1"/>
  <c r="AN736" i="1"/>
  <c r="AN979" i="1"/>
  <c r="AN966" i="1"/>
  <c r="AM965" i="1"/>
  <c r="AN291" i="1"/>
  <c r="AM257" i="1"/>
  <c r="AM254" i="1"/>
  <c r="AM251" i="1"/>
  <c r="AM244" i="1"/>
  <c r="AM968" i="1"/>
  <c r="AM280" i="1"/>
  <c r="AN270" i="1"/>
  <c r="AN978" i="1"/>
  <c r="AM977" i="1"/>
  <c r="AM418" i="1"/>
  <c r="AM271" i="1"/>
  <c r="BE1000" i="1" a="1"/>
  <c r="BE1000" i="1" s="1"/>
  <c r="AM930" i="1"/>
  <c r="AM910" i="1"/>
  <c r="AN900" i="1"/>
  <c r="AM873" i="1"/>
  <c r="AN823" i="1"/>
  <c r="AM806" i="1"/>
  <c r="AM763" i="1"/>
  <c r="AM667" i="1"/>
  <c r="AM1000" i="1"/>
  <c r="AM853" i="1"/>
  <c r="AM836" i="1"/>
  <c r="AN829" i="1"/>
  <c r="AM779" i="1"/>
  <c r="AN751" i="1"/>
  <c r="AM703" i="1"/>
  <c r="AM682" i="1"/>
  <c r="AM948" i="1"/>
  <c r="AM903" i="1"/>
  <c r="AM897" i="1"/>
  <c r="AN887" i="1"/>
  <c r="AM886" i="1"/>
  <c r="AM876" i="1"/>
  <c r="AN866" i="1"/>
  <c r="AM808" i="1"/>
  <c r="AN805" i="1"/>
  <c r="AM799" i="1"/>
  <c r="AM790" i="1"/>
  <c r="AM752" i="1"/>
  <c r="AM743" i="1"/>
  <c r="AN715" i="1"/>
  <c r="BE987" i="1" a="1"/>
  <c r="BE987" i="1" s="1"/>
  <c r="BE938" i="1" a="1"/>
  <c r="BE938" i="1" s="1"/>
  <c r="BE908" i="1" a="1"/>
  <c r="BE908" i="1" s="1"/>
  <c r="BE897" i="1" a="1"/>
  <c r="BE897" i="1" s="1"/>
  <c r="BE732" i="1" a="1"/>
  <c r="BE732" i="1" s="1"/>
  <c r="BE688" i="1" a="1"/>
  <c r="BE688" i="1" s="1"/>
  <c r="BE669" i="1" a="1"/>
  <c r="BE669" i="1" s="1"/>
  <c r="BE948" i="1" a="1"/>
  <c r="BE948" i="1" s="1"/>
  <c r="BE786" i="1" a="1"/>
  <c r="BE786" i="1" s="1"/>
  <c r="BE678" i="1" a="1"/>
  <c r="BE678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2" i="1"/>
  <c r="AM991" i="1"/>
  <c r="AN957" i="1"/>
  <c r="AN939" i="1"/>
  <c r="AN932" i="1"/>
  <c r="AN927" i="1"/>
  <c r="AN921" i="1"/>
  <c r="AN896" i="1"/>
  <c r="AN954" i="1"/>
  <c r="AM940" i="1"/>
  <c r="AM928" i="1"/>
  <c r="BE899" i="1" a="1"/>
  <c r="BE899" i="1" s="1"/>
  <c r="BE982" i="1" a="1"/>
  <c r="BE982" i="1" s="1"/>
  <c r="BE951" i="1" a="1"/>
  <c r="BE951" i="1" s="1"/>
  <c r="BE730" i="1" a="1"/>
  <c r="BE730" i="1" s="1"/>
  <c r="BE709" i="1" a="1"/>
  <c r="BE709" i="1" s="1"/>
  <c r="BE673" i="1" a="1"/>
  <c r="BE673" i="1" s="1"/>
  <c r="BE663" i="1" a="1"/>
  <c r="BE663" i="1" s="1"/>
  <c r="BE637" i="1" a="1"/>
  <c r="BE637" i="1" s="1"/>
  <c r="BE795" i="1" a="1"/>
  <c r="BE795" i="1" s="1"/>
  <c r="BE768" i="1" a="1"/>
  <c r="BE768" i="1" s="1"/>
  <c r="BE660" i="1" a="1"/>
  <c r="BE660" i="1" s="1"/>
  <c r="BE645" i="1" a="1"/>
  <c r="BE645" i="1" s="1"/>
  <c r="BE625" i="1" a="1"/>
  <c r="BE625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3" i="1"/>
  <c r="AN987" i="1"/>
  <c r="AN984" i="1"/>
  <c r="AM973" i="1"/>
  <c r="AN968" i="1"/>
  <c r="AM955" i="1"/>
  <c r="AM943" i="1"/>
  <c r="AN891" i="1"/>
  <c r="AN1002" i="1"/>
  <c r="AN996" i="1"/>
  <c r="AM985" i="1"/>
  <c r="AM982" i="1"/>
  <c r="AN975" i="1"/>
  <c r="AN969" i="1"/>
  <c r="AM952" i="1"/>
  <c r="AN936" i="1"/>
  <c r="AM924" i="1"/>
  <c r="AN914" i="1"/>
  <c r="AM913" i="1"/>
  <c r="AN912" i="1"/>
  <c r="AM994" i="1"/>
  <c r="AM966" i="1"/>
  <c r="AN963" i="1"/>
  <c r="AM961" i="1"/>
  <c r="AN959" i="1"/>
  <c r="AM957" i="1"/>
  <c r="AN935" i="1"/>
  <c r="AM934" i="1"/>
  <c r="AN933" i="1"/>
  <c r="AN908" i="1"/>
  <c r="AM901" i="1"/>
  <c r="BE893" i="1" a="1"/>
  <c r="BE893" i="1" s="1"/>
  <c r="BE864" i="1" a="1"/>
  <c r="BE864" i="1" s="1"/>
  <c r="BE851" i="1" a="1"/>
  <c r="BE851" i="1" s="1"/>
  <c r="BE1002" i="1" a="1"/>
  <c r="BE1002" i="1" s="1"/>
  <c r="BE981" i="1" a="1"/>
  <c r="BE981" i="1" s="1"/>
  <c r="BE970" i="1" a="1"/>
  <c r="BE970" i="1" s="1"/>
  <c r="BE966" i="1" a="1"/>
  <c r="BE966" i="1" s="1"/>
  <c r="BE945" i="1" a="1"/>
  <c r="BE945" i="1" s="1"/>
  <c r="BE920" i="1" a="1"/>
  <c r="BE920" i="1" s="1"/>
  <c r="BE906" i="1" a="1"/>
  <c r="BE906" i="1" s="1"/>
  <c r="BE888" i="1" a="1"/>
  <c r="BE888" i="1" s="1"/>
  <c r="BE875" i="1" a="1"/>
  <c r="BE875" i="1" s="1"/>
  <c r="BE869" i="1" a="1"/>
  <c r="BE869" i="1" s="1"/>
  <c r="BE867" i="1" a="1"/>
  <c r="BE867" i="1" s="1"/>
  <c r="BE902" i="1" a="1"/>
  <c r="BE902" i="1" s="1"/>
  <c r="BE890" i="1" a="1"/>
  <c r="BE890" i="1" s="1"/>
  <c r="BE858" i="1" a="1"/>
  <c r="BE858" i="1" s="1"/>
  <c r="BE820" i="1" a="1"/>
  <c r="BE820" i="1" s="1"/>
  <c r="BE817" i="1" a="1"/>
  <c r="BE817" i="1" s="1"/>
  <c r="BE814" i="1" a="1"/>
  <c r="BE814" i="1" s="1"/>
  <c r="BE793" i="1" a="1"/>
  <c r="BE793" i="1" s="1"/>
  <c r="BE766" i="1" a="1"/>
  <c r="BE766" i="1" s="1"/>
  <c r="BE748" i="1" a="1"/>
  <c r="BE748" i="1" s="1"/>
  <c r="BE666" i="1" a="1"/>
  <c r="BE666" i="1" s="1"/>
  <c r="BE636" i="1" a="1"/>
  <c r="BE636" i="1" s="1"/>
  <c r="BE604" i="1" a="1"/>
  <c r="BE604" i="1" s="1"/>
  <c r="BE777" i="1" a="1"/>
  <c r="BE777" i="1" s="1"/>
  <c r="BE741" i="1" a="1"/>
  <c r="BE741" i="1" s="1"/>
  <c r="BE723" i="1" a="1"/>
  <c r="BE723" i="1" s="1"/>
  <c r="BE703" i="1" a="1"/>
  <c r="BE703" i="1" s="1"/>
  <c r="BE658" i="1" a="1"/>
  <c r="BE658" i="1" s="1"/>
  <c r="BE649" i="1" a="1"/>
  <c r="BE649" i="1" s="1"/>
  <c r="BE640" i="1" a="1"/>
  <c r="BE640" i="1" s="1"/>
  <c r="BE623" i="1" a="1"/>
  <c r="BE623" i="1" s="1"/>
  <c r="BE469" i="1" a="1"/>
  <c r="BE469" i="1" s="1"/>
  <c r="BE459" i="1" a="1"/>
  <c r="BE459" i="1" s="1"/>
  <c r="BE494" i="1" a="1"/>
  <c r="BE494" i="1" s="1"/>
  <c r="BE484" i="1" a="1"/>
  <c r="BE484" i="1" s="1"/>
  <c r="BE463" i="1" a="1"/>
  <c r="BE463" i="1" s="1"/>
  <c r="BE462" i="1" a="1"/>
  <c r="BE462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7" i="1"/>
  <c r="BE993" i="1" a="1"/>
  <c r="BE993" i="1" s="1"/>
  <c r="BE988" i="1" a="1"/>
  <c r="BE988" i="1" s="1"/>
  <c r="BE980" i="1" a="1"/>
  <c r="BE980" i="1" s="1"/>
  <c r="BE969" i="1" a="1"/>
  <c r="BE969" i="1" s="1"/>
  <c r="AM925" i="1"/>
  <c r="AN906" i="1"/>
  <c r="AM898" i="1"/>
  <c r="AN879" i="1"/>
  <c r="BE998" i="1" a="1"/>
  <c r="BE998" i="1" s="1"/>
  <c r="AM988" i="1"/>
  <c r="BE979" i="1" a="1"/>
  <c r="BE979" i="1" s="1"/>
  <c r="AM979" i="1"/>
  <c r="AM975" i="1"/>
  <c r="AM964" i="1"/>
  <c r="AM956" i="1"/>
  <c r="AM949" i="1"/>
  <c r="AN915" i="1"/>
  <c r="AM907" i="1"/>
  <c r="AN888" i="1"/>
  <c r="AM880" i="1"/>
  <c r="BE997" i="1" a="1"/>
  <c r="BE997" i="1" s="1"/>
  <c r="BE989" i="1" a="1"/>
  <c r="BE989" i="1" s="1"/>
  <c r="AM967" i="1"/>
  <c r="AM946" i="1"/>
  <c r="AN924" i="1"/>
  <c r="AM916" i="1"/>
  <c r="AN897" i="1"/>
  <c r="AM889" i="1"/>
  <c r="BE944" i="1" a="1"/>
  <c r="BE944" i="1" s="1"/>
  <c r="BE942" i="1" a="1"/>
  <c r="BE942" i="1" s="1"/>
  <c r="BE939" i="1" a="1"/>
  <c r="BE939" i="1" s="1"/>
  <c r="BE936" i="1" a="1"/>
  <c r="BE936" i="1" s="1"/>
  <c r="BE927" i="1" a="1"/>
  <c r="BE927" i="1" s="1"/>
  <c r="BE918" i="1" a="1"/>
  <c r="BE918" i="1" s="1"/>
  <c r="BE909" i="1" a="1"/>
  <c r="BE909" i="1" s="1"/>
  <c r="BE900" i="1" a="1"/>
  <c r="BE900" i="1" s="1"/>
  <c r="BE891" i="1" a="1"/>
  <c r="BE891" i="1" s="1"/>
  <c r="BE882" i="1" a="1"/>
  <c r="BE882" i="1" s="1"/>
  <c r="BE861" i="1" a="1"/>
  <c r="BE861" i="1" s="1"/>
  <c r="BE860" i="1" a="1"/>
  <c r="BE860" i="1" s="1"/>
  <c r="BE853" i="1" a="1"/>
  <c r="BE853" i="1" s="1"/>
  <c r="BE994" i="1" a="1"/>
  <c r="BE994" i="1" s="1"/>
  <c r="BE985" i="1" a="1"/>
  <c r="BE985" i="1" s="1"/>
  <c r="BE935" i="1" a="1"/>
  <c r="BE935" i="1" s="1"/>
  <c r="BE933" i="1" a="1"/>
  <c r="BE933" i="1" s="1"/>
  <c r="BE930" i="1" a="1"/>
  <c r="BE930" i="1" s="1"/>
  <c r="BE928" i="1" a="1"/>
  <c r="BE928" i="1" s="1"/>
  <c r="BE921" i="1" a="1"/>
  <c r="BE921" i="1" s="1"/>
  <c r="BE919" i="1" a="1"/>
  <c r="BE919" i="1" s="1"/>
  <c r="BE912" i="1" a="1"/>
  <c r="BE912" i="1" s="1"/>
  <c r="BE910" i="1" a="1"/>
  <c r="BE910" i="1" s="1"/>
  <c r="BE903" i="1" a="1"/>
  <c r="BE903" i="1" s="1"/>
  <c r="BE901" i="1" a="1"/>
  <c r="BE901" i="1" s="1"/>
  <c r="BE894" i="1" a="1"/>
  <c r="BE894" i="1" s="1"/>
  <c r="BE892" i="1" a="1"/>
  <c r="BE892" i="1" s="1"/>
  <c r="BE885" i="1" a="1"/>
  <c r="BE885" i="1" s="1"/>
  <c r="BE883" i="1" a="1"/>
  <c r="BE883" i="1" s="1"/>
  <c r="BE876" i="1" a="1"/>
  <c r="BE876" i="1" s="1"/>
  <c r="BE871" i="1" a="1"/>
  <c r="BE871" i="1" s="1"/>
  <c r="BE868" i="1" a="1"/>
  <c r="BE868" i="1" s="1"/>
  <c r="BE863" i="1" a="1"/>
  <c r="BE863" i="1" s="1"/>
  <c r="BE854" i="1" a="1"/>
  <c r="BE854" i="1" s="1"/>
  <c r="BE852" i="1" a="1"/>
  <c r="BE852" i="1" s="1"/>
  <c r="BE848" i="1" a="1"/>
  <c r="BE848" i="1" s="1"/>
  <c r="BE870" i="1" a="1"/>
  <c r="BE870" i="1" s="1"/>
  <c r="BE859" i="1" a="1"/>
  <c r="BE859" i="1" s="1"/>
  <c r="BE829" i="1" a="1"/>
  <c r="BE829" i="1" s="1"/>
  <c r="BE808" i="1" a="1"/>
  <c r="BE808" i="1" s="1"/>
  <c r="BE805" i="1" a="1"/>
  <c r="BE805" i="1" s="1"/>
  <c r="BE802" i="1" a="1"/>
  <c r="BE802" i="1" s="1"/>
  <c r="BE788" i="1" a="1"/>
  <c r="BE788" i="1" s="1"/>
  <c r="BE778" i="1" a="1"/>
  <c r="BE778" i="1" s="1"/>
  <c r="BE761" i="1" a="1"/>
  <c r="BE761" i="1" s="1"/>
  <c r="BE751" i="1" a="1"/>
  <c r="BE751" i="1" s="1"/>
  <c r="BE734" i="1" a="1"/>
  <c r="BE734" i="1" s="1"/>
  <c r="BE787" i="1" a="1"/>
  <c r="BE787" i="1" s="1"/>
  <c r="BE770" i="1" a="1"/>
  <c r="BE770" i="1" s="1"/>
  <c r="BE760" i="1" a="1"/>
  <c r="BE760" i="1" s="1"/>
  <c r="BE743" i="1" a="1"/>
  <c r="BE743" i="1" s="1"/>
  <c r="BE735" i="1" a="1"/>
  <c r="BE735" i="1" s="1"/>
  <c r="BE733" i="1" a="1"/>
  <c r="BE733" i="1" s="1"/>
  <c r="BE850" i="1" a="1"/>
  <c r="BE850" i="1" s="1"/>
  <c r="BE839" i="1" a="1"/>
  <c r="BE839" i="1" s="1"/>
  <c r="BE813" i="1" a="1"/>
  <c r="BE813" i="1" s="1"/>
  <c r="BE811" i="1" a="1"/>
  <c r="BE811" i="1" s="1"/>
  <c r="BE796" i="1" a="1"/>
  <c r="BE796" i="1" s="1"/>
  <c r="BE779" i="1" a="1"/>
  <c r="BE779" i="1" s="1"/>
  <c r="BE771" i="1" a="1"/>
  <c r="BE771" i="1" s="1"/>
  <c r="BE769" i="1" a="1"/>
  <c r="BE769" i="1" s="1"/>
  <c r="BE752" i="1" a="1"/>
  <c r="BE752" i="1" s="1"/>
  <c r="BE744" i="1" a="1"/>
  <c r="BE744" i="1" s="1"/>
  <c r="BE742" i="1" a="1"/>
  <c r="BE742" i="1" s="1"/>
  <c r="BE794" i="1" a="1"/>
  <c r="BE794" i="1" s="1"/>
  <c r="BE785" i="1" a="1"/>
  <c r="BE785" i="1" s="1"/>
  <c r="BE776" i="1" a="1"/>
  <c r="BE776" i="1" s="1"/>
  <c r="BE767" i="1" a="1"/>
  <c r="BE767" i="1" s="1"/>
  <c r="BE758" i="1" a="1"/>
  <c r="BE758" i="1" s="1"/>
  <c r="BE749" i="1" a="1"/>
  <c r="BE749" i="1" s="1"/>
  <c r="BE740" i="1" a="1"/>
  <c r="BE740" i="1" s="1"/>
  <c r="BE731" i="1" a="1"/>
  <c r="BE731" i="1" s="1"/>
  <c r="BE724" i="1" a="1"/>
  <c r="BE724" i="1" s="1"/>
  <c r="BE722" i="1" a="1"/>
  <c r="BE722" i="1" s="1"/>
  <c r="BE715" i="1" a="1"/>
  <c r="BE715" i="1" s="1"/>
  <c r="BE713" i="1" a="1"/>
  <c r="BE713" i="1" s="1"/>
  <c r="BE679" i="1" a="1"/>
  <c r="BE679" i="1" s="1"/>
  <c r="BE671" i="1" a="1"/>
  <c r="BE671" i="1" s="1"/>
  <c r="BE657" i="1" a="1"/>
  <c r="BE657" i="1" s="1"/>
  <c r="BE652" i="1" a="1"/>
  <c r="BE652" i="1" s="1"/>
  <c r="BE644" i="1" a="1"/>
  <c r="BE644" i="1" s="1"/>
  <c r="BE605" i="1" a="1"/>
  <c r="BE605" i="1" s="1"/>
  <c r="BE725" i="1" a="1"/>
  <c r="BE725" i="1" s="1"/>
  <c r="BE716" i="1" a="1"/>
  <c r="BE716" i="1" s="1"/>
  <c r="BE675" i="1" a="1"/>
  <c r="BE675" i="1" s="1"/>
  <c r="BE670" i="1" a="1"/>
  <c r="BE670" i="1" s="1"/>
  <c r="BE662" i="1" a="1"/>
  <c r="BE662" i="1" s="1"/>
  <c r="BE648" i="1" a="1"/>
  <c r="BE648" i="1" s="1"/>
  <c r="BE643" i="1" a="1"/>
  <c r="BE643" i="1" s="1"/>
  <c r="BE635" i="1" a="1"/>
  <c r="BE635" i="1" s="1"/>
  <c r="BE624" i="1" a="1"/>
  <c r="BE624" i="1" s="1"/>
  <c r="BE621" i="1" a="1"/>
  <c r="BE621" i="1" s="1"/>
  <c r="BE607" i="1" a="1"/>
  <c r="BE607" i="1" s="1"/>
  <c r="BE700" i="1" a="1"/>
  <c r="BE700" i="1" s="1"/>
  <c r="BE680" i="1" a="1"/>
  <c r="BE680" i="1" s="1"/>
  <c r="BE661" i="1" a="1"/>
  <c r="BE661" i="1" s="1"/>
  <c r="BE653" i="1" a="1"/>
  <c r="BE653" i="1" s="1"/>
  <c r="BE634" i="1" a="1"/>
  <c r="BE634" i="1" s="1"/>
  <c r="BE614" i="1" a="1"/>
  <c r="BE614" i="1" s="1"/>
  <c r="BE618" i="1" a="1"/>
  <c r="BE618" i="1" s="1"/>
  <c r="BE615" i="1" a="1"/>
  <c r="BE615" i="1" s="1"/>
  <c r="BE612" i="1" a="1"/>
  <c r="BE612" i="1" s="1"/>
  <c r="BE492" i="1" a="1"/>
  <c r="BE492" i="1" s="1"/>
  <c r="BE489" i="1" a="1"/>
  <c r="BE489" i="1" s="1"/>
  <c r="BE488" i="1" a="1"/>
  <c r="BE488" i="1" s="1"/>
  <c r="BE480" i="1" a="1"/>
  <c r="BE480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2" i="1"/>
  <c r="AN1001" i="1"/>
  <c r="AN1000" i="1"/>
  <c r="AM995" i="1"/>
  <c r="AM993" i="1"/>
  <c r="AN992" i="1"/>
  <c r="AN991" i="1"/>
  <c r="AM986" i="1"/>
  <c r="AM984" i="1"/>
  <c r="AN983" i="1"/>
  <c r="AN982" i="1"/>
  <c r="AM978" i="1"/>
  <c r="AN965" i="1"/>
  <c r="AM963" i="1"/>
  <c r="AN962" i="1"/>
  <c r="AM1001" i="1"/>
  <c r="AM999" i="1"/>
  <c r="AN998" i="1"/>
  <c r="AN997" i="1"/>
  <c r="AM992" i="1"/>
  <c r="AM990" i="1"/>
  <c r="AN989" i="1"/>
  <c r="AN988" i="1"/>
  <c r="AM983" i="1"/>
  <c r="AM981" i="1"/>
  <c r="AN980" i="1"/>
  <c r="AN974" i="1"/>
  <c r="AM972" i="1"/>
  <c r="AN971" i="1"/>
  <c r="AM960" i="1"/>
  <c r="AM998" i="1"/>
  <c r="AM996" i="1"/>
  <c r="AN995" i="1"/>
  <c r="AN994" i="1"/>
  <c r="AM989" i="1"/>
  <c r="AM987" i="1"/>
  <c r="AN986" i="1"/>
  <c r="AN985" i="1"/>
  <c r="AM980" i="1"/>
  <c r="AM969" i="1"/>
  <c r="AN956" i="1"/>
  <c r="AM954" i="1"/>
  <c r="AN953" i="1"/>
  <c r="BE977" i="1" a="1"/>
  <c r="BE977" i="1" s="1"/>
  <c r="BE973" i="1" a="1"/>
  <c r="BE973" i="1" s="1"/>
  <c r="BE968" i="1" a="1"/>
  <c r="BE968" i="1" s="1"/>
  <c r="BE964" i="1" a="1"/>
  <c r="BE964" i="1" s="1"/>
  <c r="BE959" i="1" a="1"/>
  <c r="BE959" i="1" s="1"/>
  <c r="BE955" i="1" a="1"/>
  <c r="BE955" i="1" s="1"/>
  <c r="BE976" i="1" a="1"/>
  <c r="BE976" i="1" s="1"/>
  <c r="BQ974" i="1"/>
  <c r="BE971" i="1" a="1"/>
  <c r="BE971" i="1" s="1"/>
  <c r="BE967" i="1" a="1"/>
  <c r="BE967" i="1" s="1"/>
  <c r="BQ965" i="1"/>
  <c r="BE962" i="1" a="1"/>
  <c r="BE962" i="1" s="1"/>
  <c r="BE958" i="1" a="1"/>
  <c r="BE958" i="1" s="1"/>
  <c r="BQ956" i="1"/>
  <c r="BE953" i="1" a="1"/>
  <c r="BE953" i="1" s="1"/>
  <c r="BE949" i="1" a="1"/>
  <c r="BE949" i="1" s="1"/>
  <c r="BQ944" i="1"/>
  <c r="BE940" i="1" a="1"/>
  <c r="BE940" i="1" s="1"/>
  <c r="BQ935" i="1"/>
  <c r="BE931" i="1" a="1"/>
  <c r="BE931" i="1" s="1"/>
  <c r="BE849" i="1" a="1"/>
  <c r="BE849" i="1" s="1"/>
  <c r="BE845" i="1" a="1"/>
  <c r="BE845" i="1" s="1"/>
  <c r="BQ843" i="1"/>
  <c r="BE840" i="1" a="1"/>
  <c r="BE840" i="1" s="1"/>
  <c r="BE836" i="1" a="1"/>
  <c r="BE836" i="1" s="1"/>
  <c r="BQ834" i="1"/>
  <c r="BE831" i="1" a="1"/>
  <c r="BE831" i="1" s="1"/>
  <c r="BE827" i="1" a="1"/>
  <c r="BE827" i="1" s="1"/>
  <c r="BQ825" i="1"/>
  <c r="BQ816" i="1"/>
  <c r="BQ807" i="1"/>
  <c r="BQ846" i="1"/>
  <c r="BQ837" i="1"/>
  <c r="BQ828" i="1"/>
  <c r="BQ819" i="1"/>
  <c r="BE815" i="1" a="1"/>
  <c r="BE815" i="1" s="1"/>
  <c r="BQ810" i="1"/>
  <c r="BE806" i="1" a="1"/>
  <c r="BE806" i="1" s="1"/>
  <c r="BQ707" i="1"/>
  <c r="BE701" i="1" a="1"/>
  <c r="BE701" i="1" s="1"/>
  <c r="BE692" i="1" a="1"/>
  <c r="BE692" i="1" s="1"/>
  <c r="BE683" i="1" a="1"/>
  <c r="BE683" i="1" s="1"/>
  <c r="BE710" i="1" a="1"/>
  <c r="BE710" i="1" s="1"/>
  <c r="BE706" i="1" a="1"/>
  <c r="BE706" i="1" s="1"/>
  <c r="BQ704" i="1"/>
  <c r="BE695" i="1" a="1"/>
  <c r="BE695" i="1" s="1"/>
  <c r="BE686" i="1" a="1"/>
  <c r="BE686" i="1" s="1"/>
  <c r="BE632" i="1" a="1"/>
  <c r="BE632" i="1" s="1"/>
  <c r="BE628" i="1" a="1"/>
  <c r="BE628" i="1" s="1"/>
  <c r="BE631" i="1" a="1"/>
  <c r="BE631" i="1" s="1"/>
  <c r="BQ629" i="1"/>
  <c r="BE626" i="1" a="1"/>
  <c r="BE626" i="1" s="1"/>
  <c r="BQ620" i="1"/>
  <c r="BE616" i="1" a="1"/>
  <c r="BE616" i="1" s="1"/>
  <c r="BQ611" i="1"/>
  <c r="BQ603" i="1"/>
  <c r="BQ597" i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656" i="15" l="1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L118" i="10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656" i="15" l="1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<sst xmlns="http://schemas.openxmlformats.org/spreadsheetml/2006/main" count="15182" uniqueCount="2169">
  <si>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</si>
  <si>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</si>
  <si>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</si>
  <si>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</si>
  <si>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</si>
  <si>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</si>
  <si>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</si>
  <si>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</si>
  <si>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</si>
  <si>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</si>
  <si>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</si>
  <si>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</si>
  <si>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</si>
  <si>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</si>
  <si>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</si>
  <si>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</si>
  <si>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</si>
  <si>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</si>
  <si>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</si>
  <si>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</si>
  <si>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</si>
  <si>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</si>
  <si>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</si>
  <si>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</si>
  <si>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</si>
  <si>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</si>
  <si>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</si>
  <si>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</si>
  <si>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</si>
  <si>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</si>
  <si>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</si>
  <si>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</si>
  <si>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</si>
  <si>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</si>
  <si>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</si>
  <si>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</si>
  <si>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</si>
  <si>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</si>
  <si>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</si>
  <si>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</si>
  <si>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</si>
  <si>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</si>
  <si>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</si>
  <si>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</si>
  <si>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</si>
  <si>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</si>
  <si>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</si>
  <si>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</si>
  <si>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</si>
  <si>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</si>
  <si>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</si>
  <si>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</si>
  <si>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</si>
  <si>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</si>
  <si>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</si>
  <si>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</si>
  <si>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</si>
  <si>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</si>
  <si>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</si>
  <si>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</si>
  <si>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</si>
  <si>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</si>
  <si>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</si>
  <si>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</si>
  <si>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</si>
  <si>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</si>
  <si>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</si>
  <si>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</si>
  <si>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</si>
  <si>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</si>
  <si>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</si>
  <si>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</si>
  <si>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</si>
  <si>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</si>
  <si>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</si>
  <si>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</si>
  <si>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</si>
  <si>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</si>
  <si>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</si>
  <si>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</si>
  <si>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</si>
  <si>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</si>
  <si>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</si>
  <si>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</si>
  <si>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</si>
  <si>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</si>
  <si>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</si>
  <si>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</si>
  <si>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</si>
  <si>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</si>
  <si>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</si>
  <si>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</si>
  <si>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</si>
  <si>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</si>
  <si>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</si>
  <si>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</si>
  <si>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</si>
  <si>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</si>
  <si>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</si>
  <si>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</si>
  <si>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</si>
  <si>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</si>
  <si>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</si>
  <si>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</si>
  <si>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</si>
  <si>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</si>
  <si>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</si>
  <si>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</si>
  <si>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</si>
  <si>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</si>
  <si>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</si>
  <si>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</si>
  <si>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</si>
  <si>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</si>
  <si>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</si>
  <si>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</si>
  <si>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</si>
  <si>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</si>
  <si>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</si>
  <si>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</si>
  <si>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</si>
  <si>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</si>
  <si>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</si>
  <si>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</si>
  <si>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</si>
  <si>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</si>
  <si>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</si>
  <si>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</si>
  <si>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</si>
  <si>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</si>
  <si>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</si>
  <si>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</si>
  <si>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</si>
  <si>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</si>
  <si>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</si>
  <si>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</si>
  <si>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</si>
  <si>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</si>
  <si>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</si>
  <si>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</si>
  <si>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</si>
  <si>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</si>
  <si>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</si>
  <si>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</si>
  <si>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</si>
  <si>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</si>
  <si>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</si>
  <si>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</si>
  <si>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</si>
  <si>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</si>
  <si>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</si>
  <si>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</si>
  <si>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</si>
  <si>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</si>
  <si>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</si>
  <si>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</si>
  <si>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</si>
  <si>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</si>
  <si>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</si>
  <si>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</si>
  <si>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</si>
  <si>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</si>
  <si>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</si>
  <si>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</si>
  <si>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</si>
  <si>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</si>
  <si>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</si>
  <si>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</si>
  <si>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</si>
  <si>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</si>
  <si>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</si>
  <si>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</si>
  <si>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</si>
  <si>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</si>
  <si>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</si>
  <si>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</si>
  <si>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</si>
  <si>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</si>
  <si>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</si>
  <si>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</si>
  <si>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</si>
  <si>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</si>
  <si>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</si>
  <si>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</si>
  <si>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</si>
  <si>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</si>
  <si>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</si>
  <si>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</si>
  <si>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</si>
  <si>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</si>
  <si>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</si>
  <si>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</si>
  <si>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</si>
  <si>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</si>
  <si>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</si>
  <si>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</si>
  <si>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</si>
  <si>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</si>
  <si>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</si>
  <si>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</si>
  <si>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</si>
  <si>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</si>
  <si>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</si>
  <si>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</si>
  <si>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</si>
  <si>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</si>
  <si>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</si>
  <si>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</si>
  <si>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</si>
  <si>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</si>
  <si>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</si>
  <si>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</si>
  <si>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</si>
  <si>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</si>
  <si>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</si>
  <si>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</si>
  <si>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</si>
  <si>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</si>
  <si>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</si>
  <si>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</si>
  <si>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</si>
  <si>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</si>
  <si>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</si>
  <si>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</si>
  <si>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</si>
  <si>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</si>
  <si>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</si>
  <si>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</si>
  <si>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</si>
  <si>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</si>
  <si>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</si>
  <si>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</si>
  <si>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</si>
  <si>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</si>
  <si>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</si>
  <si>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</si>
  <si>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</si>
  <si>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</si>
  <si>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</si>
  <si>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</si>
  <si>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</si>
  <si>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</si>
  <si>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</si>
  <si>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</si>
  <si>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</si>
  <si>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</si>
  <si>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</si>
  <si>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</si>
  <si>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</si>
  <si>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</si>
  <si>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</si>
  <si>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</si>
  <si>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</si>
  <si>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</si>
  <si>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</si>
  <si>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</si>
  <si>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</si>
  <si>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</si>
  <si>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</si>
  <si>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</si>
  <si>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</si>
  <si>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</si>
  <si>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</si>
  <si>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</si>
  <si>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</si>
  <si>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</si>
  <si>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</si>
  <si>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</si>
  <si>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</si>
  <si>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</si>
  <si>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</si>
  <si>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</si>
  <si>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</si>
  <si>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</si>
  <si>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</si>
  <si>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</si>
  <si>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</si>
  <si>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</si>
  <si>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</si>
  <si>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</si>
  <si>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</si>
  <si>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</si>
  <si>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</si>
  <si>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</si>
  <si>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</si>
  <si>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</si>
  <si>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</si>
  <si>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</si>
  <si>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</si>
  <si>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</si>
  <si>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</si>
  <si>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</si>
  <si>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</si>
  <si>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</si>
  <si>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</si>
  <si>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</si>
  <si>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</si>
  <si>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</si>
  <si>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</si>
  <si>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</si>
  <si>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</si>
  <si>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</si>
  <si>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</si>
  <si>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</si>
  <si>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</si>
  <si>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</si>
  <si>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</si>
  <si>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</si>
  <si>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</si>
  <si>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</si>
  <si>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</si>
  <si>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</si>
  <si>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</si>
  <si>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</si>
  <si>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</si>
  <si>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</si>
  <si>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</si>
  <si>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</si>
  <si>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</si>
  <si>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</si>
  <si>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</si>
  <si>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</si>
  <si>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</si>
  <si>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</si>
  <si>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</si>
  <si>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</si>
  <si>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</si>
  <si>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</si>
  <si>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</si>
  <si>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</si>
  <si>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</si>
  <si>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</si>
  <si>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</si>
  <si>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</si>
  <si>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</si>
  <si>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</si>
  <si>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</si>
  <si>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</si>
  <si>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</si>
  <si>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</si>
  <si>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</si>
  <si>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</si>
  <si>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</si>
  <si>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</si>
  <si>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</si>
  <si>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</si>
  <si>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</si>
  <si>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</si>
  <si>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</si>
  <si>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</si>
  <si>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</si>
  <si>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</si>
  <si>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</si>
  <si>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</si>
  <si>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</si>
  <si>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</si>
  <si>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</si>
  <si>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</si>
  <si>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</si>
  <si>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</si>
  <si>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</si>
  <si>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</si>
  <si>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</si>
  <si>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</si>
  <si>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</si>
  <si>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</si>
  <si>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</si>
  <si>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</si>
  <si>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</si>
  <si>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</si>
  <si>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</si>
  <si>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</si>
  <si>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</si>
  <si>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</si>
  <si>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</si>
  <si>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</si>
  <si>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</si>
  <si>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</si>
  <si>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</si>
  <si>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</si>
  <si>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</si>
  <si>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</si>
  <si>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</si>
  <si>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</si>
  <si>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</si>
  <si>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</si>
  <si>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</si>
  <si>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</si>
  <si>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</si>
  <si>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</si>
  <si>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</si>
  <si>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</si>
  <si>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</si>
  <si>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</si>
  <si>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</si>
  <si>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</si>
  <si>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</si>
  <si>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</si>
  <si>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</si>
  <si>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</si>
  <si>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</si>
  <si>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</si>
  <si>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</si>
  <si>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</si>
  <si>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</si>
  <si>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</si>
  <si>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</si>
  <si>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</si>
  <si>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</si>
  <si>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</si>
  <si>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</si>
  <si>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</si>
  <si>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</si>
  <si>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</si>
  <si>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</si>
  <si>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</si>
  <si>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</si>
  <si>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</si>
  <si>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</si>
  <si>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</si>
  <si>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</si>
  <si>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</si>
  <si>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</si>
  <si>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</si>
  <si>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</si>
  <si>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</si>
  <si>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</si>
  <si>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</si>
  <si>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</si>
  <si>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</si>
  <si>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</si>
  <si>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</si>
  <si>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</si>
  <si>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</si>
  <si>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</si>
  <si>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</si>
  <si>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</si>
  <si>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</si>
  <si>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</si>
  <si>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</si>
  <si>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</si>
  <si>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</si>
  <si>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</si>
  <si>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</si>
  <si>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</si>
  <si>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</si>
  <si>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</si>
  <si>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</si>
  <si>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</si>
  <si>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</si>
  <si>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</si>
  <si>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</si>
  <si>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</si>
  <si>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</si>
  <si>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</si>
  <si>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</si>
  <si>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</si>
  <si>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</si>
  <si>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</si>
  <si>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</si>
  <si>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</si>
  <si>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</si>
  <si>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</si>
  <si>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</si>
  <si>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</si>
  <si>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</si>
  <si>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</si>
  <si>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</si>
  <si>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</si>
  <si>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</si>
  <si>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</si>
  <si>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</si>
  <si>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</si>
  <si>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</si>
  <si>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</si>
  <si>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</si>
  <si>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</si>
  <si>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</si>
  <si>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</si>
  <si>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</si>
  <si>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</si>
  <si>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</si>
  <si>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</si>
  <si>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</si>
  <si>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</si>
  <si>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</si>
  <si>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</si>
  <si>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</si>
  <si>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</si>
  <si>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</si>
  <si>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</si>
  <si>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</si>
  <si>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</si>
  <si>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</si>
  <si>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</si>
  <si>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</si>
  <si>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</si>
  <si>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</si>
  <si>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</si>
  <si>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</si>
  <si>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</si>
  <si>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</si>
  <si>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</si>
  <si>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</si>
  <si>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</si>
  <si>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</si>
  <si>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</si>
  <si>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</si>
  <si>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</si>
  <si>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</si>
  <si>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</si>
  <si>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</si>
  <si>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</si>
  <si>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</si>
  <si>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</si>
  <si>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</si>
  <si>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</si>
  <si>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</si>
  <si>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</si>
  <si>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</si>
  <si>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</si>
  <si>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</si>
  <si>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</si>
  <si>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</si>
  <si>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</si>
  <si>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</si>
  <si>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</si>
  <si>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</si>
  <si>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</si>
  <si>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</si>
  <si>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</si>
  <si>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</si>
  <si>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</si>
  <si>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</si>
  <si>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</si>
  <si>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</si>
  <si>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</si>
  <si>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</si>
  <si>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</si>
  <si>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</si>
  <si>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</si>
  <si>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</si>
  <si>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</si>
  <si>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</si>
  <si>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</si>
  <si>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</si>
  <si>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</si>
  <si>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</si>
  <si>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</si>
  <si>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</si>
  <si>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</si>
  <si>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</si>
  <si>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</si>
  <si>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</si>
  <si>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</si>
  <si>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</si>
  <si>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</si>
  <si>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</si>
  <si>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</si>
  <si>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</si>
  <si>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</si>
  <si>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</si>
  <si>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</si>
  <si>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</si>
  <si>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</si>
  <si>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</si>
  <si>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</si>
  <si>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</si>
  <si>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</si>
  <si>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</si>
  <si>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</si>
  <si>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</si>
  <si>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</si>
  <si>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</si>
  <si>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</si>
  <si>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</si>
  <si>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</si>
  <si>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</si>
  <si>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</si>
  <si>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</si>
  <si>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</si>
  <si>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</si>
  <si>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</si>
  <si>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</si>
  <si>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</si>
  <si>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</si>
  <si>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</si>
  <si>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</si>
  <si>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</si>
  <si>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</si>
  <si>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</si>
  <si>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</si>
  <si>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</si>
  <si>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</si>
  <si>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</si>
  <si>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</si>
  <si>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</si>
  <si>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</si>
  <si>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</si>
  <si>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</si>
  <si>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</si>
  <si>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</si>
  <si>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</si>
  <si>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</si>
  <si>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</si>
  <si>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</si>
  <si>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</si>
  <si>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</si>
  <si>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</si>
  <si>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</si>
  <si>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</si>
  <si>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</si>
  <si>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</si>
  <si>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</si>
  <si>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</si>
  <si>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</si>
  <si>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</si>
  <si>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</si>
  <si>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</si>
  <si>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</si>
  <si>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</si>
  <si>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</si>
  <si>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</si>
  <si>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</si>
  <si>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</si>
  <si>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</si>
  <si>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</si>
  <si>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</si>
  <si>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</si>
  <si>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</si>
  <si>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</si>
  <si>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</si>
  <si>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</si>
  <si>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</si>
  <si>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</si>
  <si>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</si>
  <si>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</si>
  <si>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</si>
  <si>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</si>
  <si>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</si>
  <si>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</si>
  <si>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</si>
  <si>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</si>
  <si>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</si>
  <si>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</si>
  <si>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</si>
  <si>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</si>
  <si>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</si>
  <si>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</si>
  <si>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</si>
  <si>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</si>
  <si>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</si>
  <si>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</si>
  <si>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</si>
  <si>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</si>
  <si>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</si>
  <si>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</si>
  <si>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</si>
  <si>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</si>
  <si>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</si>
  <si>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</si>
  <si>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</si>
  <si>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</si>
  <si>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</si>
  <si>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</si>
  <si>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</si>
  <si>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</si>
  <si>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</si>
  <si>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</si>
  <si>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</si>
  <si>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</si>
  <si>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</si>
  <si>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</si>
  <si>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</si>
  <si>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</si>
  <si>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</si>
  <si>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</si>
  <si>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</si>
  <si>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</si>
  <si>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</si>
  <si>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</si>
  <si>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</si>
  <si>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</si>
  <si>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</si>
  <si>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</si>
  <si>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</si>
  <si>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</si>
  <si>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</si>
  <si>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</si>
  <si>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</si>
  <si>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</si>
  <si>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</si>
  <si>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</si>
  <si>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</si>
  <si>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</si>
  <si>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</si>
  <si>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</si>
  <si>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</si>
  <si>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</si>
  <si>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</si>
  <si>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</si>
  <si>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</si>
  <si>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</si>
  <si>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</si>
  <si>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</si>
  <si>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</si>
  <si>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</si>
  <si>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</si>
  <si>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</si>
  <si>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</si>
  <si>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</si>
  <si>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</si>
  <si>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</si>
  <si>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</si>
  <si>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</si>
  <si>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</si>
  <si>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</si>
  <si>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</si>
  <si>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</si>
  <si>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</si>
  <si>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</si>
  <si>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</si>
  <si>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</si>
  <si>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</si>
  <si>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</si>
  <si>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</si>
  <si>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</si>
  <si>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</si>
  <si>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</si>
  <si>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</si>
  <si>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</si>
  <si>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</si>
  <si>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</si>
  <si>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</si>
  <si>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</si>
  <si>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</si>
  <si>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</si>
  <si>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</si>
  <si>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</si>
  <si>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</si>
  <si>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</si>
  <si>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</si>
  <si>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</si>
  <si>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</si>
  <si>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</si>
  <si>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</si>
  <si>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</si>
  <si>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</si>
  <si>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</si>
  <si>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</si>
  <si>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</si>
  <si>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</si>
  <si>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</si>
  <si>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</si>
  <si>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</si>
  <si>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</si>
  <si>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</si>
  <si>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</si>
  <si>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</si>
  <si>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</si>
  <si>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</si>
  <si>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</si>
  <si>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</si>
  <si>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</si>
  <si>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</si>
  <si>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</si>
  <si>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</si>
  <si>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</si>
  <si>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</si>
  <si>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</si>
  <si>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</si>
  <si>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</si>
  <si>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</si>
  <si>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</si>
  <si>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</si>
  <si>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</si>
  <si>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</si>
  <si>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</si>
  <si>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</si>
  <si>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</si>
  <si>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</si>
  <si>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</si>
  <si>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</si>
  <si>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</si>
  <si>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</si>
  <si>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</si>
  <si>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</si>
  <si>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</si>
  <si>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</si>
  <si>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</si>
  <si>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</si>
  <si>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</si>
  <si>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</si>
  <si>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</si>
  <si>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</si>
  <si>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</si>
  <si>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</si>
  <si>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</si>
  <si>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</si>
  <si>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</si>
  <si>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</si>
  <si>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</si>
  <si>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</si>
  <si>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</si>
  <si>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</si>
  <si>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</si>
  <si>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</si>
  <si>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</si>
  <si>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</si>
  <si>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</si>
  <si>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</si>
  <si>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</si>
  <si>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</si>
  <si>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</si>
  <si>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</si>
  <si>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</si>
  <si>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</si>
  <si>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</si>
  <si>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</si>
  <si>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</si>
  <si>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</si>
  <si>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</si>
  <si>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</si>
  <si>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</si>
  <si>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</si>
  <si>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</si>
  <si>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</si>
  <si>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</si>
  <si>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</si>
  <si>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</si>
  <si>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</si>
  <si>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</si>
  <si>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</si>
  <si>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</si>
  <si>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</si>
  <si>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</si>
  <si>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</si>
  <si>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</si>
  <si>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</si>
  <si>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</si>
  <si>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</si>
  <si>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</si>
  <si>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</si>
  <si>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</si>
  <si>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</si>
  <si>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</si>
  <si>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</si>
  <si>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</si>
  <si>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</si>
  <si>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</si>
  <si>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</si>
  <si>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</si>
  <si>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</si>
  <si>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</si>
  <si>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</si>
  <si>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</si>
  <si>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</si>
  <si>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</si>
  <si>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</si>
  <si>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</si>
  <si>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</si>
  <si>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</si>
  <si>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</si>
  <si>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</si>
  <si>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</si>
  <si>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</si>
  <si>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</si>
  <si>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</si>
  <si>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</si>
  <si>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</si>
  <si>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</si>
  <si>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</si>
  <si>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</si>
  <si>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</si>
  <si>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</si>
  <si>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</si>
  <si>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</si>
  <si>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</si>
  <si>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</si>
  <si>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</si>
  <si>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</si>
  <si>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</si>
  <si>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</si>
  <si>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</si>
  <si>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</si>
  <si>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</si>
  <si>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</si>
  <si>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</si>
  <si>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</si>
  <si>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</si>
  <si>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</si>
  <si>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</si>
  <si>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</si>
  <si>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</si>
  <si>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</si>
  <si>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</si>
  <si>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</si>
  <si>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</si>
  <si>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</si>
  <si>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</si>
  <si>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</si>
  <si>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</si>
  <si>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</si>
  <si>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</si>
  <si>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</si>
  <si>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</si>
  <si>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</si>
  <si>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</si>
  <si>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</si>
  <si>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</si>
  <si>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</si>
  <si>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</si>
  <si>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</si>
  <si>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</si>
  <si>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</si>
  <si>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</si>
  <si>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</si>
  <si>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</si>
  <si>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</si>
  <si>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</si>
  <si>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</si>
  <si>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</si>
  <si>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</si>
  <si>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</si>
  <si>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</si>
  <si>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</si>
  <si>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</si>
  <si>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</si>
  <si>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</si>
  <si>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</si>
  <si>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</si>
  <si>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</si>
  <si>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</si>
  <si>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</si>
  <si>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</si>
  <si>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</si>
  <si>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</si>
  <si>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</si>
  <si>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</si>
  <si>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</si>
  <si>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</si>
  <si>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</si>
  <si>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</si>
  <si>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</si>
  <si>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</si>
  <si>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</si>
  <si>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</si>
  <si>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</si>
  <si>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</si>
  <si>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</si>
  <si>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</si>
  <si>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</si>
  <si>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</si>
  <si>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</si>
  <si>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</si>
  <si>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</si>
  <si>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</si>
  <si>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</si>
  <si>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</si>
  <si>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</si>
  <si>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</si>
  <si>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</si>
  <si>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</si>
  <si>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</si>
  <si>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</si>
  <si>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</si>
  <si>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</si>
  <si>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</si>
  <si>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</si>
  <si>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</si>
  <si>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</si>
  <si>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</si>
  <si>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</si>
  <si>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</si>
  <si>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</si>
  <si>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</si>
  <si>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</si>
  <si>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</si>
  <si>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</si>
  <si>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</si>
  <si>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</si>
  <si>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</si>
  <si>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</si>
  <si>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</si>
  <si>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</si>
  <si>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</si>
  <si>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</si>
  <si>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</si>
  <si>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</si>
  <si>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</si>
  <si>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</si>
  <si>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</si>
  <si>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</si>
  <si>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</si>
  <si>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</si>
  <si>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</si>
  <si>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</si>
  <si>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</si>
  <si>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</si>
  <si>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</si>
  <si>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</si>
  <si>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</si>
  <si>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</si>
  <si>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</si>
  <si>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</si>
  <si>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</si>
  <si>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</si>
  <si>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</si>
  <si>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</si>
  <si>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</si>
  <si>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</si>
  <si>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</si>
  <si>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</si>
  <si>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</si>
  <si>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</si>
  <si>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</si>
  <si>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</si>
  <si>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</si>
  <si>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</si>
  <si>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</si>
  <si>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</si>
  <si>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</si>
  <si>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</si>
  <si>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</si>
  <si>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</si>
  <si>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</si>
  <si>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</si>
  <si>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</si>
  <si>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</si>
  <si>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</si>
  <si>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</si>
  <si>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</si>
  <si>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</si>
  <si>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</si>
  <si>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</si>
  <si>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</si>
  <si>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</si>
  <si>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</si>
  <si>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</si>
  <si>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</si>
  <si>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</si>
  <si>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</si>
  <si>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</si>
  <si>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</si>
  <si>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</si>
  <si>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</si>
  <si>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</si>
  <si>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</si>
  <si>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</si>
  <si>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</si>
  <si>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</si>
  <si>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</si>
  <si>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</si>
  <si>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</si>
  <si>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</si>
  <si>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</si>
  <si>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</si>
  <si>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</si>
  <si>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</si>
  <si>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</si>
  <si>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</si>
  <si>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</si>
  <si>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</si>
  <si>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</si>
  <si>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</si>
  <si>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</si>
  <si>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</si>
  <si>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</si>
  <si>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</si>
  <si>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</si>
  <si>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</si>
  <si>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</si>
  <si>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</si>
  <si>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</si>
  <si>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</si>
  <si>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</si>
  <si>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</si>
  <si>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</si>
  <si>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</si>
  <si>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</si>
  <si>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</si>
  <si>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</si>
  <si>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</si>
  <si>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</si>
  <si>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</si>
  <si>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</si>
  <si>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</si>
  <si>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</si>
  <si>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</si>
  <si>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</si>
  <si>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</si>
  <si>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</si>
  <si>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</si>
  <si>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</si>
  <si>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</si>
  <si>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</si>
  <si>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</si>
  <si>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</si>
  <si>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</si>
  <si>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</si>
  <si>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</si>
  <si>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</si>
  <si>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</si>
  <si>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</si>
  <si>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</si>
  <si>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</si>
  <si>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</si>
  <si>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</si>
  <si>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</si>
  <si>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</si>
  <si>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</si>
  <si>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</si>
  <si>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</si>
  <si>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</si>
  <si>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</si>
  <si>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</si>
  <si>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</si>
  <si>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</si>
  <si>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</si>
  <si>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</si>
  <si>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</si>
  <si>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</si>
  <si>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</si>
  <si>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</si>
  <si>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</si>
  <si>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</si>
  <si>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</si>
  <si>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</si>
  <si>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</si>
  <si>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</si>
  <si>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</si>
  <si>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</si>
  <si>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</si>
  <si>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</si>
  <si>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</si>
  <si>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</si>
  <si>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</si>
  <si>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</si>
  <si>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</si>
  <si>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</si>
  <si>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</si>
  <si>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</si>
  <si>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</si>
  <si>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</si>
  <si>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</si>
  <si>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</si>
  <si>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</si>
  <si>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</si>
  <si>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</si>
  <si>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</si>
  <si>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</si>
  <si>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</si>
  <si>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</si>
  <si>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</si>
  <si>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</si>
  <si>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</si>
  <si>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</si>
  <si>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</si>
  <si>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</si>
  <si>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</si>
  <si>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</si>
  <si>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</si>
  <si>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</si>
  <si>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</si>
  <si>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</si>
  <si>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</si>
  <si>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</si>
  <si>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</si>
  <si>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</si>
  <si>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</si>
  <si>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</si>
  <si>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</si>
  <si>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</si>
  <si>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</si>
  <si>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</si>
  <si>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</si>
  <si>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</si>
  <si>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</si>
  <si>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</si>
  <si>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</si>
  <si>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</si>
  <si>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</si>
  <si>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</si>
  <si>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</si>
  <si>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</si>
  <si>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</si>
  <si>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</si>
  <si>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</si>
  <si>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</si>
  <si>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</si>
  <si>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</si>
  <si>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</si>
  <si>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</si>
  <si>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</si>
  <si>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</si>
  <si>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</si>
  <si>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</si>
  <si>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</si>
  <si>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</si>
  <si>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</si>
  <si>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</si>
  <si>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</si>
  <si>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</si>
  <si>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</si>
  <si>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</si>
  <si>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</si>
  <si>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</si>
  <si>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</si>
  <si>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</si>
  <si>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</si>
  <si>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</si>
  <si>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</si>
  <si>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</si>
  <si>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</si>
  <si>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</si>
  <si>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</si>
  <si>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</si>
  <si>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</si>
  <si>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</si>
  <si>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</si>
  <si>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</si>
  <si>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</si>
  <si>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</si>
  <si>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</si>
  <si>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</si>
  <si>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</si>
  <si>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</si>
  <si>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</si>
  <si>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</si>
  <si>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</si>
  <si>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</si>
  <si>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</si>
  <si>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</si>
  <si>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</si>
  <si>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</si>
  <si>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</si>
  <si>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</si>
  <si>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</si>
  <si>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</si>
  <si>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</si>
  <si>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</si>
  <si>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</si>
  <si>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</si>
  <si>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</si>
  <si>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</si>
  <si>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</si>
  <si>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</si>
  <si>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</si>
  <si>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</si>
  <si>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</si>
  <si>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</si>
  <si>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</si>
  <si>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</si>
  <si>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</si>
  <si>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</si>
  <si>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</si>
  <si>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</si>
  <si>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</si>
  <si>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</si>
  <si>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</si>
  <si>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</si>
  <si>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</si>
  <si>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</si>
  <si>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</si>
  <si>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</si>
  <si>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</si>
  <si>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</si>
  <si>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</si>
  <si>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</si>
  <si>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</si>
  <si>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</si>
  <si>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</si>
  <si>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</si>
  <si>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</si>
  <si>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</si>
  <si>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</si>
  <si>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</si>
  <si>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</si>
  <si>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</si>
  <si>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</si>
  <si>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</si>
  <si>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</si>
  <si>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</si>
  <si>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</si>
  <si>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</si>
  <si>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</si>
  <si>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</si>
  <si>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</si>
  <si>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</si>
  <si>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 xml:space="preserve">Bloco de via </t>
  </si>
  <si>
    <t xml:space="preserve">Cancelado CCO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</si>
  <si>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</si>
  <si>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</si>
  <si>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</si>
  <si>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</si>
  <si>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</si>
  <si>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</si>
  <si>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</si>
  <si>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 xml:space="preserve">Bloco Modernização   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</si>
  <si>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</si>
  <si>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</si>
  <si>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</si>
  <si>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</si>
  <si>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</si>
  <si>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</si>
  <si>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</si>
  <si>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</si>
  <si>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</si>
  <si>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</si>
  <si>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</si>
  <si>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</si>
  <si>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</si>
  <si>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</si>
  <si>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</si>
  <si>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</si>
  <si>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</si>
  <si>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</si>
  <si>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</si>
  <si>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</si>
  <si>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</si>
  <si>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</si>
  <si>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</si>
  <si>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</si>
  <si>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</si>
  <si>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</si>
  <si>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</si>
  <si>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</si>
  <si>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</si>
  <si>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</si>
  <si>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</si>
  <si>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</si>
  <si>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</si>
  <si>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</si>
  <si>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</si>
  <si>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</si>
  <si>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</si>
  <si>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</si>
  <si>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</si>
  <si>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</si>
  <si>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</si>
  <si>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</si>
  <si>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</si>
  <si>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</si>
  <si>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</si>
  <si>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</si>
  <si>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</si>
  <si>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</si>
  <si>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</si>
  <si>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</si>
  <si>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</si>
  <si>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</si>
  <si>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</si>
  <si>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</si>
  <si>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</si>
  <si>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</si>
  <si>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</si>
  <si>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</si>
  <si>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</si>
  <si>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</si>
  <si>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</si>
  <si>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</si>
  <si>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</si>
  <si>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</si>
  <si>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</si>
  <si>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</si>
  <si>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</si>
  <si>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</si>
  <si>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</si>
  <si>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</si>
  <si>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</si>
  <si>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</si>
  <si>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</si>
  <si>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</si>
  <si>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</si>
  <si>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</si>
  <si>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</si>
  <si>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</si>
  <si>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</si>
  <si>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</si>
  <si>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</si>
  <si>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</si>
  <si>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</si>
  <si>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</si>
  <si>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</si>
  <si>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</si>
  <si>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</si>
  <si>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</si>
  <si>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</si>
  <si>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</si>
  <si>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</si>
  <si>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</si>
  <si>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</si>
  <si>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</si>
  <si>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</si>
  <si>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</si>
  <si>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</si>
  <si>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</si>
  <si>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</si>
  <si>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</si>
  <si>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</si>
  <si>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</si>
  <si>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</si>
  <si>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</si>
  <si>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</si>
  <si>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</si>
  <si>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</si>
  <si>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</si>
  <si>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</si>
  <si>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</si>
  <si>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</si>
  <si>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</si>
  <si>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</si>
  <si>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</si>
  <si>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</si>
  <si>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</si>
  <si>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</si>
  <si>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</si>
  <si>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</si>
  <si>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</si>
  <si>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</si>
  <si>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</si>
  <si>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</si>
  <si>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</si>
  <si>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</si>
  <si>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</si>
  <si>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</si>
  <si>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</si>
  <si>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</si>
  <si>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</si>
  <si>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</si>
  <si>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</si>
  <si>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</si>
  <si>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</si>
  <si>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</si>
  <si>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</si>
  <si>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</si>
  <si>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</si>
  <si>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</si>
  <si>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</si>
  <si>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</si>
  <si>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</si>
  <si>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</si>
  <si>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</si>
  <si>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</si>
  <si>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</si>
  <si>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</si>
  <si>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</si>
  <si>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</si>
  <si>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</si>
  <si>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</si>
  <si>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</si>
  <si>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</si>
  <si>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</si>
  <si>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</si>
  <si>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</si>
  <si>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</si>
  <si>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</si>
  <si>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</si>
  <si>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</si>
  <si>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</si>
  <si>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</si>
  <si>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</si>
  <si>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</si>
  <si>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</si>
  <si>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</si>
  <si>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</si>
  <si>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</si>
  <si>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</si>
  <si>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</si>
  <si>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</si>
  <si>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</si>
  <si>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</si>
  <si>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</si>
  <si>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</si>
  <si>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</si>
  <si>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</si>
  <si>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</si>
  <si>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</si>
  <si>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</si>
  <si>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</si>
  <si>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</si>
  <si>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</si>
  <si>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</si>
  <si>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</si>
  <si>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</si>
  <si>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</si>
  <si>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</si>
  <si>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</si>
  <si>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</si>
  <si>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</si>
  <si>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</si>
  <si>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</si>
  <si>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</si>
  <si>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</si>
  <si>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</si>
  <si>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</si>
  <si>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</si>
  <si>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</si>
  <si>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</si>
  <si>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</si>
  <si>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</si>
  <si>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</si>
  <si>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</si>
  <si>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</si>
  <si>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</si>
  <si>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</si>
  <si>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</si>
  <si>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</si>
  <si>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</si>
  <si>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</si>
  <si>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</si>
  <si>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</si>
  <si>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</si>
  <si>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</si>
  <si>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</si>
  <si>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</si>
  <si>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</si>
  <si>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</si>
  <si>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</si>
  <si>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</si>
  <si>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</si>
  <si>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</si>
  <si>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</si>
  <si>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</si>
  <si>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</si>
  <si>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</si>
  <si>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</si>
  <si>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</si>
  <si>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</si>
  <si>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</si>
  <si>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</si>
  <si>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</si>
  <si>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</si>
  <si>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</si>
  <si>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</si>
  <si>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</si>
  <si>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</si>
  <si>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</si>
  <si>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</si>
  <si>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</si>
  <si>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</si>
  <si>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</si>
  <si>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</si>
  <si>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</si>
  <si>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</si>
  <si>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</si>
  <si>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</si>
  <si>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</si>
  <si>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</si>
  <si>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</si>
  <si>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</si>
  <si>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</si>
  <si>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</si>
  <si>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</si>
  <si>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</si>
  <si>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</si>
  <si>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</si>
  <si>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</si>
  <si>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</si>
  <si>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</si>
  <si>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</si>
  <si>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</si>
  <si>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</si>
  <si>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</si>
  <si>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</si>
  <si>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</si>
  <si>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</si>
  <si>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</si>
  <si>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</si>
  <si>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</si>
  <si>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</si>
  <si>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</si>
  <si>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</si>
  <si>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</si>
  <si>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</si>
  <si>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</si>
  <si>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</si>
  <si>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</si>
  <si>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</si>
  <si>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</si>
  <si>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</si>
  <si>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</si>
  <si>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</si>
  <si>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</si>
  <si>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</si>
  <si>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</si>
  <si>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</si>
  <si>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</si>
  <si>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</si>
  <si>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</si>
  <si>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</si>
  <si>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</si>
  <si>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</si>
  <si>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</si>
  <si>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</si>
  <si>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</si>
  <si>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</si>
  <si>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</si>
  <si>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</si>
  <si>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</si>
  <si>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</si>
  <si>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</si>
  <si>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</si>
  <si>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</si>
  <si>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</si>
  <si>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</si>
  <si>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</si>
  <si>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</si>
  <si>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</si>
  <si>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</si>
  <si>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</si>
  <si>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</si>
  <si>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</si>
  <si>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</si>
  <si>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</si>
  <si>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</si>
  <si>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</si>
  <si>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</si>
  <si>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</si>
  <si>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</si>
  <si>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</si>
  <si>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</si>
  <si>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</si>
  <si>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</si>
  <si>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</si>
  <si>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</si>
  <si>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</si>
  <si>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</si>
  <si>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</si>
  <si>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</si>
  <si>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</si>
  <si>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</si>
  <si>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</si>
  <si>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</si>
  <si>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</si>
  <si>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</si>
  <si>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</si>
  <si>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</si>
  <si>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</si>
  <si>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</si>
  <si>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</si>
  <si>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</si>
  <si>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</si>
  <si>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</si>
  <si>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</si>
  <si>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</si>
  <si>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</si>
  <si>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</si>
  <si>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</si>
  <si>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</si>
  <si>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</si>
  <si>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</si>
  <si>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</si>
  <si>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</si>
  <si>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</si>
  <si>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</si>
  <si>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</si>
  <si>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</si>
  <si>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</si>
  <si>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</si>
  <si>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</si>
  <si>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</si>
  <si>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</si>
  <si>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</si>
  <si>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</si>
  <si>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</si>
  <si>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</si>
  <si>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</si>
  <si>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</si>
  <si>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</si>
  <si>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</si>
  <si>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</si>
  <si>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</si>
  <si>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</si>
  <si>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</si>
  <si>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</si>
  <si>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</si>
  <si>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</si>
  <si>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</si>
  <si>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</si>
  <si>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</si>
  <si>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</si>
  <si>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</si>
  <si>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</si>
  <si>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</si>
  <si>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</si>
  <si>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</si>
  <si>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</si>
  <si>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</si>
  <si>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</si>
  <si>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</si>
  <si>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</si>
  <si>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</si>
  <si>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</si>
  <si>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</si>
  <si>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</si>
  <si>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</si>
  <si>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</si>
  <si>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</si>
  <si>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</si>
  <si>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</si>
  <si>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</si>
  <si>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</si>
  <si>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</si>
  <si>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</si>
  <si>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</si>
  <si>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</si>
  <si>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KLECIO (TP-699)46073</t>
  </si>
  <si>
    <t>ZAC-1</t>
  </si>
  <si>
    <t>TP pronto 08h08 / alterado programação para km78+200 via 1.  Realizado intervalo das 08h42 até 10h12 / 2º faixa das 11h35 até 13h05.</t>
  </si>
  <si>
    <t>E4246073</t>
  </si>
  <si>
    <t>3 (lucas/Francisco/Navas)</t>
  </si>
  <si>
    <t>Cancelado CCO.</t>
  </si>
  <si>
    <t/>
  </si>
  <si>
    <t>W5946073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</si>
  <si>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</si>
  <si>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</si>
  <si>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</si>
  <si>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</si>
  <si>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ROGÉRIO (TP-730)46073</t>
  </si>
  <si>
    <t>Alterado programação para km 200+800 ao km202+900 via 2. TP pronto 08h36 / Sem oportunidade de faixa</t>
  </si>
  <si>
    <t>DANIEL (TP-647)46073</t>
  </si>
  <si>
    <t>TP pronto 10h00/ Sem oportunidade de faixa</t>
  </si>
  <si>
    <t>V9346073</t>
  </si>
  <si>
    <t>ROBSON (TF-701)46073</t>
  </si>
  <si>
    <t>ROBSON (TP-729)46073</t>
  </si>
  <si>
    <t>TP pronto 09h31 / Sem Oportunidade de faixa</t>
  </si>
  <si>
    <t>SUPER ZWW46073</t>
  </si>
  <si>
    <t>ZKWZLU</t>
  </si>
  <si>
    <t>Bloco de via (ABERTURA DO INTERVALO COM W60 NO KM 106)</t>
  </si>
  <si>
    <t>Em intervalo das 10h16 até 13h16</t>
  </si>
  <si>
    <t>Realizado intervalo das 10h16 até 13h16</t>
  </si>
  <si>
    <t>V8946073</t>
  </si>
  <si>
    <t>MC1 09h02 / Em intervalo</t>
  </si>
  <si>
    <t>MC1 09h02 / Realizado intervalo.</t>
  </si>
  <si>
    <t>CLEBISON (TP-728)46073</t>
  </si>
  <si>
    <t xml:space="preserve">TP pronto 09h00 / Em intervalo das 10h13 até 13h13 / </t>
  </si>
  <si>
    <t xml:space="preserve">TP pronto 09h00 / Realizado  intervalo das 10h13 até 13h13 / </t>
  </si>
  <si>
    <t>ISMAEL(TP-726)46073</t>
  </si>
  <si>
    <t>W6046073</t>
  </si>
  <si>
    <t>Descarga de tampão km 106 após segue para ZEM</t>
  </si>
  <si>
    <t>MC1 09h16 / Em intervalo das 10h16 até 13h16</t>
  </si>
  <si>
    <t>MC1 09h16 / Realizado intervalo das 10h16 até 13h16</t>
  </si>
  <si>
    <t>EDSON (TP-719)46073</t>
  </si>
  <si>
    <t xml:space="preserve">Substiuição de trilho </t>
  </si>
  <si>
    <t xml:space="preserve">TP pronto 09h00 / Realizado intervalo das 10h13 até 13h13 / </t>
  </si>
  <si>
    <t>MOD ZRB46073</t>
  </si>
  <si>
    <t>Intervalo modernização - Intervalo inicia com a macro 9 mot 21 no km 150,300.</t>
  </si>
  <si>
    <t>W9646073</t>
  </si>
  <si>
    <t>ADENISON (TP-810)46073</t>
  </si>
  <si>
    <t>WALTER (TP-810)46073</t>
  </si>
  <si>
    <t>MATEUS (TP-809)46073</t>
  </si>
  <si>
    <t>MOD ZEZ46073</t>
  </si>
  <si>
    <t>ZEZZXW</t>
  </si>
  <si>
    <t>Intervalo modernização - abertura do intervalo com MC9 mot 21 no KM 75,2</t>
  </si>
  <si>
    <t>W6146073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</si>
  <si>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</si>
  <si>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</si>
  <si>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</si>
  <si>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V8546073</t>
  </si>
  <si>
    <t>Socaria do Km 76,190 ao 79,300 - Terceiro Passe</t>
  </si>
  <si>
    <t>BRUNO (TP-900)46073</t>
  </si>
  <si>
    <t>Bruno</t>
  </si>
  <si>
    <t>W6246073</t>
  </si>
  <si>
    <t>Deslocamento para ZXW</t>
  </si>
  <si>
    <t xml:space="preserve">MC1 07h07 / Aguardando B51 para receber autorização de entrada na via / </t>
  </si>
  <si>
    <t>MC1 07h07 / Realizado deslocamento das turmas</t>
  </si>
  <si>
    <t>LEANDRO (TP-727)46073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</si>
  <si>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</si>
  <si>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</si>
  <si>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</si>
  <si>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</si>
  <si>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MOD ZGP46073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</si>
  <si>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</si>
  <si>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</si>
  <si>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</si>
  <si>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</si>
  <si>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</si>
  <si>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>HUELTON (TP-725)46073</t>
  </si>
  <si>
    <t xml:space="preserve">TP pronto 09h00 / Aguardando confirmar cauda do L46 / </t>
  </si>
  <si>
    <t>TP pronto 09h00 / Sem oportunidade de faixa</t>
  </si>
  <si>
    <t>DIEGO (TF-42)46073</t>
  </si>
  <si>
    <t>TP pronto 08h37 / Intervalo das 10h39 até 12h09</t>
  </si>
  <si>
    <t>TP pronto 08h37 / Realizado Intervalo das 10h39 até 12h09</t>
  </si>
  <si>
    <t>EXPANSÃO TURMA 146073</t>
  </si>
  <si>
    <t>TP pronto 08h22 / Intervalo das 10h39 até 12h09</t>
  </si>
  <si>
    <t>TP pronto 08h22 / Realizado Intervalo das 10h39 até 12h09</t>
  </si>
  <si>
    <t>EXPANSÃO TURMA 146074</t>
  </si>
  <si>
    <t>TP pronto 08h00 / Sem oportunidade de faixa</t>
  </si>
  <si>
    <t>KLECIO (TP-699)46074</t>
  </si>
  <si>
    <t>TP pronto 08h20 / Sem oportunidade de faixa</t>
  </si>
  <si>
    <t>V9546074</t>
  </si>
  <si>
    <t>ZEM-2</t>
  </si>
  <si>
    <t>ZAC-ZEM</t>
  </si>
  <si>
    <t>ZACZEM</t>
  </si>
  <si>
    <t xml:space="preserve">Deslocamento </t>
  </si>
  <si>
    <t>1 (Lucas)</t>
  </si>
  <si>
    <t>MC1 07h11 / Sem Oportunidade de faixa</t>
  </si>
  <si>
    <t>MC1 07h11 / Realizado deslocamento</t>
  </si>
  <si>
    <t>DANIEL (TP-647)46074</t>
  </si>
  <si>
    <t>V9346074</t>
  </si>
  <si>
    <t>ROGÉRIO (TP-730)46074</t>
  </si>
  <si>
    <t>ROBSON (TF-701)46074</t>
  </si>
  <si>
    <t>JACIANO (TF-674)46074</t>
  </si>
  <si>
    <t>Josenilton</t>
  </si>
  <si>
    <t>ROBSON (TP-729)46074</t>
  </si>
  <si>
    <t>CLEBISON (TP-728)46074</t>
  </si>
  <si>
    <t>ISMAEL(TP-726)46074</t>
  </si>
  <si>
    <t>EDSON (TP-780)46074</t>
  </si>
  <si>
    <t>W9746074</t>
  </si>
  <si>
    <t>ZEV-1</t>
  </si>
  <si>
    <t>ZEM-ZEV</t>
  </si>
  <si>
    <t>ZEMZEV</t>
  </si>
  <si>
    <t>MC13h03 / Sem oportunidade de faixa</t>
  </si>
  <si>
    <t>MATEUS (TP-809)46074</t>
  </si>
  <si>
    <t>Concedido intervalo das 09h20 até 11h00, entregue intervalo 09h28, devido condições climáticas.</t>
  </si>
  <si>
    <t>WALTER (TP-810)46074</t>
  </si>
  <si>
    <t>ADENISON (TP-810)46074</t>
  </si>
  <si>
    <t>W6146074</t>
  </si>
  <si>
    <t>Em deslocamento</t>
  </si>
  <si>
    <t>Aguardando deslocamento do W61 periodo dia/</t>
  </si>
  <si>
    <t>Realizado deslocamento</t>
  </si>
  <si>
    <t>HUELTON (TP-725)46074</t>
  </si>
  <si>
    <t>DIEGO (TF-42)46074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</si>
  <si>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</si>
  <si>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</si>
  <si>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</si>
  <si>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</si>
  <si>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ANDERSON (TF-680)46074</t>
  </si>
  <si>
    <t>Substiuição de jacaré (Obs: retirada de restrição de inversão de rota)</t>
  </si>
  <si>
    <t>TP pronto 11h00 / Realizadointervalo das 12h50 até 15h20.</t>
  </si>
  <si>
    <t>ZRX-ZTT</t>
  </si>
  <si>
    <t>ZRXZTT</t>
  </si>
  <si>
    <t>Sperry</t>
  </si>
  <si>
    <t>V9346075</t>
  </si>
  <si>
    <t>FERNANDO (TF-686)46075</t>
  </si>
  <si>
    <t>DIEGO (TF-42)46075</t>
  </si>
  <si>
    <t>KLECIO (TP-699)46076</t>
  </si>
  <si>
    <t>TP pronto 08h23 / Realizado intervalo das 08h27 até 09h57</t>
  </si>
  <si>
    <t>E4246076</t>
  </si>
  <si>
    <t>Previsão de MC1 13h00</t>
  </si>
  <si>
    <t xml:space="preserve">MC1 14h23 / Autorizado entrada na via 14h28 / Em deslocamento para km de descarga / </t>
  </si>
  <si>
    <t xml:space="preserve">MC1 14h23 / Autorizado entrada na via 14h28 / Realizado intervalo das 16h até 18h. </t>
  </si>
  <si>
    <t>DANIEL (TP-647)46076</t>
  </si>
  <si>
    <t>Cancelado via/ Turma em outra atividade</t>
  </si>
  <si>
    <t>V9346076</t>
  </si>
  <si>
    <t>W5946076</t>
  </si>
  <si>
    <t>MC1 09h21 / Realizado intervalo para descarga de dormentes.</t>
  </si>
  <si>
    <t>ROGÉRIO (TP-730)46076</t>
  </si>
  <si>
    <t>TP pronto 09h36 / Sem oportunidade de faixa</t>
  </si>
  <si>
    <t>V9546076</t>
  </si>
  <si>
    <t>ZYU-ZEM</t>
  </si>
  <si>
    <t>ZYUZEM</t>
  </si>
  <si>
    <t>MC1- 11h10 / Autorizado entrada na via 11h23. Em deslocamento</t>
  </si>
  <si>
    <t>ROBSON (TF-701)46076</t>
  </si>
  <si>
    <t>TP pronto 11h00. Sem oportunidade de faixa</t>
  </si>
  <si>
    <t>JACIANO (TF-674)46076</t>
  </si>
  <si>
    <t>ROBSON (TP-729)46076</t>
  </si>
  <si>
    <t xml:space="preserve">TP pronto 08h32 / Previsão de faixa após M88 / </t>
  </si>
  <si>
    <t>TP pronto 08h32 / Sem oportunidade de faixa</t>
  </si>
  <si>
    <t>EDSON (TP-780)46076</t>
  </si>
  <si>
    <t>TP pronto 10h35 / Em intervalo das 10h40 até 12h40</t>
  </si>
  <si>
    <t>TP pronto 10h35 / Realizado intervalo das 10h40 até 12h40</t>
  </si>
  <si>
    <t>W9946076</t>
  </si>
  <si>
    <t>ZKEGA</t>
  </si>
  <si>
    <t>ZEM130-2</t>
  </si>
  <si>
    <t>ZKE-ZEM</t>
  </si>
  <si>
    <t>ZKEZEM</t>
  </si>
  <si>
    <t>ZKE-ZKW</t>
  </si>
  <si>
    <t>ZKEZKW</t>
  </si>
  <si>
    <t>Alterado programação para realizar deslocamento de ZGA até ZKW/ MC1 14h07 / Realizado deslocamento.</t>
  </si>
  <si>
    <t>V8946076</t>
  </si>
  <si>
    <t>MC1 09h30 / Autorizado entrada na via 09h34 / Em intervalo das 09h45 até 12:15</t>
  </si>
  <si>
    <t>MC1 09h30 / Autorizado entrada na via 09h34 / Realizado intervalo das 09h53 até 13h32</t>
  </si>
  <si>
    <t>W6046076</t>
  </si>
  <si>
    <t>130ZYQW/ZEM2</t>
  </si>
  <si>
    <t xml:space="preserve">Aguardando o lastro carregar de dormentes para solicitar MC1 / </t>
  </si>
  <si>
    <t>Não solicita MC1, devido W60 realizar o carregamento de dormentes.</t>
  </si>
  <si>
    <t>W9746076</t>
  </si>
  <si>
    <t>Deslocamento de ZEM para ZEV (antes da partida de ZEM, necessário realizar MNB, tempo de MNB 1h30 entre ZEM-1 e ZEM1301 )</t>
  </si>
  <si>
    <t>MC1 11h08 / Aguardando oportunidade de faixa</t>
  </si>
  <si>
    <t>MC1 11h08 / Sem oportunidade de faixa para realizar o deslocamento</t>
  </si>
  <si>
    <t>WALTER (TP-810)46076</t>
  </si>
  <si>
    <t>ADENISON (TP-810)46076</t>
  </si>
  <si>
    <t>MATEUS (TP-809)46076</t>
  </si>
  <si>
    <t>W6146076</t>
  </si>
  <si>
    <t xml:space="preserve">Aguardando finalizar o abastecimento para solicitar MC1 / </t>
  </si>
  <si>
    <t xml:space="preserve">MC1 11h55 / Em deslocamento na serra / </t>
  </si>
  <si>
    <t>W6246076</t>
  </si>
  <si>
    <t>MC1 07h12  /Em deslocamento.</t>
  </si>
  <si>
    <t>ANTONI  (TP-720)46076</t>
  </si>
  <si>
    <t>PDM - Substituição de trilho (Obs: Equipe embarcado no W62)</t>
  </si>
  <si>
    <t>Cancelado / TP realizando atendimento emergêncial Serra</t>
  </si>
  <si>
    <t>CARLOS (TP-722)46076</t>
  </si>
  <si>
    <t>LEANDRO (TP-727)46076</t>
  </si>
  <si>
    <t>HUELTON (TP-725)46076</t>
  </si>
  <si>
    <t>DIEGO (TF-42)46076</t>
  </si>
  <si>
    <t>TP não solicita intervalo / realiza atividade de nivelamento no boletim</t>
  </si>
  <si>
    <t>EXPANSÃO TURMA 146076</t>
  </si>
  <si>
    <t>Não solicita MC1 / Avaria no equipamento</t>
  </si>
  <si>
    <t>Não solicita intervalo. TP em treinamento./</t>
  </si>
  <si>
    <t>TP pronto 08h54 / Sem oportunidade de faixa</t>
  </si>
  <si>
    <t>Descarga de 3 barras no km57+484 ao km 56+615 entre K57ZHO (tempo 1h20) e descarga de 5 barras no km67+532 ao km 69+000 entre ZSU 2 (tempo de 3h)</t>
  </si>
  <si>
    <t>3 (Navas + Lucas + Francisco)</t>
  </si>
  <si>
    <t>ZBVZQB</t>
  </si>
  <si>
    <t>ZQBZBV-ZKE</t>
  </si>
  <si>
    <t>ZQBZBVZKE</t>
  </si>
  <si>
    <t>MC1 07h49 / Em inspeção R7D.</t>
  </si>
  <si>
    <t>TP não solicita intervalo, devido condições climáticas</t>
  </si>
  <si>
    <t>Sem Oportundiade de faixa</t>
  </si>
  <si>
    <t>TP pronto 08h37 / Sem oportunidade de faixa</t>
  </si>
  <si>
    <t>Descarga de dormentes km190+00 (40min) e descarga de jacaré km167+500 (20min)</t>
  </si>
  <si>
    <t xml:space="preserve">MC1 08h03 / </t>
  </si>
  <si>
    <t>MC1 08h03 / Sem oportunidade de faixa</t>
  </si>
  <si>
    <t>ZKEZGA-ZEV</t>
  </si>
  <si>
    <t>ZKEZGAZEV</t>
  </si>
  <si>
    <t>Não solicitou MC1, devido avaria RDC.</t>
  </si>
  <si>
    <t>ZWWZKW</t>
  </si>
  <si>
    <t>Bloco V89 + Substituição de trilho</t>
  </si>
  <si>
    <t>TP pronto 09h00/ Cancelado intervalo, priorização da circulação de trens</t>
  </si>
  <si>
    <t>MC1 10h05 / Negado faixa, priorização da circulação de trens</t>
  </si>
  <si>
    <t>MC1 09h02 / Sem Oportunidade de faixa</t>
  </si>
  <si>
    <t>ZKW-ZEM</t>
  </si>
  <si>
    <t>ZKWZEM</t>
  </si>
  <si>
    <t>Deslocamento de ZKW para ZEM, condicionado a liberação do W97 de ZEM)</t>
  </si>
  <si>
    <t>Não solicita MC1, devido W97 a não partida do W97 de ZEM.</t>
  </si>
  <si>
    <t>Deslocamento de ZEM para ZEV (antes da partida de ZEM, necessário realizar MNB, tempo de MNB 2h30 entre ZEM-1 e ZEM1301 )</t>
  </si>
  <si>
    <t>MC1 08h51 / Sem oportunidade de faixa</t>
  </si>
  <si>
    <t>Cancelado, condições climáticas</t>
  </si>
  <si>
    <t>TP não solicitou intervalo.</t>
  </si>
  <si>
    <t>Alterado programação para km108+750 / TP 08h45 / Sem oportunidade de faixa</t>
  </si>
  <si>
    <t>Avaria no notebook, previsão de MC1 12h</t>
  </si>
  <si>
    <t xml:space="preserve">Não solicita MC1 devido avaria </t>
  </si>
  <si>
    <t>ZTT-1</t>
  </si>
  <si>
    <t xml:space="preserve">Equipe pronta 09:35, sem condições climáticas para solda </t>
  </si>
  <si>
    <t>7683/9298/9295</t>
  </si>
  <si>
    <t>Aguarda MC1 atraso taxi, equipe no local 12:40, cancelado devido estar chovendo muito forte, sem condições de realizar a descarga</t>
  </si>
  <si>
    <t xml:space="preserve">Equipe na maquina 08:03, sem oportunidade </t>
  </si>
  <si>
    <t xml:space="preserve">Equipe pronta 09:30, aguarda oportunidade </t>
  </si>
  <si>
    <t xml:space="preserve">Equipe pronta 09:30, sem oportunidade </t>
  </si>
  <si>
    <t>Equipe fixa em liberação sindical</t>
  </si>
  <si>
    <t xml:space="preserve">MQ liberação sindical </t>
  </si>
  <si>
    <t>ZBV</t>
  </si>
  <si>
    <t xml:space="preserve">MC1 07:41, autorizado 08:41, em inspeção a ZBV </t>
  </si>
  <si>
    <t>Equipe pronta 12:10, sem oportunidade</t>
  </si>
  <si>
    <t>Aguarda MC1</t>
  </si>
  <si>
    <t xml:space="preserve">MC1 08:20, sem oportunidade </t>
  </si>
  <si>
    <t xml:space="preserve">MC1 08:56, aguarda oportunidade </t>
  </si>
  <si>
    <t xml:space="preserve">MC1 08:56, autorizado 10:39, mnb ok </t>
  </si>
  <si>
    <t xml:space="preserve">MC1 07:49, autorizado 08:00, em inspeção a ZPT </t>
  </si>
  <si>
    <t xml:space="preserve">Equipe pronta 09:50, intervalo 10:50 até 12:20 </t>
  </si>
  <si>
    <t xml:space="preserve">Equipe pronta 09:50, intervalo 10:50 até 12:20, sem produção devido avaria ferramental </t>
  </si>
  <si>
    <t xml:space="preserve">Policorte avariou </t>
  </si>
  <si>
    <t xml:space="preserve">Equipe pronta 10h, sem oportunidade de faixa </t>
  </si>
  <si>
    <t>1101093/1101091</t>
  </si>
  <si>
    <t>Execução de solda - Condicionado a temperatura (Obs: Ocupação do AMV L3)</t>
  </si>
  <si>
    <t xml:space="preserve">Equipe pronta 8h, sem oportunidade </t>
  </si>
  <si>
    <t xml:space="preserve">Augusto </t>
  </si>
  <si>
    <t xml:space="preserve">Nivelamento </t>
  </si>
  <si>
    <t>Em intervalo 10:25</t>
  </si>
  <si>
    <t>Intervalo 10:25 até 11:25</t>
  </si>
  <si>
    <t xml:space="preserve">MC1 08h40 / Em inspeção. </t>
  </si>
  <si>
    <t xml:space="preserve">MC1 08h40 / Realizado inspeção. </t>
  </si>
  <si>
    <t xml:space="preserve">ZAC-ZSU </t>
  </si>
  <si>
    <t>K74ZNO/K70K74</t>
  </si>
  <si>
    <t xml:space="preserve">Elder </t>
  </si>
  <si>
    <t xml:space="preserve">Alterado programaçõ para troca de tampão, intervalo fracionado 1º das 12h14 até 12h44, </t>
  </si>
  <si>
    <t xml:space="preserve">Alterado programaçõ para troca de tampão, Realizado intervalo fracionado 1º das 12h14 até 12h44, </t>
  </si>
  <si>
    <t>TP pronto 08h45 / Concedido intervalo das 08h58 até 10h28, TP informou as 09h00 que não iria pegar intervalo, devido necessidade para atendimento emergêncial no trecho.</t>
  </si>
  <si>
    <t>2 Navas + Lucas + Francisco</t>
  </si>
  <si>
    <t>Sem Oportunidade de faixa /</t>
  </si>
  <si>
    <t>TP não solicitou intervalo /</t>
  </si>
  <si>
    <t>TP pronto 07h59 / Sem Oportunidade de faixa</t>
  </si>
  <si>
    <t>1 FIXO LIBERAÇÃO SINDICAL</t>
  </si>
  <si>
    <t>Thiago</t>
  </si>
  <si>
    <t>Em intervalo das 10h37 até 12h37.</t>
  </si>
  <si>
    <t>Realizado intervalo</t>
  </si>
  <si>
    <t>Deslocamento para ZEM</t>
  </si>
  <si>
    <t>Avariado (H.M)</t>
  </si>
  <si>
    <t>MC1 08h22 / Sem oportunidade de faixa</t>
  </si>
  <si>
    <t>MC1 08h25 /  Sem oportundiade de faixa</t>
  </si>
  <si>
    <t>Clebson</t>
  </si>
  <si>
    <t>ZYQ-ZEM</t>
  </si>
  <si>
    <t>Alterado programação para km127+400 via 2 / TP pronto 11h00 aguardando confirmar cauda do U68</t>
  </si>
  <si>
    <t>Alterado programação para km127+400 via 2, devido condições climáticas / TP pronto 11h00/ / Sem oportundiade de faixa</t>
  </si>
  <si>
    <t>MC1 09h10 / Em deslocamento</t>
  </si>
  <si>
    <t>Deiverson</t>
  </si>
  <si>
    <t>Cancelado / condições climáticas</t>
  </si>
  <si>
    <t xml:space="preserve">Moises </t>
  </si>
  <si>
    <t xml:space="preserve">Deslocamento de turmas na serra </t>
  </si>
  <si>
    <t>MC1 07h25 / Pronto 07h31 / Em deslocamento para serra</t>
  </si>
  <si>
    <t>Substituição de trilho (equipe desloca no W62)</t>
  </si>
  <si>
    <t>TP embarcado no W62</t>
  </si>
  <si>
    <t>TP não solicitou intervalo, devido horário de chegada do W62 no local de trabalho</t>
  </si>
  <si>
    <t xml:space="preserve">ZEM1 </t>
  </si>
  <si>
    <t>ZPT-ZEM</t>
  </si>
  <si>
    <t>ZPTZEM</t>
  </si>
  <si>
    <t>Rionda 7 dias de ZPT-ZEM</t>
  </si>
  <si>
    <t>MC1 07h33 / Em inspeção R7D</t>
  </si>
  <si>
    <t>Realizado inspeção</t>
  </si>
  <si>
    <t>TP pronto 08h09 / Em intervalo das 10h35 até 12h05.</t>
  </si>
  <si>
    <t>TP pronto 08h09 / 1º oarcial intervalo das 10h35 até 12h05 / 2º parcial das 14h27 até 15h57</t>
  </si>
  <si>
    <t>ZTT-2</t>
  </si>
  <si>
    <t>ZTO</t>
  </si>
  <si>
    <t>ZTT-ZTO</t>
  </si>
  <si>
    <t>ZTTZTO</t>
  </si>
  <si>
    <t>Em inspeção R7D</t>
  </si>
  <si>
    <t>TP prono 08h09 / Em intervalo das 09h42 até 11h12</t>
  </si>
  <si>
    <t>TP prono 08h09 / Realizado intervalo das 09h42 até 11h12</t>
  </si>
  <si>
    <t>3 + Lucas + 2 Escala</t>
  </si>
  <si>
    <t xml:space="preserve">MC1 11h07 / </t>
  </si>
  <si>
    <t>Realizado intervalo para descarga de trilho</t>
  </si>
  <si>
    <t xml:space="preserve">Cancelado. TP realizando redução fora da via / </t>
  </si>
  <si>
    <t>Cancelado / TP em outra deslocado para outra atividade</t>
  </si>
  <si>
    <t>Cancelado / TP realizando outra atividade</t>
  </si>
  <si>
    <t>Descarga de dormentes km190+000 (40min) e descarga de jacaré km167+500 (20min)</t>
  </si>
  <si>
    <t xml:space="preserve">Alterado programação para Descarga de jacaré km253+800 via 2 / km240+980 via 2 /km218+000 via 2 / MC1 09h56 / </t>
  </si>
  <si>
    <t>Alterado programação para Descarga de jacaré km253+800 via 2 / km240+980 via 2 /km218+000 via 2 / MC1 09h56 / Sem oportunidade de faixa</t>
  </si>
  <si>
    <t>Bloco</t>
  </si>
  <si>
    <t xml:space="preserve">Cancelado CCO / </t>
  </si>
  <si>
    <t>Cancelado CCO</t>
  </si>
  <si>
    <t>Não solicitou MC1, devido problema no RDC</t>
  </si>
  <si>
    <t>MC1 09h02 / Intervalo canelado, devido anomalia na serra/</t>
  </si>
  <si>
    <t>Interdição de 08h nas seguintes SB’s: ZEJ-2 / 148ZEJ-2 / 149148-2 / 150149-2 / ZRB150-2
Considerar abertura na MC9 motivo 21 do W97;
MC1 da V96 em K67ZEV-2 às 07h e circula em licença até ZRB150-2 KM 150+000;_x000B_
MC1 do W97 em Z3VZEV-1 às 07h10 e circula em licença até ZRB150-2 KM 151+000; ja sai invertendo no travessão de ZEV pra V2, enviar lic SOS/permissiva compartilhando SB com V96.
MC1 do W96 em ZEM-1 às 07h e circula em licença até KM 150+000 em 150149-2;
W97 - Necessidade de invasão por 40min no travessão de ZRB na sexta hora de intervalo para descarga de pedra;</t>
  </si>
  <si>
    <t>Cancelado CCO / Devido impacto na serra</t>
  </si>
  <si>
    <t>MC1 do W96 em ZEM-1 às 07h e circula em licença até KM 150+000 em 150149-2;</t>
  </si>
  <si>
    <t>W97 em Z3VZEV-1 às 07h10 e circula em licença até ZRB150-2 KM 151+000; enviar lic SOS compartilhando SB com V96.</t>
  </si>
  <si>
    <t xml:space="preserve"> W96 em ZEM-1 às 07h e circula em licença até KM 150+000 em 150149-2;</t>
  </si>
  <si>
    <t>CCO / Intervalo negado</t>
  </si>
  <si>
    <t>CCO / Intervalo negado em D-1</t>
  </si>
  <si>
    <t>CCO / intervalo negado.</t>
  </si>
  <si>
    <t>Devido cancelamento do bloco, alterado programação para deslocamento das turmas na serra / MC1 07h52 / Em deslocamento</t>
  </si>
  <si>
    <t>Devido cancelamento do bloco, alterado programação para deslocamento das turmas na serra / MC1 07h52 / Realizado deslocamento</t>
  </si>
  <si>
    <t>*Intervalo de 05:30hrs - ZPT/ZGP Linha 02* - Abertura do intervalo com os bloqueios ZGP2 , 105ZGP-2 e ZPT105-2
SBs Bloqueadas: ZGP2 , 105ZGP-2 e ZPT105-2</t>
  </si>
  <si>
    <t>Devido cancelamento do bloco, alterado a programação para realizar o deslocamento até km92 / MC1 07h31 / Em deslocamento</t>
  </si>
  <si>
    <t>Devido cancelamento do bloco, alterado a programação para realizar o deslocamento até km92 / MC1 07h31 / Realizado deslocamento</t>
  </si>
  <si>
    <t>PDM - Substituição de meia chave (Obs: Sombra do intervalo da Modernização)</t>
  </si>
  <si>
    <t>Cancelado / devido cancelamento do bloco</t>
  </si>
  <si>
    <t>PDM - Substituição de jacaré (Obs: Sombra do intervalo da Modernização)</t>
  </si>
  <si>
    <t>Substituição de JIC (Obs: Sombra do intervalo da Modernização)</t>
  </si>
  <si>
    <t>Cancelado / devido condições climáticas</t>
  </si>
  <si>
    <t>ZPTZGPZPT</t>
  </si>
  <si>
    <t>Condições climáticas / chuva</t>
  </si>
  <si>
    <t xml:space="preserve">TP pronto 11h12 / </t>
  </si>
  <si>
    <t>TP pronto 11h12 / Sem Oportunidade de faixa /</t>
  </si>
  <si>
    <t>Intervalo Expansão para demolição 120m de grade e construção com dormentes especial para contratrilho
* 6 horas de interdição e via 2;
* Abertura do intervalo com a chegada do V92 em ZCD-S; e liberação do intervalo com a finalização da socaria do V92 do km115+800 ao km115+920.</t>
  </si>
  <si>
    <t>TP pronta 08:00, segue intervalo 08:42 ate 14:42</t>
  </si>
  <si>
    <t>V92 socaria no km109+310 ao km109+360 entre ZCD-S (1h); - Socaria no km110+800 ao km111+550 entre 109ZCD-2 (2h). - Socaria km113+800 ao km114+000 entre ZCD2 e ZCDPAT2 (1h); - Socaria km115+800 ao km115+920 entre ZCDPAT2 (2);</t>
  </si>
  <si>
    <t>1 (Fabio Cabral)</t>
  </si>
  <si>
    <t>MC1 07:37, licenciado 07:47, segue intervalo 10:09 ate 14:42</t>
  </si>
  <si>
    <t xml:space="preserve">TP pronta 09hrs, intervalo 10hrs ate 12hrs, atraso devido rebarbadora de solda/prod. 3 soldas </t>
  </si>
  <si>
    <t>PDM - Substituição meia chave</t>
  </si>
  <si>
    <t>PT pronto 09hrs, intervalo 10:35 ate 12:05</t>
  </si>
  <si>
    <t xml:space="preserve">TP pronta 08hrs, intervalo 08:50 ate 11:50/ prod. 4 soldas </t>
  </si>
  <si>
    <t>Descarga de barras 67+532 ao km 69+000</t>
  </si>
  <si>
    <t>3 (Lucas + Navas + Escala)</t>
  </si>
  <si>
    <t xml:space="preserve">MC1 10:27, licenciado 10:45, não circulou devido avaria na loco 9295, não liga suspeita bomda de combustivel </t>
  </si>
  <si>
    <t>ZHO-S</t>
  </si>
  <si>
    <t>ZHOS</t>
  </si>
  <si>
    <t>Substituição de jacaré e meia chave</t>
  </si>
  <si>
    <t xml:space="preserve">TP pronta 11hrs, </t>
  </si>
  <si>
    <t>ZBM-1 / ZBM-2</t>
  </si>
  <si>
    <t>ZBM1/ZBM2</t>
  </si>
  <si>
    <t>PDM - Substituição de jacaré  via 1 e via 2</t>
  </si>
  <si>
    <t>TP p</t>
  </si>
  <si>
    <t>TP pronta 10hrs, segue intervalo 10:32 ate 16:32</t>
  </si>
  <si>
    <t>Nivelamento</t>
  </si>
  <si>
    <t xml:space="preserve">Nao solicitou intervalo </t>
  </si>
  <si>
    <t>1 (Palazzi)</t>
  </si>
  <si>
    <t xml:space="preserve">MC1 07:35, segue intervalo 10hr ate 12hrs </t>
  </si>
  <si>
    <t>TP pronta 10hrs, segue intervalo 11:17 ate 14:17</t>
  </si>
  <si>
    <t>MC1 08:30, segue intervalo 09:17 ate 12:20</t>
  </si>
  <si>
    <t>130ZYQW/ZEM1302</t>
  </si>
  <si>
    <t>MC1 07:23, segue intervalo 11:28 ate 13:28</t>
  </si>
  <si>
    <t>Deslocamento para ZEM, em oportundiade trabalhar no km134+500 ao km 135+200 via 2</t>
  </si>
  <si>
    <t>MC1 11:48, previsao apos E17</t>
  </si>
  <si>
    <t xml:space="preserve">Intervalo 27/02/26
PREMISSAS: 
Interdição de 08h nas seguintes SB’s:  ZEJ-2 / 148ZEJ-2 / 149148-2 / 150149-2 / ZRB150-2
W96 solicita MC1 em ZEM-1 às 07h10 e circula em licença até o KM 149+000 em 150149-2 - (manobrar na saída pra formar o lastro 20min, inverter locomotiva)
O intervalo será aberto após MC9 MOTIVO 21 do W96 no KM 149+000
O veículo W96 encerra na LJ de ZEM-1 
SOLDAS:
TP-809 Mateus:  151+850 F3 UIC60 151+890 F1 UIC60 OS 1018930
TP-810 Walter: 151+194 F1 UIC60 151+200 F1 UIC60 OS 1018929
TP-811 Adenison: 146+828 F3 UIC60 146+840 F3 UIC60 OS 1018925 - *Inicia após a passagem do W96PREMISSAS: 
Interdição de 08h nas seguintes SB’s:  ZEJ-2 / 148ZEJ-2 / 149148-2 / 150149-2 / ZRB150-2
W96 solicita MC1 em ZEM-1 às 07h10 e circula em licença até o KM 149+000 em 150149-2 - (manobrar na saída pra formar o lastro 20min, inverter locomotiva)
O intervalo será aberto após MC9 MOTIVO 21 do W96 no KM 149+000
O veículo W96 encerra na LJ de ZEM-1 </t>
  </si>
  <si>
    <t>W96 solicita MC1 em ZEM-1 às 07h10 e circula em licença até o KM 149+000 em 150149-2 - (manobrar na saída pra formar o lastro 20min, inverter locomotiva)</t>
  </si>
  <si>
    <t>MC1 07:15, segue intervalo 10:54 ate 18:54</t>
  </si>
  <si>
    <t>Deslocamento das turmas (Gira no travessão do km86)</t>
  </si>
  <si>
    <t xml:space="preserve">MC1 07:32, licenciado 08:14, segue em deslocamento </t>
  </si>
  <si>
    <t xml:space="preserve">MC1 07:28, licenciado 08:03, segue em deslocamento </t>
  </si>
  <si>
    <t>PDM - Substituição de trilho  (Obs: Equipe embarcado no W62)</t>
  </si>
  <si>
    <t>TP pronta 11hrs, segue intervalo 11:47 ate 17:47</t>
  </si>
  <si>
    <t>MC1 08:29, segue para o local de trabalho</t>
  </si>
  <si>
    <t>Inspeção R7D ( Ronda de chuva)</t>
  </si>
  <si>
    <t>MC1 07:40, segue inspeção R7D</t>
  </si>
  <si>
    <t xml:space="preserve">TP pronta 08hrs, intervalos 09:30 ate 11hrs, segundo intervalo 11:30 ate 13hrs </t>
  </si>
  <si>
    <t>1 (fixo Lucas)</t>
  </si>
  <si>
    <t>Descarga de dormentes km190+000 (40min)</t>
  </si>
  <si>
    <t>1 (Escala + Auxiliar fixo)</t>
  </si>
  <si>
    <t xml:space="preserve">PDM - Substituição de trilho  </t>
  </si>
  <si>
    <t xml:space="preserve">felipe </t>
  </si>
  <si>
    <t>Recolhimento de dormente</t>
  </si>
  <si>
    <t>Deslocamento das turmas (Gira no travessão do km92)</t>
  </si>
  <si>
    <t>ZXW-2</t>
  </si>
  <si>
    <t>ZXW-ZEV</t>
  </si>
  <si>
    <t>ZXWZEV</t>
  </si>
  <si>
    <t>PDM - Substituição de jacaré</t>
  </si>
  <si>
    <t xml:space="preserve">
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</si>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</sst>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2" fillId="12" borderId="2" xfId="0" applyNumberFormat="1" applyFont="1" applyFill="1" applyBorder="1" applyAlignment="1">
      <alignment horizontal="center" vertical="center"/>
    </xf>
    <xf numFmtId="0" fontId="2" fillId="15" borderId="13" xfId="0" applyFont="1" applyFill="1" applyBorder="1" applyAlignment="1">
      <alignment horizontal="center" vertical="center"/>
    </xf>
    <xf numFmtId="14" fontId="24" fillId="28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3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42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7" fillId="31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3" totalsRowShown="0" headerRowDxfId="152" headerRowBorderDxfId="150" tableBorderDxfId="151">
  <autoFilter ref="A5:BS1003" xr:uid="{00000000-0009-0000-0100-000004000000}">
    <filterColumn colId="1">
      <filters>
        <dateGroupItem year="2026" month="2" day="2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2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3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4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3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4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3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4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3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4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3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4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3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4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3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3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4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4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3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4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3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4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3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3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4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4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3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4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3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4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3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4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3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4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3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4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3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4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3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4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3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4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3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4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3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4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3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4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3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4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06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4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3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4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3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4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3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4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3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5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3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4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06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5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3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4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3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4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3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4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3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4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3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4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3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4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3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4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3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4" t="s">
        <v>817</v>
      </c>
    </row>
    <row r="83" spans="1:11">
      <c r="A83" s="203" t="s">
        <v>818</v>
      </c>
    </row>
    <row r="84" spans="1:11">
      <c r="A84" s="204" t="s">
        <v>819</v>
      </c>
    </row>
    <row r="85" spans="1:11">
      <c r="A85" s="203" t="s">
        <v>820</v>
      </c>
    </row>
    <row r="86" spans="1:11">
      <c r="A86" s="204" t="s">
        <v>821</v>
      </c>
    </row>
    <row r="87" spans="1:11">
      <c r="A87" s="203" t="s">
        <v>822</v>
      </c>
    </row>
    <row r="88" spans="1:11">
      <c r="A88" s="204" t="s">
        <v>823</v>
      </c>
    </row>
    <row r="89" spans="1:11">
      <c r="A89" s="203" t="s">
        <v>824</v>
      </c>
    </row>
    <row r="90" spans="1:11">
      <c r="A90" s="204" t="s">
        <v>825</v>
      </c>
    </row>
    <row r="91" spans="1:11">
      <c r="A91" s="203" t="s">
        <v>826</v>
      </c>
    </row>
    <row r="92" spans="1:11">
      <c r="A92" s="204" t="s">
        <v>827</v>
      </c>
    </row>
    <row r="93" spans="1:11">
      <c r="A93" s="203" t="s">
        <v>828</v>
      </c>
    </row>
    <row r="94" spans="1:11">
      <c r="A94" s="204" t="s">
        <v>829</v>
      </c>
    </row>
    <row r="95" spans="1:11">
      <c r="A95" s="203" t="s">
        <v>830</v>
      </c>
    </row>
    <row r="96" spans="1:11">
      <c r="A96" s="204" t="s">
        <v>831</v>
      </c>
    </row>
    <row r="97" spans="1:1">
      <c r="A97" s="203" t="s">
        <v>832</v>
      </c>
    </row>
    <row r="98" spans="1:1">
      <c r="A98" s="204" t="s">
        <v>833</v>
      </c>
    </row>
    <row r="99" spans="1:1">
      <c r="A99" s="203" t="s">
        <v>834</v>
      </c>
    </row>
    <row r="100" spans="1:1">
      <c r="A100" s="204" t="s">
        <v>835</v>
      </c>
    </row>
    <row r="101" spans="1:1">
      <c r="A101" s="203" t="s">
        <v>836</v>
      </c>
    </row>
    <row r="102" spans="1:1">
      <c r="A102" s="204" t="s">
        <v>837</v>
      </c>
    </row>
    <row r="103" spans="1:1">
      <c r="A103" s="203" t="s">
        <v>838</v>
      </c>
    </row>
    <row r="104" spans="1:1">
      <c r="A104" s="204" t="s">
        <v>839</v>
      </c>
    </row>
    <row r="105" spans="1:1">
      <c r="A105" s="203" t="s">
        <v>840</v>
      </c>
    </row>
    <row r="106" spans="1:1">
      <c r="A106" s="204" t="s">
        <v>841</v>
      </c>
    </row>
    <row r="107" spans="1:1">
      <c r="A107" s="203" t="s">
        <v>842</v>
      </c>
    </row>
    <row r="108" spans="1:1">
      <c r="A108" s="204" t="s">
        <v>843</v>
      </c>
    </row>
    <row r="109" spans="1:1">
      <c r="A109" s="203" t="s">
        <v>844</v>
      </c>
    </row>
    <row r="110" spans="1:1">
      <c r="A110" s="204" t="s">
        <v>845</v>
      </c>
    </row>
    <row r="111" spans="1:1">
      <c r="A111" s="203" t="s">
        <v>846</v>
      </c>
    </row>
    <row r="112" spans="1:1">
      <c r="A112" s="204" t="s">
        <v>736</v>
      </c>
    </row>
    <row r="113" spans="1:1">
      <c r="A113" s="203" t="s">
        <v>847</v>
      </c>
    </row>
    <row r="114" spans="1:1">
      <c r="A114" s="204" t="s">
        <v>848</v>
      </c>
    </row>
    <row r="115" spans="1:1">
      <c r="A115" s="203" t="s">
        <v>849</v>
      </c>
    </row>
    <row r="116" spans="1:1">
      <c r="A116" s="204" t="s">
        <v>850</v>
      </c>
    </row>
    <row r="117" spans="1:1">
      <c r="A117" s="203" t="s">
        <v>851</v>
      </c>
    </row>
    <row r="118" spans="1:1">
      <c r="A118" s="204" t="s">
        <v>852</v>
      </c>
    </row>
    <row r="119" spans="1:1">
      <c r="A119" s="203" t="s">
        <v>853</v>
      </c>
    </row>
    <row r="120" spans="1:1">
      <c r="A120" s="204" t="s">
        <v>854</v>
      </c>
    </row>
    <row r="121" spans="1:1">
      <c r="A121" s="203" t="s">
        <v>855</v>
      </c>
    </row>
    <row r="122" spans="1:1">
      <c r="A122" s="205" t="s">
        <v>856</v>
      </c>
    </row>
    <row r="123" spans="1:1">
      <c r="A123" s="203" t="s">
        <v>857</v>
      </c>
    </row>
    <row r="124" spans="1:1">
      <c r="A124" s="204" t="s">
        <v>858</v>
      </c>
    </row>
    <row r="125" spans="1:1">
      <c r="A125" s="203" t="s">
        <v>859</v>
      </c>
    </row>
    <row r="126" spans="1:1">
      <c r="A126" s="204" t="s">
        <v>860</v>
      </c>
    </row>
    <row r="127" spans="1:1">
      <c r="A127" s="206" t="s">
        <v>861</v>
      </c>
    </row>
    <row r="128" spans="1:1">
      <c r="A128" s="204" t="s">
        <v>862</v>
      </c>
    </row>
    <row r="129" spans="1:1">
      <c r="A129" s="203" t="s">
        <v>863</v>
      </c>
    </row>
    <row r="130" spans="1:1">
      <c r="A130" s="204" t="s">
        <v>864</v>
      </c>
    </row>
    <row r="131" spans="1:1">
      <c r="A131" s="203" t="s">
        <v>865</v>
      </c>
    </row>
    <row r="132" spans="1:1">
      <c r="A132" s="204" t="s">
        <v>866</v>
      </c>
    </row>
    <row r="133" spans="1:1">
      <c r="A133" s="203" t="s">
        <v>867</v>
      </c>
    </row>
    <row r="134" spans="1:1">
      <c r="A134" s="204" t="s">
        <v>868</v>
      </c>
    </row>
    <row r="135" spans="1:1">
      <c r="A135" s="203" t="s">
        <v>869</v>
      </c>
    </row>
    <row r="136" spans="1:1">
      <c r="A136" s="205" t="s">
        <v>870</v>
      </c>
    </row>
    <row r="137" spans="1:1">
      <c r="A137" s="203" t="s">
        <v>871</v>
      </c>
    </row>
    <row r="138" spans="1:1">
      <c r="A138" s="204" t="s">
        <v>872</v>
      </c>
    </row>
    <row r="139" spans="1:1">
      <c r="A139" s="203" t="s">
        <v>873</v>
      </c>
    </row>
    <row r="140" spans="1:1">
      <c r="A140" s="204" t="s">
        <v>874</v>
      </c>
    </row>
    <row r="141" spans="1:1">
      <c r="A141" s="203" t="s">
        <v>875</v>
      </c>
    </row>
    <row r="142" spans="1:1">
      <c r="A142" s="204" t="s">
        <v>876</v>
      </c>
    </row>
    <row r="143" spans="1:1">
      <c r="A143" s="203" t="s">
        <v>877</v>
      </c>
    </row>
    <row r="144" spans="1:1">
      <c r="A144" s="204" t="s">
        <v>878</v>
      </c>
    </row>
    <row r="145" spans="1:1">
      <c r="A145" s="203" t="s">
        <v>879</v>
      </c>
    </row>
    <row r="146" spans="1:1">
      <c r="A146" s="204" t="s">
        <v>880</v>
      </c>
    </row>
    <row r="147" spans="1:1">
      <c r="A147" s="206" t="s">
        <v>881</v>
      </c>
    </row>
    <row r="148" spans="1:1">
      <c r="A148" s="204" t="s">
        <v>882</v>
      </c>
    </row>
    <row r="149" spans="1:1">
      <c r="A149" s="203" t="s">
        <v>883</v>
      </c>
    </row>
    <row r="150" spans="1:1">
      <c r="A150" s="204" t="s">
        <v>884</v>
      </c>
    </row>
    <row r="151" spans="1:1">
      <c r="A151" s="203" t="s">
        <v>885</v>
      </c>
    </row>
    <row r="152" spans="1:1">
      <c r="A152" s="204" t="s">
        <v>886</v>
      </c>
    </row>
    <row r="153" spans="1:1">
      <c r="A153" s="203" t="s">
        <v>887</v>
      </c>
    </row>
    <row r="154" spans="1:1">
      <c r="A154" s="204" t="s">
        <v>888</v>
      </c>
    </row>
    <row r="155" spans="1:1">
      <c r="A155" s="203" t="s">
        <v>889</v>
      </c>
    </row>
    <row r="156" spans="1:1">
      <c r="A156" s="204" t="s">
        <v>890</v>
      </c>
    </row>
    <row r="157" spans="1:1">
      <c r="A157" s="203" t="s">
        <v>891</v>
      </c>
    </row>
    <row r="158" spans="1:1">
      <c r="A158" s="205" t="s">
        <v>892</v>
      </c>
    </row>
    <row r="159" spans="1:1">
      <c r="A159" s="203" t="s">
        <v>893</v>
      </c>
    </row>
    <row r="160" spans="1:1">
      <c r="A160" s="204" t="s">
        <v>894</v>
      </c>
    </row>
    <row r="161" spans="1:1">
      <c r="A161" s="203" t="s">
        <v>895</v>
      </c>
    </row>
    <row r="162" spans="1:1">
      <c r="A162" s="204" t="s">
        <v>896</v>
      </c>
    </row>
    <row r="163" spans="1:1">
      <c r="A163" s="203" t="s">
        <v>897</v>
      </c>
    </row>
    <row r="164" spans="1:1">
      <c r="A164" s="204" t="s">
        <v>898</v>
      </c>
    </row>
    <row r="165" spans="1:1">
      <c r="A165" s="206" t="s">
        <v>899</v>
      </c>
    </row>
    <row r="166" spans="1:1">
      <c r="A166" s="204" t="s">
        <v>900</v>
      </c>
    </row>
    <row r="167" spans="1:1">
      <c r="A167" s="203" t="s">
        <v>901</v>
      </c>
    </row>
    <row r="168" spans="1:1">
      <c r="A168" s="204" t="s">
        <v>902</v>
      </c>
    </row>
    <row r="169" spans="1:1">
      <c r="A169" s="203" t="s">
        <v>903</v>
      </c>
    </row>
    <row r="170" spans="1:1">
      <c r="A170" s="204" t="s">
        <v>904</v>
      </c>
    </row>
    <row r="171" spans="1:1">
      <c r="A171" s="203" t="s">
        <v>905</v>
      </c>
    </row>
    <row r="172" spans="1:1">
      <c r="A172" s="204" t="s">
        <v>906</v>
      </c>
    </row>
    <row r="173" spans="1:1">
      <c r="A173" s="203" t="s">
        <v>907</v>
      </c>
    </row>
    <row r="174" spans="1:1">
      <c r="A174" s="204" t="s">
        <v>908</v>
      </c>
    </row>
    <row r="175" spans="1:1">
      <c r="A175" s="203" t="s">
        <v>909</v>
      </c>
    </row>
    <row r="176" spans="1:1">
      <c r="A176" s="204" t="s">
        <v>910</v>
      </c>
    </row>
    <row r="177" spans="1:1">
      <c r="A177" s="206" t="s">
        <v>911</v>
      </c>
    </row>
    <row r="178" spans="1:1">
      <c r="A178" s="204" t="s">
        <v>912</v>
      </c>
    </row>
    <row r="179" spans="1:1">
      <c r="A179" s="203" t="s">
        <v>913</v>
      </c>
    </row>
    <row r="180" spans="1:1">
      <c r="A180" s="204" t="s">
        <v>914</v>
      </c>
    </row>
    <row r="181" spans="1:1">
      <c r="A181" s="203" t="s">
        <v>915</v>
      </c>
    </row>
    <row r="182" spans="1:1">
      <c r="A182" s="204" t="s">
        <v>916</v>
      </c>
    </row>
    <row r="183" spans="1:1">
      <c r="A183" s="203" t="s">
        <v>917</v>
      </c>
    </row>
    <row r="184" spans="1:1">
      <c r="A184" s="204" t="s">
        <v>918</v>
      </c>
    </row>
    <row r="185" spans="1:1">
      <c r="A185" s="206" t="s">
        <v>919</v>
      </c>
    </row>
    <row r="186" spans="1:1">
      <c r="A186" s="204" t="s">
        <v>920</v>
      </c>
    </row>
    <row r="187" spans="1:1">
      <c r="A187" s="203" t="s">
        <v>921</v>
      </c>
    </row>
    <row r="188" spans="1:1">
      <c r="A188" s="205" t="s">
        <v>922</v>
      </c>
    </row>
    <row r="189" spans="1:1">
      <c r="A189" s="206" t="s">
        <v>923</v>
      </c>
    </row>
    <row r="190" spans="1:1">
      <c r="A190" s="204" t="s">
        <v>924</v>
      </c>
    </row>
    <row r="191" spans="1:1">
      <c r="A191" s="203" t="s">
        <v>925</v>
      </c>
    </row>
    <row r="192" spans="1:1">
      <c r="A192" s="205" t="s">
        <v>926</v>
      </c>
    </row>
    <row r="193" spans="1:1">
      <c r="A193" s="206" t="s">
        <v>927</v>
      </c>
    </row>
    <row r="194" spans="1:1">
      <c r="A194" s="204" t="s">
        <v>928</v>
      </c>
    </row>
    <row r="195" spans="1:1">
      <c r="A195" s="203" t="s">
        <v>929</v>
      </c>
    </row>
    <row r="196" spans="1:1">
      <c r="A196" s="205" t="s">
        <v>930</v>
      </c>
    </row>
    <row r="197" spans="1:1">
      <c r="A197" s="206" t="s">
        <v>931</v>
      </c>
    </row>
    <row r="198" spans="1:1">
      <c r="A198" s="204" t="s">
        <v>932</v>
      </c>
    </row>
    <row r="199" spans="1:1">
      <c r="A199" s="203" t="s">
        <v>933</v>
      </c>
    </row>
    <row r="200" spans="1:1">
      <c r="A200" s="204" t="s">
        <v>934</v>
      </c>
    </row>
    <row r="201" spans="1:1">
      <c r="A201" s="203" t="s">
        <v>935</v>
      </c>
    </row>
    <row r="202" spans="1:1">
      <c r="A202" s="204" t="s">
        <v>936</v>
      </c>
    </row>
    <row r="203" spans="1:1">
      <c r="A203" s="203" t="s">
        <v>937</v>
      </c>
    </row>
    <row r="204" spans="1:1">
      <c r="A204" s="204" t="s">
        <v>938</v>
      </c>
    </row>
    <row r="205" spans="1:1">
      <c r="A205" s="203" t="s">
        <v>939</v>
      </c>
    </row>
    <row r="206" spans="1:1">
      <c r="A206" s="204" t="s">
        <v>940</v>
      </c>
    </row>
    <row r="207" spans="1:1">
      <c r="A207" s="203" t="s">
        <v>941</v>
      </c>
    </row>
    <row r="208" spans="1:1">
      <c r="A208" s="204" t="s">
        <v>942</v>
      </c>
    </row>
    <row r="209" spans="1:1">
      <c r="A209" s="203" t="s">
        <v>943</v>
      </c>
    </row>
    <row r="210" spans="1:1">
      <c r="A210" s="204" t="s">
        <v>944</v>
      </c>
    </row>
    <row r="211" spans="1:1">
      <c r="A211" s="203" t="s">
        <v>945</v>
      </c>
    </row>
    <row r="212" spans="1:1">
      <c r="A212" s="205" t="s">
        <v>946</v>
      </c>
    </row>
    <row r="213" spans="1:1">
      <c r="A213" s="203" t="s">
        <v>947</v>
      </c>
    </row>
    <row r="214" spans="1:1">
      <c r="A214" s="204" t="s">
        <v>948</v>
      </c>
    </row>
    <row r="215" spans="1:1">
      <c r="A215" s="203" t="s">
        <v>949</v>
      </c>
    </row>
    <row r="216" spans="1:1">
      <c r="A216" s="204" t="s">
        <v>950</v>
      </c>
    </row>
    <row r="217" spans="1:1">
      <c r="A217" s="201" t="s">
        <v>951</v>
      </c>
    </row>
    <row r="218" spans="1:1">
      <c r="A218" s="201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3"/>
  <sheetViews>
    <sheetView tabSelected="1" zoomScaleNormal="100" workbookViewId="0">
      <pane xSplit="6" topLeftCell="BB1" activePane="topRight" state="frozen"/>
      <selection pane="topRight" activeCell="BJ739" sqref="BJ73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46" t="s">
        <v>953</v>
      </c>
      <c r="C1" s="247"/>
      <c r="D1" s="247"/>
      <c r="E1" s="3"/>
      <c r="F1" s="246" t="s">
        <v>954</v>
      </c>
      <c r="G1" s="247"/>
      <c r="H1" s="248"/>
      <c r="I1" s="247"/>
      <c r="J1" s="247"/>
      <c r="K1" s="247"/>
      <c r="L1" s="247"/>
      <c r="M1" s="247"/>
      <c r="N1" s="247"/>
      <c r="O1" s="247"/>
      <c r="P1" s="247"/>
      <c r="Q1" s="247"/>
      <c r="R1" s="247"/>
      <c r="S1" s="247"/>
      <c r="T1" s="247"/>
      <c r="U1" s="247"/>
      <c r="V1" s="247"/>
      <c r="W1" s="247"/>
      <c r="X1" s="247"/>
      <c r="Y1" s="247"/>
      <c r="Z1" s="247"/>
      <c r="AA1" s="247"/>
      <c r="AB1" s="247"/>
      <c r="AC1" s="247"/>
      <c r="AD1" s="247"/>
      <c r="AE1" s="247"/>
      <c r="AF1" s="247"/>
      <c r="AG1" s="249"/>
      <c r="AH1" s="5"/>
      <c r="AI1" s="256" t="s">
        <v>955</v>
      </c>
      <c r="AJ1" s="257"/>
      <c r="AK1" s="257"/>
      <c r="AL1" s="257"/>
      <c r="AM1" s="258"/>
      <c r="AN1" s="259"/>
      <c r="AO1" s="257"/>
      <c r="AP1" s="257"/>
      <c r="AQ1" s="257"/>
      <c r="AR1" s="257"/>
      <c r="AS1" s="257"/>
      <c r="AT1" s="257"/>
      <c r="AU1" s="257"/>
      <c r="AV1" s="257"/>
      <c r="AW1" s="257"/>
      <c r="AX1" s="257"/>
      <c r="AY1" s="257"/>
      <c r="AZ1" s="257"/>
      <c r="BA1" s="257"/>
      <c r="BB1" s="257"/>
      <c r="BC1" s="257"/>
      <c r="BD1" s="257"/>
      <c r="BE1" s="257"/>
      <c r="BF1" s="260"/>
      <c r="BG1" s="5"/>
      <c r="BH1" s="261" t="s">
        <v>956</v>
      </c>
      <c r="BI1" s="262"/>
      <c r="BJ1" s="262"/>
      <c r="BK1" s="263"/>
      <c r="BL1" s="5"/>
      <c r="BM1" s="253" t="s">
        <v>957</v>
      </c>
      <c r="BN1" s="254"/>
      <c r="BO1" s="254"/>
      <c r="BP1" s="254"/>
      <c r="BQ1" s="254"/>
      <c r="BR1" s="254"/>
      <c r="BS1" s="255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56" t="s">
        <v>958</v>
      </c>
      <c r="AJ2" s="257"/>
      <c r="AK2" s="257"/>
      <c r="AL2" s="257"/>
      <c r="AM2" s="258"/>
      <c r="AN2" s="259"/>
      <c r="AO2" s="257"/>
      <c r="AP2" s="257"/>
      <c r="AQ2" s="260"/>
      <c r="AR2" s="6"/>
      <c r="AS2" s="256" t="s">
        <v>961</v>
      </c>
      <c r="AT2" s="257"/>
      <c r="AU2" s="257"/>
      <c r="AV2" s="257"/>
      <c r="AW2" s="257"/>
      <c r="AX2" s="257"/>
      <c r="AY2" s="260"/>
      <c r="AZ2" s="6"/>
      <c r="BA2" s="250" t="s">
        <v>962</v>
      </c>
      <c r="BB2" s="252"/>
      <c r="BC2" s="256" t="s">
        <v>959</v>
      </c>
      <c r="BD2" s="257"/>
      <c r="BE2" s="257"/>
      <c r="BF2" s="260"/>
      <c r="BG2" s="5"/>
      <c r="BH2" s="264"/>
      <c r="BI2" s="265"/>
      <c r="BJ2" s="265"/>
      <c r="BK2" s="266"/>
      <c r="BL2" s="5"/>
      <c r="BM2" s="267"/>
      <c r="BN2" s="268"/>
      <c r="BO2" s="268"/>
      <c r="BP2" s="268"/>
      <c r="BQ2" s="268"/>
      <c r="BR2" s="268"/>
      <c r="BS2" s="269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50" t="s">
        <v>963</v>
      </c>
      <c r="AJ3" s="252"/>
      <c r="AK3" s="250" t="s">
        <v>964</v>
      </c>
      <c r="AL3" s="251"/>
      <c r="AM3" s="272"/>
      <c r="AN3" s="273"/>
      <c r="AO3" s="251"/>
      <c r="AP3" s="251"/>
      <c r="AQ3" s="252"/>
      <c r="AR3" s="63"/>
      <c r="AS3" s="244" t="s">
        <v>970</v>
      </c>
      <c r="AT3" s="245"/>
      <c r="AU3" s="244" t="s">
        <v>971</v>
      </c>
      <c r="AV3" s="245"/>
      <c r="AW3" s="244" t="s">
        <v>972</v>
      </c>
      <c r="AX3" s="245"/>
      <c r="AY3" s="63" t="s">
        <v>973</v>
      </c>
      <c r="AZ3" s="63"/>
      <c r="BA3" s="270"/>
      <c r="BB3" s="271"/>
      <c r="BC3" s="250" t="s">
        <v>966</v>
      </c>
      <c r="BD3" s="251"/>
      <c r="BE3" s="251"/>
      <c r="BF3" s="252"/>
      <c r="BG3" s="62"/>
      <c r="BH3" s="264"/>
      <c r="BI3" s="265"/>
      <c r="BJ3" s="265"/>
      <c r="BK3" s="266"/>
      <c r="BL3" s="62"/>
      <c r="BM3" s="253" t="s">
        <v>974</v>
      </c>
      <c r="BN3" s="254"/>
      <c r="BO3" s="254"/>
      <c r="BP3" s="255"/>
      <c r="BQ3" s="253" t="s">
        <v>742</v>
      </c>
      <c r="BR3" s="254"/>
      <c r="BS3" s="255"/>
      <c r="BT3" s="186"/>
      <c r="CV3" s="183"/>
    </row>
    <row r="4" spans="1:100" s="8" customFormat="1" ht="11.25">
      <c r="A4" s="39" t="s">
        <v>975</v>
      </c>
      <c r="B4" s="198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196" t="s">
        <v>979</v>
      </c>
      <c r="B5" s="197" t="s">
        <v>980</v>
      </c>
      <c r="C5" s="197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199">
        <v>46054</v>
      </c>
      <c r="C6" s="134">
        <f>IF(BS_CONTROLE[[#This Row],[DATA]]="","",WEEKNUM(BS_CONTROLE[[#This Row],[DATA]]))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Row],[DATA]]="","",WEEKNUM(BS_CONTROLE[[#This Row],[DATA]]))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Row],[DATA]]="","",WEEKNUM(BS_CONTROLE[[#This Row],[DATA]]))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Row],[DATA]]="","",WEEKNUM(BS_CONTROLE[[#This Row],[DATA]]))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Row],[DATA]]="","",WEEKNUM(BS_CONTROLE[[#This Row],[DATA]]))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Row],[DATA]]="","",WEEKNUM(BS_CONTROLE[[#This Row],[DATA]]))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Row],[DATA]]="","",WEEKNUM(BS_CONTROLE[[#This Row],[DATA]]))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Row],[DATA]]="","",WEEKNUM(BS_CONTROLE[[#This Row],[DATA]]))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Row],[DATA]]="","",WEEKNUM(BS_CONTROLE[[#This Row],[DATA]]))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Row],[DATA]]="","",WEEKNUM(BS_CONTROLE[[#This Row],[DATA]]))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Row],[DATA]]="","",WEEKNUM(BS_CONTROLE[[#This Row],[DATA]]))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Row],[DATA]]="","",WEEKNUM(BS_CONTROLE[[#This Row],[DATA]]))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Row],[DATA]]="","",WEEKNUM(BS_CONTROLE[[#This Row],[DATA]]))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Row],[DATA]]="","",WEEKNUM(BS_CONTROLE[[#This Row],[DATA]]))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0.125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416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440</v>
      </c>
      <c r="BN19" s="129" t="s">
        <v>460</v>
      </c>
      <c r="BO19" s="129" t="s">
        <v>568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CCOCirculaçãoIntervaloContrato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Row],[DATA]]="","",WEEKNUM(BS_CONTROLE[[#This Row],[DATA]]))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Row],[DATA]]="","",WEEKNUM(BS_CONTROLE[[#This Row],[DATA]]))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Row],[DATA]]="","",WEEKNUM(BS_CONTROLE[[#This Row],[DATA]]))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Row],[DATA]]="","",WEEKNUM(BS_CONTROLE[[#This Row],[DATA]]))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Row],[DATA]]="","",WEEKNUM(BS_CONTROLE[[#This Row],[DATA]]))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Row],[DATA]]="","",WEEKNUM(BS_CONTROLE[[#This Row],[DATA]]))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Row],[DATA]]="","",WEEKNUM(BS_CONTROLE[[#This Row],[DATA]]))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Row],[DATA]]="","",WEEKNUM(BS_CONTROLE[[#This Row],[DATA]]))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0.125</v>
      </c>
      <c r="Q27" s="167">
        <v>720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1.5222222222222221</v>
      </c>
      <c r="BS27" s="19">
        <f t="shared" si="6"/>
        <v>0.16944444444444445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Row],[DATA]]="","",WEEKNUM(BS_CONTROLE[[#This Row],[DATA]]))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Row],[DATA]]="","",WEEKNUM(BS_CONTROLE[[#This Row],[DATA]]))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Row],[DATA]]="","",WEEKNUM(BS_CONTROLE[[#This Row],[DATA]]))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Row],[DATA]]="","",WEEKNUM(BS_CONTROLE[[#This Row],[DATA]]))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Row],[DATA]]="","",WEEKNUM(BS_CONTROLE[[#This Row],[DATA]]))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Row],[DATA]]="","",WEEKNUM(BS_CONTROLE[[#This Row],[DATA]]))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Row],[DATA]]="","",WEEKNUM(BS_CONTROLE[[#This Row],[DATA]]))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Row],[DATA]]="","",WEEKNUM(BS_CONTROLE[[#This Row],[DATA]]))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Row],[DATA]]="","",WEEKNUM(BS_CONTROLE[[#This Row],[DATA]]))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Row],[DATA]]="","",WEEKNUM(BS_CONTROLE[[#This Row],[DATA]]))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Row],[DATA]]="","",WEEKNUM(BS_CONTROLE[[#This Row],[DATA]]))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Row],[DATA]]="","",WEEKNUM(BS_CONTROLE[[#This Row],[DATA]]))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Row],[DATA]]="","",WEEKNUM(BS_CONTROLE[[#This Row],[DATA]]))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Row],[DATA]]="","",WEEKNUM(BS_CONTROLE[[#This Row],[DATA]]))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Row],[DATA]]="","",WEEKNUM(BS_CONTROLE[[#This Row],[DATA]]))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Row],[DATA]]="","",WEEKNUM(BS_CONTROLE[[#This Row],[DATA]]))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Row],[DATA]]="","",WEEKNUM(BS_CONTROLE[[#This Row],[DATA]]))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Row],[DATA]]="","",WEEKNUM(BS_CONTROLE[[#This Row],[DATA]]))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Row],[DATA]]="","",WEEKNUM(BS_CONTROLE[[#This Row],[DATA]]))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Row],[DATA]]="","",WEEKNUM(BS_CONTROLE[[#This Row],[DATA]]))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Row],[DATA]]="","",WEEKNUM(BS_CONTROLE[[#This Row],[DATA]]))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0.16666666666666666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416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460</v>
      </c>
      <c r="BO48" s="129" t="s">
        <v>568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CCOCirculaçãoIntervaloContrato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Row],[DATA]]="","",WEEKNUM(BS_CONTROLE[[#This Row],[DATA]]))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Row],[DATA]]="","",WEEKNUM(BS_CONTROLE[[#This Row],[DATA]]))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Row],[DATA]]="","",WEEKNUM(BS_CONTROLE[[#This Row],[DATA]]))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Row],[DATA]]="","",WEEKNUM(BS_CONTROLE[[#This Row],[DATA]]))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Row],[DATA]]="","",WEEKNUM(BS_CONTROLE[[#This Row],[DATA]]))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Row],[DATA]]="","",WEEKNUM(BS_CONTROLE[[#This Row],[DATA]]))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Row],[DATA]]="","",WEEKNUM(BS_CONTROLE[[#This Row],[DATA]]))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Row],[DATA]]="","",WEEKNUM(BS_CONTROLE[[#This Row],[DATA]]))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Row],[DATA]]="","",WEEKNUM(BS_CONTROLE[[#This Row],[DATA]]))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Row],[DATA]]="","",WEEKNUM(BS_CONTROLE[[#This Row],[DATA]]))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Row],[DATA]]="","",WEEKNUM(BS_CONTROLE[[#This Row],[DATA]]))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Row],[DATA]]="","",WEEKNUM(BS_CONTROLE[[#This Row],[DATA]]))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Row],[DATA]]="","",WEEKNUM(BS_CONTROLE[[#This Row],[DATA]]))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Row],[DATA]]="","",WEEKNUM(BS_CONTROLE[[#This Row],[DATA]]))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Row],[DATA]]="","",WEEKNUM(BS_CONTROLE[[#This Row],[DATA]]))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Row],[DATA]]="","",WEEKNUM(BS_CONTROLE[[#This Row],[DATA]]))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Row],[DATA]]="","",WEEKNUM(BS_CONTROLE[[#This Row],[DATA]]))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Row],[DATA]]="","",WEEKNUM(BS_CONTROLE[[#This Row],[DATA]]))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 ZEZ46056</v>
      </c>
      <c r="B67" s="101">
        <v>46056</v>
      </c>
      <c r="C67" s="134">
        <f>IF(BS_CONTROLE[[#This Row],[DATA]]="","",WEEKNUM(BS_CONTROLE[[#This Row],[DATA]]))</f>
        <v>6</v>
      </c>
      <c r="D67" s="103" t="s">
        <v>617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Row],[DATA]]="","",WEEKNUM(BS_CONTROLE[[#This Row],[DATA]]))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 ZEZ46056</v>
      </c>
      <c r="B69" s="101">
        <v>46056</v>
      </c>
      <c r="C69" s="134">
        <f>IF(BS_CONTROLE[[#This Row],[DATA]]="","",WEEKNUM(BS_CONTROLE[[#This Row],[DATA]]))</f>
        <v>6</v>
      </c>
      <c r="D69" s="103" t="s">
        <v>617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Row],[DATA]]="","",WEEKNUM(BS_CONTROLE[[#This Row],[DATA]]))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 ZGP46056</v>
      </c>
      <c r="B71" s="101">
        <v>46056</v>
      </c>
      <c r="C71" s="134">
        <f>IF(BS_CONTROLE[[#This Row],[DATA]]="","",WEEKNUM(BS_CONTROLE[[#This Row],[DATA]]))</f>
        <v>6</v>
      </c>
      <c r="D71" s="103" t="s">
        <v>622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Row],[DATA]]="","",WEEKNUM(BS_CONTROLE[[#This Row],[DATA]]))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Row],[DATA]]="","",WEEKNUM(BS_CONTROLE[[#This Row],[DATA]]))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Row],[DATA]]="","",WEEKNUM(BS_CONTROLE[[#This Row],[DATA]]))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Row],[DATA]]="","",WEEKNUM(BS_CONTROLE[[#This Row],[DATA]]))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Row],[DATA]]="","",WEEKNUM(BS_CONTROLE[[#This Row],[DATA]]))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Row],[DATA]]="","",WEEKNUM(BS_CONTROLE[[#This Row],[DATA]]))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Row],[DATA]]="","",WEEKNUM(BS_CONTROLE[[#This Row],[DATA]]))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Row],[DATA]]="","",WEEKNUM(BS_CONTROLE[[#This Row],[DATA]]))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Row],[DATA]]="","",WEEKNUM(BS_CONTROLE[[#This Row],[DATA]]))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Row],[DATA]]="","",WEEKNUM(BS_CONTROLE[[#This Row],[DATA]]))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Row],[DATA]]="","",WEEKNUM(BS_CONTROLE[[#This Row],[DATA]]))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Row],[DATA]]="","",WEEKNUM(BS_CONTROLE[[#This Row],[DATA]]))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Row],[DATA]]="","",WEEKNUM(BS_CONTROLE[[#This Row],[DATA]]))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Row],[DATA]]="","",WEEKNUM(BS_CONTROLE[[#This Row],[DATA]]))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0.125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Row],[DATA]]="","",WEEKNUM(BS_CONTROLE[[#This Row],[DATA]]))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Row],[DATA]]="","",WEEKNUM(BS_CONTROLE[[#This Row],[DATA]]))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Row],[DATA]]="","",WEEKNUM(BS_CONTROLE[[#This Row],[DATA]]))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Row],[DATA]]="","",WEEKNUM(BS_CONTROLE[[#This Row],[DATA]]))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Row],[DATA]]="","",WEEKNUM(BS_CONTROLE[[#This Row],[DATA]]))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Row],[DATA]]="","",WEEKNUM(BS_CONTROLE[[#This Row],[DATA]]))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Row],[DATA]]="","",WEEKNUM(BS_CONTROLE[[#This Row],[DATA]]))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Row],[DATA]]="","",WEEKNUM(BS_CONTROLE[[#This Row],[DATA]]))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Row],[DATA]]="","",WEEKNUM(BS_CONTROLE[[#This Row],[DATA]]))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Row],[DATA]]="","",WEEKNUM(BS_CONTROLE[[#This Row],[DATA]]))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Row],[DATA]]="","",WEEKNUM(BS_CONTROLE[[#This Row],[DATA]]))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Row],[DATA]]="","",WEEKNUM(BS_CONTROLE[[#This Row],[DATA]]))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Row],[DATA]]="","",WEEKNUM(BS_CONTROLE[[#This Row],[DATA]]))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Row],[DATA]]="","",WEEKNUM(BS_CONTROLE[[#This Row],[DATA]]))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Row],[DATA]]="","",WEEKNUM(BS_CONTROLE[[#This Row],[DATA]]))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Row],[DATA]]="","",WEEKNUM(BS_CONTROLE[[#This Row],[DATA]]))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Row],[DATA]]="","",WEEKNUM(BS_CONTROLE[[#This Row],[DATA]]))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Row],[DATA]]="","",WEEKNUM(BS_CONTROLE[[#This Row],[DATA]]))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Row],[DATA]]="","",WEEKNUM(BS_CONTROLE[[#This Row],[DATA]]))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Row],[DATA]]="","",WEEKNUM(BS_CONTROLE[[#This Row],[DATA]]))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Row],[DATA]]="","",WEEKNUM(BS_CONTROLE[[#This Row],[DATA]]))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Row],[DATA]]="","",WEEKNUM(BS_CONTROLE[[#This Row],[DATA]]))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Row],[DATA]]="","",WEEKNUM(BS_CONTROLE[[#This Row],[DATA]]))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Row],[DATA]]="","",WEEKNUM(BS_CONTROLE[[#This Row],[DATA]]))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Row],[DATA]]="","",WEEKNUM(BS_CONTROLE[[#This Row],[DATA]]))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Row],[DATA]]="","",WEEKNUM(BS_CONTROLE[[#This Row],[DATA]]))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Row],[DATA]]="","",WEEKNUM(BS_CONTROLE[[#This Row],[DATA]]))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Row],[DATA]]="","",WEEKNUM(BS_CONTROLE[[#This Row],[DATA]]))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Row],[DATA]]="","",WEEKNUM(BS_CONTROLE[[#This Row],[DATA]]))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Row],[DATA]]="","",WEEKNUM(BS_CONTROLE[[#This Row],[DATA]]))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Row],[DATA]]="","",WEEKNUM(BS_CONTROLE[[#This Row],[DATA]]))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Row],[DATA]]="","",WEEKNUM(BS_CONTROLE[[#This Row],[DATA]]))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Row],[DATA]]="","",WEEKNUM(BS_CONTROLE[[#This Row],[DATA]]))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Row],[DATA]]="","",WEEKNUM(BS_CONTROLE[[#This Row],[DATA]]))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Row],[DATA]]="","",WEEKNUM(BS_CONTROLE[[#This Row],[DATA]]))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Row],[DATA]]="","",WEEKNUM(BS_CONTROLE[[#This Row],[DATA]]))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Row],[DATA]]="","",WEEKNUM(BS_CONTROLE[[#This Row],[DATA]]))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Row],[DATA]]="","",WEEKNUM(BS_CONTROLE[[#This Row],[DATA]]))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Row],[DATA]]="","",WEEKNUM(BS_CONTROLE[[#This Row],[DATA]]))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Row],[DATA]]="","",WEEKNUM(BS_CONTROLE[[#This Row],[DATA]]))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Row],[DATA]]="","",WEEKNUM(BS_CONTROLE[[#This Row],[DATA]]))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Row],[DATA]]="","",WEEKNUM(BS_CONTROLE[[#This Row],[DATA]]))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Row],[DATA]]="","",WEEKNUM(BS_CONTROLE[[#This Row],[DATA]]))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Row],[DATA]]="","",WEEKNUM(BS_CONTROLE[[#This Row],[DATA]]))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Row],[DATA]]="","",WEEKNUM(BS_CONTROLE[[#This Row],[DATA]]))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Row],[DATA]]="","",WEEKNUM(BS_CONTROLE[[#This Row],[DATA]]))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Row],[DATA]]="","",WEEKNUM(BS_CONTROLE[[#This Row],[DATA]]))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Row],[DATA]]="","",WEEKNUM(BS_CONTROLE[[#This Row],[DATA]]))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0.16666666666666666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416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Row],[DATA]]="","",WEEKNUM(BS_CONTROLE[[#This Row],[DATA]]))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Row],[DATA]]="","",WEEKNUM(BS_CONTROLE[[#This Row],[DATA]]))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Row],[DATA]]="","",WEEKNUM(BS_CONTROLE[[#This Row],[DATA]]))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Row],[DATA]]="","",WEEKNUM(BS_CONTROLE[[#This Row],[DATA]]))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Row],[DATA]]="","",WEEKNUM(BS_CONTROLE[[#This Row],[DATA]]))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Row],[DATA]]="","",WEEKNUM(BS_CONTROLE[[#This Row],[DATA]]))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Row],[DATA]]="","",WEEKNUM(BS_CONTROLE[[#This Row],[DATA]]))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Row],[DATA]]="","",WEEKNUM(BS_CONTROLE[[#This Row],[DATA]]))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Row],[DATA]]="","",WEEKNUM(BS_CONTROLE[[#This Row],[DATA]]))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Row],[DATA]]="","",WEEKNUM(BS_CONTROLE[[#This Row],[DATA]]))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Row],[DATA]]="","",WEEKNUM(BS_CONTROLE[[#This Row],[DATA]]))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Row],[DATA]]="","",WEEKNUM(BS_CONTROLE[[#This Row],[DATA]]))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Row],[DATA]]="","",WEEKNUM(BS_CONTROLE[[#This Row],[DATA]]))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Row],[DATA]]="","",WEEKNUM(BS_CONTROLE[[#This Row],[DATA]]))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Row],[DATA]]="","",WEEKNUM(BS_CONTROLE[[#This Row],[DATA]]))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 ZEZ46059</v>
      </c>
      <c r="B149" s="101">
        <v>46059</v>
      </c>
      <c r="C149" s="134">
        <f>IF(BS_CONTROLE[[#This Row],[DATA]]="","",WEEKNUM(BS_CONTROLE[[#This Row],[DATA]]))</f>
        <v>6</v>
      </c>
      <c r="D149" s="103" t="s">
        <v>617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0.33333333333333331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440</v>
      </c>
      <c r="BN149" s="129" t="s">
        <v>460</v>
      </c>
      <c r="BO149" s="129" t="s">
        <v>547</v>
      </c>
      <c r="BP149" s="18" t="s">
        <v>593</v>
      </c>
      <c r="BQ149" s="12" t="str">
        <f t="shared" si="16"/>
        <v>Intervalo</v>
      </c>
      <c r="BR149" s="19">
        <f t="shared" si="17"/>
        <v>0.50000000000000011</v>
      </c>
      <c r="BS149" s="19">
        <f t="shared" si="18"/>
        <v>1</v>
      </c>
      <c r="BT149" s="185" t="str">
        <f t="shared" si="19"/>
        <v>CCOCirculaçãoIntervaloContrato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Row],[DATA]]="","",WEEKNUM(BS_CONTROLE[[#This Row],[DATA]]))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Row],[DATA]]="","",WEEKNUM(BS_CONTROLE[[#This Row],[DATA]]))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 ZGP46059</v>
      </c>
      <c r="B152" s="101">
        <v>46059</v>
      </c>
      <c r="C152" s="134">
        <f>IF(BS_CONTROLE[[#This Row],[DATA]]="","",WEEKNUM(BS_CONTROLE[[#This Row],[DATA]]))</f>
        <v>6</v>
      </c>
      <c r="D152" s="103" t="s">
        <v>622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Row],[DATA]]="","",WEEKNUM(BS_CONTROLE[[#This Row],[DATA]]))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Row],[DATA]]="","",WEEKNUM(BS_CONTROLE[[#This Row],[DATA]]))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Row],[DATA]]="","",WEEKNUM(BS_CONTROLE[[#This Row],[DATA]]))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Row],[DATA]]="","",WEEKNUM(BS_CONTROLE[[#This Row],[DATA]]))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Row],[DATA]]="","",WEEKNUM(BS_CONTROLE[[#This Row],[DATA]]))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Row],[DATA]]="","",WEEKNUM(BS_CONTROLE[[#This Row],[DATA]]))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Row],[DATA]]="","",WEEKNUM(BS_CONTROLE[[#This Row],[DATA]]))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Row],[DATA]]="","",WEEKNUM(BS_CONTROLE[[#This Row],[DATA]]))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Row],[DATA]]="","",WEEKNUM(BS_CONTROLE[[#This Row],[DATA]]))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Row],[DATA]]="","",WEEKNUM(BS_CONTROLE[[#This Row],[DATA]]))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Row],[DATA]]="","",WEEKNUM(BS_CONTROLE[[#This Row],[DATA]]))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Row],[DATA]]="","",WEEKNUM(BS_CONTROLE[[#This Row],[DATA]]))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Row],[DATA]]="","",WEEKNUM(BS_CONTROLE[[#This Row],[DATA]]))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>SUPER ZWW</v>
      </c>
      <c r="B166" s="101"/>
      <c r="C166" s="134" t="str">
        <f>IF(BS_CONTROLE[[#This Row],[DATA]]="","",WEEKNUM(BS_CONTROLE[[#This Row],[DATA]]))</f>
        <v/>
      </c>
      <c r="D166" s="103" t="s">
        <v>662</v>
      </c>
      <c r="E166" s="155">
        <v>160</v>
      </c>
      <c r="F166" s="125" t="s">
        <v>583</v>
      </c>
      <c r="G166" s="140" t="str">
        <f>IF(D166="","*",VLOOKUP(F166,BS_ATIVIDADE[],3,FALSE))</f>
        <v>OUTROS</v>
      </c>
      <c r="H166" s="105" t="s">
        <v>593</v>
      </c>
      <c r="I166" s="105" t="s">
        <v>593</v>
      </c>
      <c r="J166" s="104">
        <v>55</v>
      </c>
      <c r="K166" s="104">
        <v>87</v>
      </c>
      <c r="L166" s="104" t="s">
        <v>593</v>
      </c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166" s="105">
        <v>0.375</v>
      </c>
      <c r="P166" s="105">
        <v>0.125</v>
      </c>
      <c r="Q166" s="104">
        <v>1</v>
      </c>
      <c r="R166" s="10" t="str">
        <f>IFERROR(_xlfn.XLOOKUP(F166, BS_ATIVIDADE[ATIVIDADE],BS_ATIVIDADE[UNIDADE] ), "*")</f>
        <v>BINÁRIO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6" s="104" t="s">
        <v>1225</v>
      </c>
      <c r="W166" s="149" t="s">
        <v>1289</v>
      </c>
      <c r="X166" s="103" t="s">
        <v>416</v>
      </c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BLOCO</v>
      </c>
      <c r="AJ166" s="9" t="str">
        <f>IF(BS_CONTROLE[[#This Row],[Atividade]]=0, "-", BS_CONTROLE[[#This Row],[Atividade]])</f>
        <v>BLOCO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4" t="str">
        <f>IF(BS_CONTROLE[[#This Row],[Entre - Estações]]=0, "-", BS_CONTROLE[[#This Row],[Entre - Estações]])</f>
        <v>ZWW</v>
      </c>
      <c r="AN166" s="104" t="str">
        <f>IF(BS_CONTROLE[[#This Row],[SB]]=0, "-", BS_CONTROLE[[#This Row],[SB]])</f>
        <v>ZWW2</v>
      </c>
      <c r="AO166" s="104">
        <f>IF(BS_CONTROLE[[#This Row],[SUB]]=0, "-", BS_CONTROLE[[#This Row],[SUB]])</f>
        <v>55</v>
      </c>
      <c r="AP166" s="104">
        <f>BS_CONTROLE[[#This Row],[KM - Inicio]]</f>
        <v>87</v>
      </c>
      <c r="AQ166" s="104">
        <f>BS_CONTROLE[[#This Row],[KM - Inicio]]</f>
        <v>87</v>
      </c>
      <c r="AR166" s="107">
        <v>0</v>
      </c>
      <c r="AS166" s="107">
        <v>0</v>
      </c>
      <c r="AT166" s="107">
        <v>0</v>
      </c>
      <c r="AU166" s="135"/>
      <c r="AV166" s="135"/>
      <c r="AW166" s="14"/>
      <c r="AX166" s="14"/>
      <c r="AY166" s="160">
        <f t="shared" si="14"/>
        <v>0</v>
      </c>
      <c r="AZ166" s="151"/>
      <c r="BA166" s="108">
        <v>0</v>
      </c>
      <c r="BB166" s="10" t="str">
        <f>IFERROR(_xlfn.XLOOKUP(AI166, BS_ATIVIDADE[ATIVIDADE],BS_ATIVIDADE[UNIDADE] ), "*")</f>
        <v>BINÁRIO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6" s="148"/>
      <c r="BG166" s="16"/>
      <c r="BH166" s="17">
        <v>0</v>
      </c>
      <c r="BI166" s="17"/>
      <c r="BJ166" s="17" t="s">
        <v>1290</v>
      </c>
      <c r="BK166" s="180" t="s">
        <v>1290</v>
      </c>
      <c r="BL166" s="16"/>
      <c r="BM166" s="129" t="s">
        <v>440</v>
      </c>
      <c r="BN166" s="129" t="s">
        <v>460</v>
      </c>
      <c r="BO166" s="129" t="s">
        <v>568</v>
      </c>
      <c r="BP166" s="18" t="s">
        <v>593</v>
      </c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>CCOCirculaçãoIntervaloContrato</v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Row],[DATA]]="","",WEEKNUM(BS_CONTROLE[[#This Row],[DATA]]))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1291</v>
      </c>
      <c r="J167" s="104">
        <v>56</v>
      </c>
      <c r="K167" s="104">
        <v>201</v>
      </c>
      <c r="L167" s="104" t="s">
        <v>593</v>
      </c>
      <c r="M167" s="104" t="s">
        <v>1292</v>
      </c>
      <c r="N167" s="148" t="s">
        <v>1293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1294</v>
      </c>
      <c r="BK167" s="18" t="s">
        <v>1295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Row],[DATA]]="","",WEEKNUM(BS_CONTROLE[[#This Row],[DATA]]))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1296</v>
      </c>
      <c r="BK168" s="18" t="s">
        <v>1297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>MOD ZRB</v>
      </c>
      <c r="B169" s="101"/>
      <c r="C169" s="134" t="str">
        <f>IF(BS_CONTROLE[[#This Row],[DATA]]="","",WEEKNUM(BS_CONTROLE[[#This Row],[DATA]]))</f>
        <v/>
      </c>
      <c r="D169" s="103" t="s">
        <v>625</v>
      </c>
      <c r="E169" s="155">
        <v>163</v>
      </c>
      <c r="F169" s="125" t="s">
        <v>583</v>
      </c>
      <c r="G169" s="140" t="str">
        <f>IF(D169="","*",VLOOKUP(F169,BS_ATIVIDADE[],3,FALSE))</f>
        <v>OUTROS</v>
      </c>
      <c r="H169" s="105" t="s">
        <v>593</v>
      </c>
      <c r="I169" s="105" t="s">
        <v>593</v>
      </c>
      <c r="J169" s="104">
        <v>48</v>
      </c>
      <c r="K169" s="104">
        <v>152</v>
      </c>
      <c r="L169" s="104" t="s">
        <v>593</v>
      </c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</v>
      </c>
      <c r="O169" s="105">
        <v>0.33333333333333331</v>
      </c>
      <c r="P169" s="105">
        <v>0.33333333333333331</v>
      </c>
      <c r="Q169" s="104">
        <v>1</v>
      </c>
      <c r="R169" s="10" t="str">
        <f>IFERROR(_xlfn.XLOOKUP(F169, BS_ATIVIDADE[ATIVIDADE],BS_ATIVIDADE[UNIDADE] ), "*")</f>
        <v>BINÁRIO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9" s="104" t="s">
        <v>1105</v>
      </c>
      <c r="W169" s="149" t="s">
        <v>1298</v>
      </c>
      <c r="X169" s="103" t="s">
        <v>416</v>
      </c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BLOCO</v>
      </c>
      <c r="AJ169" s="9" t="str">
        <f>IF(BS_CONTROLE[[#This Row],[Atividade]]=0, "-", BS_CONTROLE[[#This Row],[Atividade]])</f>
        <v>BLOCO</v>
      </c>
      <c r="AK169" s="31" t="str">
        <f>BS_CONTROLE[[#This Row],[Local - Partida]]</f>
        <v>-</v>
      </c>
      <c r="AL169" s="31" t="str">
        <f>BS_CONTROLE[[#This Row],[Local - Encerramento]]</f>
        <v>-</v>
      </c>
      <c r="AM169" s="104" t="str">
        <f>IF(BS_CONTROLE[[#This Row],[Entre - Estações]]=0, "-", BS_CONTROLE[[#This Row],[Entre - Estações]])</f>
        <v>ZRB</v>
      </c>
      <c r="AN169" s="104" t="str">
        <f>IF(BS_CONTROLE[[#This Row],[SB]]=0, "-", BS_CONTROLE[[#This Row],[SB]])</f>
        <v>ZRB1</v>
      </c>
      <c r="AO169" s="104">
        <f>IF(BS_CONTROLE[[#This Row],[SUB]]=0, "-", BS_CONTROLE[[#This Row],[SUB]])</f>
        <v>48</v>
      </c>
      <c r="AP169" s="104">
        <f>BS_CONTROLE[[#This Row],[KM - Inicio]]</f>
        <v>152</v>
      </c>
      <c r="AQ169" s="104">
        <f>BS_CONTROLE[[#This Row],[KM - Inicio]]</f>
        <v>152</v>
      </c>
      <c r="AR169" s="107">
        <v>0</v>
      </c>
      <c r="AS169" s="107">
        <v>0</v>
      </c>
      <c r="AT169" s="107">
        <v>0</v>
      </c>
      <c r="AU169" s="135"/>
      <c r="AV169" s="135"/>
      <c r="AW169" s="14"/>
      <c r="AX169" s="14"/>
      <c r="AY169" s="160">
        <f t="shared" si="14"/>
        <v>0</v>
      </c>
      <c r="AZ169" s="151"/>
      <c r="BA169" s="108">
        <v>0</v>
      </c>
      <c r="BB169" s="10" t="str">
        <f>IFERROR(_xlfn.XLOOKUP(AI169, BS_ATIVIDADE[ATIVIDADE],BS_ATIVIDADE[UNIDADE] ), "*")</f>
        <v>BINÁRIO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9" s="148"/>
      <c r="BG169" s="16"/>
      <c r="BH169" s="17">
        <v>0</v>
      </c>
      <c r="BI169" s="17"/>
      <c r="BJ169" s="17" t="s">
        <v>1290</v>
      </c>
      <c r="BK169" s="180" t="s">
        <v>1290</v>
      </c>
      <c r="BL169" s="16"/>
      <c r="BM169" s="129" t="s">
        <v>440</v>
      </c>
      <c r="BN169" s="129" t="s">
        <v>460</v>
      </c>
      <c r="BO169" s="129" t="s">
        <v>568</v>
      </c>
      <c r="BP169" s="18" t="s">
        <v>593</v>
      </c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>CCOCirculaçãoIntervaloContrato</v>
      </c>
    </row>
    <row r="170" spans="1:72" hidden="1">
      <c r="A170" s="47" t="str">
        <f t="shared" si="15"/>
        <v/>
      </c>
      <c r="B170" s="101"/>
      <c r="C170" s="134" t="str">
        <f>IF(BS_CONTROLE[[#This Row],[DATA]]="","",WEEKNUM(BS_CONTROLE[[#This Row],[DATA]]))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Row],[DATA]]="","",WEEKNUM(BS_CONTROLE[[#This Row],[DATA]]))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Row],[DATA]]="","",WEEKNUM(BS_CONTROLE[[#This Row],[DATA]]))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Row],[DATA]]="","",WEEKNUM(BS_CONTROLE[[#This Row],[DATA]]))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416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1299</v>
      </c>
      <c r="BK173" s="18" t="s">
        <v>1300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Row],[DATA]]="","",WEEKNUM(BS_CONTROLE[[#This Row],[DATA]]))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Row],[DATA]]="","",WEEKNUM(BS_CONTROLE[[#This Row],[DATA]]))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1301</v>
      </c>
      <c r="BK175" s="18" t="s">
        <v>1302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Row],[DATA]]="","",WEEKNUM(BS_CONTROLE[[#This Row],[DATA]]))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 t="s">
        <v>593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1301</v>
      </c>
      <c r="BK176" s="18" t="s">
        <v>1302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Row],[DATA]]="","",WEEKNUM(BS_CONTROLE[[#This Row],[DATA]]))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1301</v>
      </c>
      <c r="BK177" s="18" t="s">
        <v>1303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Row],[DATA]]="","",WEEKNUM(BS_CONTROLE[[#This Row],[DATA]]))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Row],[DATA]]="","",WEEKNUM(BS_CONTROLE[[#This Row],[DATA]]))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1304</v>
      </c>
      <c r="O179" s="105">
        <v>0.33333333333333331</v>
      </c>
      <c r="P179" s="105">
        <v>0.33333333333333331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1305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1306</v>
      </c>
      <c r="BK179" s="18" t="s">
        <v>1307</v>
      </c>
      <c r="BL179" s="16"/>
      <c r="BM179" s="129" t="s">
        <v>440</v>
      </c>
      <c r="BN179" s="129" t="s">
        <v>460</v>
      </c>
      <c r="BO179" s="129" t="s">
        <v>547</v>
      </c>
      <c r="BP179" s="18" t="s">
        <v>593</v>
      </c>
      <c r="BQ179" s="12" t="str">
        <f t="shared" si="16"/>
        <v>Intervalo</v>
      </c>
      <c r="BR179" s="19">
        <f t="shared" si="17"/>
        <v>0.56249999999999989</v>
      </c>
      <c r="BS179" s="19">
        <f t="shared" si="18"/>
        <v>1</v>
      </c>
      <c r="BT179" s="185" t="str">
        <f t="shared" si="19"/>
        <v>CCOCirculaçãoIntervaloContrato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Row],[DATA]]="","",WEEKNUM(BS_CONTROLE[[#This Row],[DATA]]))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1308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1309</v>
      </c>
      <c r="BK180" s="18" t="s">
        <v>1310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Row],[DATA]]="","",WEEKNUM(BS_CONTROLE[[#This Row],[DATA]]))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1311</v>
      </c>
      <c r="BK181" s="18" t="s">
        <v>1312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Row],[DATA]]="","",WEEKNUM(BS_CONTROLE[[#This Row],[DATA]]))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1311</v>
      </c>
      <c r="BK182" s="18" t="s">
        <v>1312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Row],[DATA]]="","",WEEKNUM(BS_CONTROLE[[#This Row],[DATA]]))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Row],[DATA]]="","",WEEKNUM(BS_CONTROLE[[#This Row],[DATA]]))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1313</v>
      </c>
      <c r="BK184" s="18" t="s">
        <v>1314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Row],[DATA]]="","",WEEKNUM(BS_CONTROLE[[#This Row],[DATA]]))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1315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1316</v>
      </c>
      <c r="BK185" s="18" t="s">
        <v>1314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Row],[DATA]]="","",WEEKNUM(BS_CONTROLE[[#This Row],[DATA]]))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Row],[DATA]]="","",WEEKNUM(BS_CONTROLE[[#This Row],[DATA]]))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1317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1318</v>
      </c>
      <c r="BK187" s="18" t="s">
        <v>1319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Row],[DATA]]="","",WEEKNUM(BS_CONTROLE[[#This Row],[DATA]]))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1320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1301</v>
      </c>
      <c r="BK188" s="18" t="s">
        <v>1303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Row],[DATA]]="","",WEEKNUM(BS_CONTROLE[[#This Row],[DATA]]))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1321</v>
      </c>
      <c r="BK189" s="18" t="s">
        <v>1322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Row],[DATA]]="","",WEEKNUM(BS_CONTROLE[[#This Row],[DATA]]))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1323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1318</v>
      </c>
      <c r="BK190" s="18" t="s">
        <v>1324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Row],[DATA]]="","",WEEKNUM(BS_CONTROLE[[#This Row],[DATA]]))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1325</v>
      </c>
      <c r="BK191" s="18" t="s">
        <v>1326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Row],[DATA]]="","",WEEKNUM(BS_CONTROLE[[#This Row],[DATA]]))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1327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Row],[DATA]]="","",WEEKNUM(BS_CONTROLE[[#This Row],[DATA]]))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1328</v>
      </c>
      <c r="BK193" s="18" t="s">
        <v>1329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1330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Row],[DATA]]="","",WEEKNUM(BS_CONTROLE[[#This Row],[DATA]]))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1331</v>
      </c>
      <c r="BK194" s="18" t="s">
        <v>1303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Row],[DATA]]="","",WEEKNUM(BS_CONTROLE[[#This Row],[DATA]]))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1331</v>
      </c>
      <c r="BK195" s="18" t="s">
        <v>1303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Row],[DATA]]="","",WEEKNUM(BS_CONTROLE[[#This Row],[DATA]]))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1332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Row],[DATA]]="","",WEEKNUM(BS_CONTROLE[[#This Row],[DATA]]))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1332</v>
      </c>
      <c r="BK197" s="18" t="s">
        <v>1332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1332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Row],[DATA]]="","",WEEKNUM(BS_CONTROLE[[#This Row],[DATA]]))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Row],[DATA]]="","",WEEKNUM(BS_CONTROLE[[#This Row],[DATA]]))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1333</v>
      </c>
      <c r="I199" s="105" t="s">
        <v>1333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1334</v>
      </c>
      <c r="X199" s="103" t="s">
        <v>421</v>
      </c>
      <c r="Y199" s="128"/>
      <c r="Z199" s="103"/>
      <c r="AA199" s="104" t="s">
        <v>1335</v>
      </c>
      <c r="AB199" s="102" t="s">
        <v>423</v>
      </c>
      <c r="AC199" s="150" t="s">
        <v>419</v>
      </c>
      <c r="AD199" s="106">
        <v>0.41666666666666669</v>
      </c>
      <c r="AE199" s="104" t="s">
        <v>1336</v>
      </c>
      <c r="AF199" s="104" t="s">
        <v>1337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1338</v>
      </c>
      <c r="BK199" s="18" t="s">
        <v>1338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1338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Row],[DATA]]="","",WEEKNUM(BS_CONTROLE[[#This Row],[DATA]]))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0.125</v>
      </c>
      <c r="Q200" s="104">
        <v>1530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1339</v>
      </c>
      <c r="BK200" s="18" t="s">
        <v>1339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1339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Row],[DATA]]="","",WEEKNUM(BS_CONTROLE[[#This Row],[DATA]]))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1340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1339</v>
      </c>
      <c r="BK201" s="18" t="s">
        <v>1339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1339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Row],[DATA]]="","",WEEKNUM(BS_CONTROLE[[#This Row],[DATA]]))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1339</v>
      </c>
      <c r="BK202" s="18" t="s">
        <v>1339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1339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Row],[DATA]]="","",WEEKNUM(BS_CONTROLE[[#This Row],[DATA]]))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1339</v>
      </c>
      <c r="BK203" s="18" t="s">
        <v>1339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1339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Row],[DATA]]="","",WEEKNUM(BS_CONTROLE[[#This Row],[DATA]]))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Row],[DATA]]="","",WEEKNUM(BS_CONTROLE[[#This Row],[DATA]]))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Row],[DATA]]="","",WEEKNUM(BS_CONTROLE[[#This Row],[DATA]]))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416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1341</v>
      </c>
      <c r="BK206" s="18" t="s">
        <v>1341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1341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Row],[DATA]]="","",WEEKNUM(BS_CONTROLE[[#This Row],[DATA]]))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416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1342</v>
      </c>
      <c r="BK207" s="18" t="s">
        <v>1343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1343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Row],[DATA]]="","",WEEKNUM(BS_CONTROLE[[#This Row],[DATA]]))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1344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1345</v>
      </c>
      <c r="BK208" s="18" t="s">
        <v>1345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1345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Row],[DATA]]="","",WEEKNUM(BS_CONTROLE[[#This Row],[DATA]]))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1346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1347</v>
      </c>
      <c r="BK209" s="18" t="s">
        <v>1348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1348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Row],[DATA]]="","",WEEKNUM(BS_CONTROLE[[#This Row],[DATA]]))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1346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1347</v>
      </c>
      <c r="BK210" s="18" t="s">
        <v>1348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1348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Row],[DATA]]="","",WEEKNUM(BS_CONTROLE[[#This Row],[DATA]]))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1349</v>
      </c>
      <c r="BK211" s="18" t="s">
        <v>1350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Row],[DATA]]="","",WEEKNUM(BS_CONTROLE[[#This Row],[DATA]]))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1351</v>
      </c>
      <c r="J212" s="104">
        <v>48</v>
      </c>
      <c r="K212" s="104">
        <v>120</v>
      </c>
      <c r="L212" s="104"/>
      <c r="M212" s="126" t="s">
        <v>1352</v>
      </c>
      <c r="N212" s="126" t="s">
        <v>1353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1354</v>
      </c>
      <c r="W212" s="149" t="s">
        <v>1355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1356</v>
      </c>
      <c r="BK212" s="18" t="s">
        <v>1357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Row],[DATA]]="","",WEEKNUM(BS_CONTROLE[[#This Row],[DATA]]))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1358</v>
      </c>
      <c r="BK213" s="18" t="s">
        <v>1359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Row],[DATA]]="","",WEEKNUM(BS_CONTROLE[[#This Row],[DATA]]))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1358</v>
      </c>
      <c r="BK214" s="18" t="s">
        <v>1359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Row],[DATA]]="","",WEEKNUM(BS_CONTROLE[[#This Row],[DATA]]))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Row],[DATA]]="","",WEEKNUM(BS_CONTROLE[[#This Row],[DATA]]))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1360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1361</v>
      </c>
      <c r="N216" s="126" t="s">
        <v>1362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1363</v>
      </c>
      <c r="BK216" s="18" t="s">
        <v>1364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1364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Row],[DATA]]="","",WEEKNUM(BS_CONTROLE[[#This Row],[DATA]]))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1365</v>
      </c>
      <c r="BK217" s="18" t="s">
        <v>1365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Row],[DATA]]="","",WEEKNUM(BS_CONTROLE[[#This Row],[DATA]]))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1366</v>
      </c>
      <c r="BK218" s="18" t="s">
        <v>1366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Row],[DATA]]="","",WEEKNUM(BS_CONTROLE[[#This Row],[DATA]]))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1367</v>
      </c>
      <c r="BK219" s="18" t="s">
        <v>1368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Row],[DATA]]="","",WEEKNUM(BS_CONTROLE[[#This Row],[DATA]]))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1369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1370</v>
      </c>
      <c r="BK220" s="18" t="s">
        <v>1370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1370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Row],[DATA]]="","",WEEKNUM(BS_CONTROLE[[#This Row],[DATA]]))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Row],[DATA]]="","",WEEKNUM(BS_CONTROLE[[#This Row],[DATA]]))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Row],[DATA]]="","",WEEKNUM(BS_CONTROLE[[#This Row],[DATA]]))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1371</v>
      </c>
      <c r="BK223" s="18" t="s">
        <v>1371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1371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Row],[DATA]]="","",WEEKNUM(BS_CONTROLE[[#This Row],[DATA]]))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1372</v>
      </c>
      <c r="BK224" s="18" t="s">
        <v>1373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1373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Row],[DATA]]="","",WEEKNUM(BS_CONTROLE[[#This Row],[DATA]]))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Row],[DATA]]="","",WEEKNUM(BS_CONTROLE[[#This Row],[DATA]]))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1333</v>
      </c>
      <c r="I226" s="105" t="s">
        <v>1333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1335</v>
      </c>
      <c r="AB226" s="102" t="s">
        <v>423</v>
      </c>
      <c r="AC226" s="150" t="s">
        <v>419</v>
      </c>
      <c r="AD226" s="106">
        <v>0.41666666666666669</v>
      </c>
      <c r="AE226" s="104" t="s">
        <v>1336</v>
      </c>
      <c r="AF226" s="104" t="s">
        <v>1337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Row],[DATA]]="","",WEEKNUM(BS_CONTROLE[[#This Row],[DATA]]))</f>
        <v>7</v>
      </c>
      <c r="D227" s="103" t="s">
        <v>1374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1375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1376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1377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1378</v>
      </c>
      <c r="BK227" s="18" t="s">
        <v>1378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Row],[DATA]]="","",WEEKNUM(BS_CONTROLE[[#This Row],[DATA]]))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1379</v>
      </c>
      <c r="BK228" s="18" t="s">
        <v>1380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Row],[DATA]]="","",WEEKNUM(BS_CONTROLE[[#This Row],[DATA]]))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1340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1381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1381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Row],[DATA]]="","",WEEKNUM(BS_CONTROLE[[#This Row],[DATA]]))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1382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1382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Row],[DATA]]="","",WEEKNUM(BS_CONTROLE[[#This Row],[DATA]]))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1383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1384</v>
      </c>
      <c r="BK231" s="18" t="s">
        <v>1385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Row],[DATA]]="","",WEEKNUM(BS_CONTROLE[[#This Row],[DATA]]))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1386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Row],[DATA]]="","",WEEKNUM(BS_CONTROLE[[#This Row],[DATA]]))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Row],[DATA]]="","",WEEKNUM(BS_CONTROLE[[#This Row],[DATA]]))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1344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Row],[DATA]]="","",WEEKNUM(BS_CONTROLE[[#This Row],[DATA]]))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Row],[DATA]]="","",WEEKNUM(BS_CONTROLE[[#This Row],[DATA]]))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Row],[DATA]]="","",WEEKNUM(BS_CONTROLE[[#This Row],[DATA]]))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Row],[DATA]]="","",WEEKNUM(BS_CONTROLE[[#This Row],[DATA]]))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1387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1388</v>
      </c>
      <c r="BK238" s="18" t="s">
        <v>1388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Row],[DATA]]="","",WEEKNUM(BS_CONTROLE[[#This Row],[DATA]]))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1389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1354</v>
      </c>
      <c r="W239" s="149" t="s">
        <v>1390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1391</v>
      </c>
      <c r="BK239" s="18" t="s">
        <v>1392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Row],[DATA]]="","",WEEKNUM(BS_CONTROLE[[#This Row],[DATA]]))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1393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1394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Row],[DATA]]="","",WEEKNUM(BS_CONTROLE[[#This Row],[DATA]]))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1395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1396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Row],[DATA]]="","",WEEKNUM(BS_CONTROLE[[#This Row],[DATA]]))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1397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Row],[DATA]]="","",WEEKNUM(BS_CONTROLE[[#This Row],[DATA]]))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Row],[DATA]]="","",WEEKNUM(BS_CONTROLE[[#This Row],[DATA]]))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Row],[DATA]]="","",WEEKNUM(BS_CONTROLE[[#This Row],[DATA]]))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 ZEZ46063</v>
      </c>
      <c r="B246" s="101">
        <v>46063</v>
      </c>
      <c r="C246" s="134">
        <f>IF(BS_CONTROLE[[#This Row],[DATA]]="","",WEEKNUM(BS_CONTROLE[[#This Row],[DATA]]))</f>
        <v>7</v>
      </c>
      <c r="D246" s="103" t="s">
        <v>617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1398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Row],[DATA]]="","",WEEKNUM(BS_CONTROLE[[#This Row],[DATA]]))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1399</v>
      </c>
      <c r="I247" s="105" t="s">
        <v>1399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1400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1401</v>
      </c>
      <c r="BK247" s="18" t="s">
        <v>1401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1402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Row],[DATA]]="","",WEEKNUM(BS_CONTROLE[[#This Row],[DATA]]))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1399</v>
      </c>
      <c r="I248" s="105" t="s">
        <v>1399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Row],[DATA]]="","",WEEKNUM(BS_CONTROLE[[#This Row],[DATA]]))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 ZGP46063</v>
      </c>
      <c r="B250" s="101">
        <v>46063</v>
      </c>
      <c r="C250" s="134">
        <f>IF(BS_CONTROLE[[#This Row],[DATA]]="","",WEEKNUM(BS_CONTROLE[[#This Row],[DATA]]))</f>
        <v>7</v>
      </c>
      <c r="D250" s="103" t="s">
        <v>622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Row],[DATA]]="","",WEEKNUM(BS_CONTROLE[[#This Row],[DATA]]))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1403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Row],[DATA]]="","",WEEKNUM(BS_CONTROLE[[#This Row],[DATA]]))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1404</v>
      </c>
      <c r="BK252" s="18" t="s">
        <v>1404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1404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Row],[DATA]]="","",WEEKNUM(BS_CONTROLE[[#This Row],[DATA]]))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1371</v>
      </c>
      <c r="BK253" s="18" t="s">
        <v>1371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1371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Row],[DATA]]="","",WEEKNUM(BS_CONTROLE[[#This Row],[DATA]]))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Row],[DATA]]="","",WEEKNUM(BS_CONTROLE[[#This Row],[DATA]]))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Row],[DATA]]="","",WEEKNUM(BS_CONTROLE[[#This Row],[DATA]]))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1405</v>
      </c>
      <c r="BK256" s="18" t="s">
        <v>1405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1405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Row],[DATA]]="","",WEEKNUM(BS_CONTROLE[[#This Row],[DATA]]))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1406</v>
      </c>
      <c r="BK257" s="18" t="s">
        <v>1407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Row],[DATA]]="","",WEEKNUM(BS_CONTROLE[[#This Row],[DATA]]))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Row],[DATA]]="","",WEEKNUM(BS_CONTROLE[[#This Row],[DATA]]))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1333</v>
      </c>
      <c r="I259" s="105" t="s">
        <v>1333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1335</v>
      </c>
      <c r="AB259" s="102" t="s">
        <v>423</v>
      </c>
      <c r="AC259" s="150" t="s">
        <v>419</v>
      </c>
      <c r="AD259" s="106">
        <v>0.41666666666666669</v>
      </c>
      <c r="AE259" s="104" t="s">
        <v>1336</v>
      </c>
      <c r="AF259" s="104" t="s">
        <v>1337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1408</v>
      </c>
      <c r="BK259" s="18" t="s">
        <v>1408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1408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Row],[DATA]]="","",WEEKNUM(BS_CONTROLE[[#This Row],[DATA]]))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Row],[DATA]]="","",WEEKNUM(BS_CONTROLE[[#This Row],[DATA]]))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1340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1409</v>
      </c>
      <c r="BK261" s="18" t="s">
        <v>1410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1410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Row],[DATA]]="","",WEEKNUM(BS_CONTROLE[[#This Row],[DATA]]))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1411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1412</v>
      </c>
      <c r="BK262" s="18" t="s">
        <v>1413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1413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Row],[DATA]]="","",WEEKNUM(BS_CONTROLE[[#This Row],[DATA]]))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1414</v>
      </c>
      <c r="BK263" s="18" t="s">
        <v>1414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1414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Row],[DATA]]="","",WEEKNUM(BS_CONTROLE[[#This Row],[DATA]]))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1415</v>
      </c>
      <c r="BK264" s="18" t="s">
        <v>1416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1416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Row],[DATA]]="","",WEEKNUM(BS_CONTROLE[[#This Row],[DATA]]))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1417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1409</v>
      </c>
      <c r="BK265" s="18" t="s">
        <v>1418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1418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Row],[DATA]]="","",WEEKNUM(BS_CONTROLE[[#This Row],[DATA]]))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Row],[DATA]]="","",WEEKNUM(BS_CONTROLE[[#This Row],[DATA]]))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1419</v>
      </c>
      <c r="BK267" s="18" t="s">
        <v>1419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1420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Row],[DATA]]="","",WEEKNUM(BS_CONTROLE[[#This Row],[DATA]]))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1344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1421</v>
      </c>
      <c r="BK268" s="18" t="s">
        <v>1422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Row],[DATA]]="","",WEEKNUM(BS_CONTROLE[[#This Row],[DATA]]))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1405</v>
      </c>
      <c r="BK269" s="18" t="s">
        <v>1405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1405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Row],[DATA]]="","",WEEKNUM(BS_CONTROLE[[#This Row],[DATA]]))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1405</v>
      </c>
      <c r="BK270" s="18" t="s">
        <v>1405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1405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Row],[DATA]]="","",WEEKNUM(BS_CONTROLE[[#This Row],[DATA]]))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1423</v>
      </c>
      <c r="BK271" s="18" t="s">
        <v>1424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Row],[DATA]]="","",WEEKNUM(BS_CONTROLE[[#This Row],[DATA]]))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1387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1425</v>
      </c>
      <c r="BK272" s="18" t="s">
        <v>1425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1425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Row],[DATA]]="","",WEEKNUM(BS_CONTROLE[[#This Row],[DATA]]))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Row],[DATA]]="","",WEEKNUM(BS_CONTROLE[[#This Row],[DATA]]))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1405</v>
      </c>
      <c r="BK274" s="18" t="s">
        <v>1405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1405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Row],[DATA]]="","",WEEKNUM(BS_CONTROLE[[#This Row],[DATA]]))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1405</v>
      </c>
      <c r="BK275" s="18" t="s">
        <v>1405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1405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Row],[DATA]]="","",WEEKNUM(BS_CONTROLE[[#This Row],[DATA]]))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Row],[DATA]]="","",WEEKNUM(BS_CONTROLE[[#This Row],[DATA]]))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1360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1361</v>
      </c>
      <c r="N277" s="126" t="s">
        <v>1362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1426</v>
      </c>
      <c r="BK277" s="18" t="s">
        <v>1426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Row],[DATA]]="","",WEEKNUM(BS_CONTROLE[[#This Row],[DATA]]))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1427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1362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1354</v>
      </c>
      <c r="W278" s="149" t="s">
        <v>1355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1428</v>
      </c>
      <c r="BK278" s="18" t="s">
        <v>1428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Row],[DATA]]="","",WEEKNUM(BS_CONTROLE[[#This Row],[DATA]]))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1429</v>
      </c>
      <c r="BK279" s="18" t="s">
        <v>1430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1430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Row],[DATA]]="","",WEEKNUM(BS_CONTROLE[[#This Row],[DATA]]))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1431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1432</v>
      </c>
      <c r="BK280" s="18" t="s">
        <v>1432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1432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Row],[DATA]]="","",WEEKNUM(BS_CONTROLE[[#This Row],[DATA]]))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1433</v>
      </c>
      <c r="BK281" s="18" t="s">
        <v>1434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Row],[DATA]]="","",WEEKNUM(BS_CONTROLE[[#This Row],[DATA]]))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Row],[DATA]]="","",WEEKNUM(BS_CONTROLE[[#This Row],[DATA]]))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1435</v>
      </c>
      <c r="BK283" s="18" t="s">
        <v>1436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Row],[DATA]]="","",WEEKNUM(BS_CONTROLE[[#This Row],[DATA]]))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1437</v>
      </c>
      <c r="BK284" s="18" t="s">
        <v>1438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Row],[DATA]]="","",WEEKNUM(BS_CONTROLE[[#This Row],[DATA]]))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Row],[DATA]]="","",WEEKNUM(BS_CONTROLE[[#This Row],[DATA]]))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1333</v>
      </c>
      <c r="I286" s="105" t="s">
        <v>1333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1335</v>
      </c>
      <c r="AB286" s="102" t="s">
        <v>423</v>
      </c>
      <c r="AC286" s="150" t="s">
        <v>419</v>
      </c>
      <c r="AD286" s="106">
        <v>0.41666666666666669</v>
      </c>
      <c r="AE286" s="104" t="s">
        <v>1336</v>
      </c>
      <c r="AF286" s="104" t="s">
        <v>1337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1439</v>
      </c>
      <c r="BK286" s="18" t="s">
        <v>1439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1439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Row],[DATA]]="","",WEEKNUM(BS_CONTROLE[[#This Row],[DATA]]))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Row],[DATA]]="","",WEEKNUM(BS_CONTROLE[[#This Row],[DATA]]))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1439</v>
      </c>
      <c r="BK288" s="18" t="s">
        <v>1439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1439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Row],[DATA]]="","",WEEKNUM(BS_CONTROLE[[#This Row],[DATA]]))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1440</v>
      </c>
      <c r="BK289" s="18" t="s">
        <v>1440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1440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Row],[DATA]]="","",WEEKNUM(BS_CONTROLE[[#This Row],[DATA]]))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1441</v>
      </c>
      <c r="BK290" s="18" t="s">
        <v>1442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Row],[DATA]]="","",WEEKNUM(BS_CONTROLE[[#This Row],[DATA]]))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1417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1443</v>
      </c>
      <c r="BK291" s="18" t="s">
        <v>1443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1443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Row],[DATA]]="","",WEEKNUM(BS_CONTROLE[[#This Row],[DATA]]))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Row],[DATA]]="","",WEEKNUM(BS_CONTROLE[[#This Row],[DATA]]))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1344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1444</v>
      </c>
      <c r="BK293" s="18" t="s">
        <v>1445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Row],[DATA]]="","",WEEKNUM(BS_CONTROLE[[#This Row],[DATA]]))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1446</v>
      </c>
      <c r="BK294" s="18" t="s">
        <v>1447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1447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Row],[DATA]]="","",WEEKNUM(BS_CONTROLE[[#This Row],[DATA]]))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1448</v>
      </c>
      <c r="BK295" s="18" t="s">
        <v>1448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1448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Row],[DATA]]="","",WEEKNUM(BS_CONTROLE[[#This Row],[DATA]]))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1449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1449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Row],[DATA]]="","",WEEKNUM(BS_CONTROLE[[#This Row],[DATA]]))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1449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1449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Row],[DATA]]="","",WEEKNUM(BS_CONTROLE[[#This Row],[DATA]]))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1387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1450</v>
      </c>
      <c r="BK298" s="18" t="s">
        <v>1451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Row],[DATA]]="","",WEEKNUM(BS_CONTROLE[[#This Row],[DATA]]))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Row],[DATA]]="","",WEEKNUM(BS_CONTROLE[[#This Row],[DATA]]))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1452</v>
      </c>
      <c r="BK300" s="18" t="s">
        <v>1452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1452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Row],[DATA]]="","",WEEKNUM(BS_CONTROLE[[#This Row],[DATA]]))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1452</v>
      </c>
      <c r="BK301" s="18" t="s">
        <v>1452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1452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Row],[DATA]]="","",WEEKNUM(BS_CONTROLE[[#This Row],[DATA]]))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1453</v>
      </c>
      <c r="I302" s="105" t="s">
        <v>1427</v>
      </c>
      <c r="J302" s="104">
        <v>53</v>
      </c>
      <c r="K302" s="104">
        <v>123</v>
      </c>
      <c r="L302" s="104"/>
      <c r="M302" s="126" t="s">
        <v>1454</v>
      </c>
      <c r="N302" s="126" t="s">
        <v>1455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1354</v>
      </c>
      <c r="W302" s="149" t="s">
        <v>1355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1369</v>
      </c>
      <c r="AL302" s="31" t="s">
        <v>335</v>
      </c>
      <c r="AM302" s="104" t="s">
        <v>1454</v>
      </c>
      <c r="AN302" s="104" t="s">
        <v>1455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1456</v>
      </c>
      <c r="BK302" s="18" t="s">
        <v>1457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Row],[DATA]]="","",WEEKNUM(BS_CONTROLE[[#This Row],[DATA]]))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1458</v>
      </c>
      <c r="BK303" s="18" t="s">
        <v>1459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Row],[DATA]]="","",WEEKNUM(BS_CONTROLE[[#This Row],[DATA]]))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1460</v>
      </c>
      <c r="BK304" s="18" t="s">
        <v>1461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Row],[DATA]]="","",WEEKNUM(BS_CONTROLE[[#This Row],[DATA]]))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1462</v>
      </c>
      <c r="BK305" s="18" t="s">
        <v>1463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1463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Row],[DATA]]="","",WEEKNUM(BS_CONTROLE[[#This Row],[DATA]]))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1464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1465</v>
      </c>
      <c r="BK306" s="18" t="s">
        <v>1466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Row],[DATA]]="","",WEEKNUM(BS_CONTROLE[[#This Row],[DATA]]))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Row],[DATA]]="","",WEEKNUM(BS_CONTROLE[[#This Row],[DATA]]))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1467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1468</v>
      </c>
      <c r="BK308" s="18" t="s">
        <v>1469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Row],[DATA]]="","",WEEKNUM(BS_CONTROLE[[#This Row],[DATA]]))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1470</v>
      </c>
      <c r="BK309" s="18" t="s">
        <v>1470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1470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Row],[DATA]]="","",WEEKNUM(BS_CONTROLE[[#This Row],[DATA]]))</f>
        <v>7</v>
      </c>
      <c r="D310" s="103" t="s">
        <v>1471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1472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1473</v>
      </c>
      <c r="N310" s="126" t="s">
        <v>1474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1377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1475</v>
      </c>
      <c r="BK310" s="18" t="s">
        <v>1476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Row],[DATA]]="","",WEEKNUM(BS_CONTROLE[[#This Row],[DATA]]))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1333</v>
      </c>
      <c r="I311" s="105" t="s">
        <v>1333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1335</v>
      </c>
      <c r="AB311" s="102" t="s">
        <v>423</v>
      </c>
      <c r="AC311" s="150" t="s">
        <v>419</v>
      </c>
      <c r="AD311" s="106">
        <v>0.41666666666666669</v>
      </c>
      <c r="AE311" s="104" t="s">
        <v>1336</v>
      </c>
      <c r="AF311" s="104" t="s">
        <v>1337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1477</v>
      </c>
      <c r="BK311" s="18" t="s">
        <v>1478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1478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Row],[DATA]]="","",WEEKNUM(BS_CONTROLE[[#This Row],[DATA]]))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Row],[DATA]]="","",WEEKNUM(BS_CONTROLE[[#This Row],[DATA]]))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1340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1479</v>
      </c>
      <c r="BK313" s="18" t="s">
        <v>1480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1480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Row],[DATA]]="","",WEEKNUM(BS_CONTROLE[[#This Row],[DATA]]))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1481</v>
      </c>
      <c r="BK314" s="18" t="s">
        <v>1482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1482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Row],[DATA]]="","",WEEKNUM(BS_CONTROLE[[#This Row],[DATA]]))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1483</v>
      </c>
      <c r="BK315" s="18" t="s">
        <v>1483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1483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Row],[DATA]]="","",WEEKNUM(BS_CONTROLE[[#This Row],[DATA]]))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1340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1484</v>
      </c>
      <c r="BK316" s="18" t="s">
        <v>1484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1484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Row],[DATA]]="","",WEEKNUM(BS_CONTROLE[[#This Row],[DATA]]))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1340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1484</v>
      </c>
      <c r="BK317" s="18" t="s">
        <v>1484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1484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Row],[DATA]]="","",WEEKNUM(BS_CONTROLE[[#This Row],[DATA]]))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Row],[DATA]]="","",WEEKNUM(BS_CONTROLE[[#This Row],[DATA]]))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1386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1485</v>
      </c>
      <c r="BK319" s="18" t="s">
        <v>1486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Row],[DATA]]="","",WEEKNUM(BS_CONTROLE[[#This Row],[DATA]]))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1487</v>
      </c>
      <c r="BK320" s="18" t="s">
        <v>1488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Row],[DATA]]="","",WEEKNUM(BS_CONTROLE[[#This Row],[DATA]]))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1489</v>
      </c>
      <c r="BK321" s="18" t="s">
        <v>1489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1489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Row],[DATA]]="","",WEEKNUM(BS_CONTROLE[[#This Row],[DATA]]))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1344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1490</v>
      </c>
      <c r="BK322" s="18" t="s">
        <v>1491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Row],[DATA]]="","",WEEKNUM(BS_CONTROLE[[#This Row],[DATA]]))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Row],[DATA]]="","",WEEKNUM(BS_CONTROLE[[#This Row],[DATA]]))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1393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1394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1492</v>
      </c>
      <c r="BK324" s="18" t="s">
        <v>1485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1485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Row],[DATA]]="","",WEEKNUM(BS_CONTROLE[[#This Row],[DATA]]))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1395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1396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1485</v>
      </c>
      <c r="BK325" s="18" t="s">
        <v>1485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1485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Row],[DATA]]="","",WEEKNUM(BS_CONTROLE[[#This Row],[DATA]]))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1397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1493</v>
      </c>
      <c r="BK326" s="18" t="s">
        <v>1493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Row],[DATA]]="","",WEEKNUM(BS_CONTROLE[[#This Row],[DATA]]))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1494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1495</v>
      </c>
      <c r="BK327" s="18" t="s">
        <v>1496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Row],[DATA]]="","",WEEKNUM(BS_CONTROLE[[#This Row],[DATA]]))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1485</v>
      </c>
      <c r="BK328" s="18" t="s">
        <v>1485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1485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Row],[DATA]]="","",WEEKNUM(BS_CONTROLE[[#This Row],[DATA]]))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1494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1497</v>
      </c>
      <c r="BK329" s="18" t="s">
        <v>1498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Row],[DATA]]="","",WEEKNUM(BS_CONTROLE[[#This Row],[DATA]]))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 ZEZ46066</v>
      </c>
      <c r="B331" s="101">
        <v>46066</v>
      </c>
      <c r="C331" s="134">
        <f>IF(BS_CONTROLE[[#This Row],[DATA]]="","",WEEKNUM(BS_CONTROLE[[#This Row],[DATA]]))</f>
        <v>7</v>
      </c>
      <c r="D331" s="103" t="s">
        <v>617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1398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1485</v>
      </c>
      <c r="BK331" s="18" t="s">
        <v>1485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1485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Row],[DATA]]="","",WEEKNUM(BS_CONTROLE[[#This Row],[DATA]]))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1399</v>
      </c>
      <c r="I332" s="105" t="s">
        <v>1399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1499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1500</v>
      </c>
      <c r="BK332" s="18" t="s">
        <v>1501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1501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Row],[DATA]]="","",WEEKNUM(BS_CONTROLE[[#This Row],[DATA]]))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1399</v>
      </c>
      <c r="I333" s="105" t="s">
        <v>1399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1502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1485</v>
      </c>
      <c r="BK333" s="18" t="s">
        <v>1485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1485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Row],[DATA]]="","",WEEKNUM(BS_CONTROLE[[#This Row],[DATA]]))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1485</v>
      </c>
      <c r="BK334" s="18" t="s">
        <v>1485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1485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Row],[DATA]]="","",WEEKNUM(BS_CONTROLE[[#This Row],[DATA]]))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1485</v>
      </c>
      <c r="BK335" s="18" t="s">
        <v>1485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1485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Row],[DATA]]="","",WEEKNUM(BS_CONTROLE[[#This Row],[DATA]]))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1485</v>
      </c>
      <c r="BK336" s="18" t="s">
        <v>1485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1485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Row],[DATA]]="","",WEEKNUM(BS_CONTROLE[[#This Row],[DATA]]))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Row],[DATA]]="","",WEEKNUM(BS_CONTROLE[[#This Row],[DATA]]))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1503</v>
      </c>
      <c r="BK338" s="18" t="s">
        <v>1504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Row],[DATA]]="","",WEEKNUM(BS_CONTROLE[[#This Row],[DATA]]))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1505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1485</v>
      </c>
      <c r="BK339" s="18" t="s">
        <v>1485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1485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Row],[DATA]]="","",WEEKNUM(BS_CONTROLE[[#This Row],[DATA]]))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1505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1485</v>
      </c>
      <c r="BK340" s="18" t="s">
        <v>1485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1485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Row],[DATA]]="","",WEEKNUM(BS_CONTROLE[[#This Row],[DATA]]))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1505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1485</v>
      </c>
      <c r="BK341" s="18" t="s">
        <v>1485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1485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Row],[DATA]]="","",WEEKNUM(BS_CONTROLE[[#This Row],[DATA]]))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 ZGP46066</v>
      </c>
      <c r="B343" s="101">
        <v>46066</v>
      </c>
      <c r="C343" s="134">
        <f>IF(BS_CONTROLE[[#This Row],[DATA]]="","",WEEKNUM(BS_CONTROLE[[#This Row],[DATA]]))</f>
        <v>7</v>
      </c>
      <c r="D343" s="103" t="s">
        <v>622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1506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1485</v>
      </c>
      <c r="BK343" s="18" t="s">
        <v>1485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1485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Row],[DATA]]="","",WEEKNUM(BS_CONTROLE[[#This Row],[DATA]]))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1507</v>
      </c>
      <c r="BK344" s="18" t="s">
        <v>1508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Row],[DATA]]="","",WEEKNUM(BS_CONTROLE[[#This Row],[DATA]]))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1509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1510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1510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Row],[DATA]]="","",WEEKNUM(BS_CONTROLE[[#This Row],[DATA]]))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1511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Row],[DATA]]="","",WEEKNUM(BS_CONTROLE[[#This Row],[DATA]]))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1511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Row],[DATA]]="","",WEEKNUM(BS_CONTROLE[[#This Row],[DATA]]))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Row],[DATA]]="","",WEEKNUM(BS_CONTROLE[[#This Row],[DATA]]))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1512</v>
      </c>
      <c r="BK349" s="17" t="s">
        <v>1512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Row],[DATA]]="","",WEEKNUM(BS_CONTROLE[[#This Row],[DATA]]))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1513</v>
      </c>
      <c r="BK350" s="17" t="s">
        <v>1513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Row],[DATA]]="","",WEEKNUM(BS_CONTROLE[[#This Row],[DATA]]))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Row],[DATA]]="","",WEEKNUM(BS_CONTROLE[[#This Row],[DATA]]))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1340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1514</v>
      </c>
      <c r="BK352" s="17" t="s">
        <v>1514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Row],[DATA]]="","",WEEKNUM(BS_CONTROLE[[#This Row],[DATA]]))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1515</v>
      </c>
      <c r="BK353" s="17" t="s">
        <v>1516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Row],[DATA]]="","",WEEKNUM(BS_CONTROLE[[#This Row],[DATA]]))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1340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1514</v>
      </c>
      <c r="BK354" s="17" t="s">
        <v>1514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Row],[DATA]]="","",WEEKNUM(BS_CONTROLE[[#This Row],[DATA]]))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1340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1514</v>
      </c>
      <c r="BK355" s="17" t="s">
        <v>1514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Row],[DATA]]="","",WEEKNUM(BS_CONTROLE[[#This Row],[DATA]]))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Row],[DATA]]="","",WEEKNUM(BS_CONTROLE[[#This Row],[DATA]]))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1517</v>
      </c>
      <c r="BK357" s="17" t="s">
        <v>1517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Row],[DATA]]="","",WEEKNUM(BS_CONTROLE[[#This Row],[DATA]]))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1518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1519</v>
      </c>
      <c r="BK358" s="17" t="s">
        <v>1519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Row],[DATA]]="","",WEEKNUM(BS_CONTROLE[[#This Row],[DATA]]))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1344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1520</v>
      </c>
      <c r="BK359" s="18" t="s">
        <v>1521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Row],[DATA]]="","",WEEKNUM(BS_CONTROLE[[#This Row],[DATA]]))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1522</v>
      </c>
      <c r="BK360" s="18" t="s">
        <v>1523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Row],[DATA]]="","",WEEKNUM(BS_CONTROLE[[#This Row],[DATA]]))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1524</v>
      </c>
      <c r="BK361" s="17" t="s">
        <v>1524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Row],[DATA]]="","",WEEKNUM(BS_CONTROLE[[#This Row],[DATA]]))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1524</v>
      </c>
      <c r="BK362" s="17" t="s">
        <v>1524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Row],[DATA]]="","",WEEKNUM(BS_CONTROLE[[#This Row],[DATA]]))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Row],[DATA]]="","",WEEKNUM(BS_CONTROLE[[#This Row],[DATA]]))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1525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1526</v>
      </c>
      <c r="BK364" s="17" t="s">
        <v>1527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Row],[DATA]]="","",WEEKNUM(BS_CONTROLE[[#This Row],[DATA]]))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1525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1526</v>
      </c>
      <c r="BK365" s="17" t="s">
        <v>1527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Row],[DATA]]="","",WEEKNUM(BS_CONTROLE[[#This Row],[DATA]]))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1528</v>
      </c>
      <c r="BK366" s="17" t="s">
        <v>1528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Row],[DATA]]="","",WEEKNUM(BS_CONTROLE[[#This Row],[DATA]]))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1529</v>
      </c>
      <c r="BK367" s="17" t="s">
        <v>1529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Row],[DATA]]="","",WEEKNUM(BS_CONTROLE[[#This Row],[DATA]]))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1530</v>
      </c>
      <c r="BK368" s="17" t="s">
        <v>1530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Row],[DATA]]="","",WEEKNUM(BS_CONTROLE[[#This Row],[DATA]]))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Row],[DATA]]="","",WEEKNUM(BS_CONTROLE[[#This Row],[DATA]]))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1531</v>
      </c>
      <c r="BK370" s="18" t="s">
        <v>1531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Row],[DATA]]="","",WEEKNUM(BS_CONTROLE[[#This Row],[DATA]]))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1532</v>
      </c>
      <c r="BK371" s="17" t="s">
        <v>1533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Row],[DATA]]="","",WEEKNUM(BS_CONTROLE[[#This Row],[DATA]]))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Row],[DATA]]="","",WEEKNUM(BS_CONTROLE[[#This Row],[DATA]]))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1467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1534</v>
      </c>
      <c r="BK373" s="18" t="s">
        <v>1534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1534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Row],[DATA]]="","",WEEKNUM(BS_CONTROLE[[#This Row],[DATA]]))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1535</v>
      </c>
      <c r="N374" s="126" t="s">
        <v>1536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1537</v>
      </c>
      <c r="BK374" s="18" t="s">
        <v>1538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1538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Row],[DATA]]="","",WEEKNUM(BS_CONTROLE[[#This Row],[DATA]]))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1333</v>
      </c>
      <c r="I375" s="105" t="s">
        <v>1333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1335</v>
      </c>
      <c r="AB375" s="102" t="s">
        <v>423</v>
      </c>
      <c r="AC375" s="150" t="s">
        <v>419</v>
      </c>
      <c r="AD375" s="106">
        <v>0.41666666666666669</v>
      </c>
      <c r="AE375" s="104" t="s">
        <v>1336</v>
      </c>
      <c r="AF375" s="104" t="s">
        <v>1337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1539</v>
      </c>
      <c r="BK375" s="18" t="s">
        <v>1540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Row],[DATA]]="","",WEEKNUM(BS_CONTROLE[[#This Row],[DATA]]))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Row],[DATA]]="","",WEEKNUM(BS_CONTROLE[[#This Row],[DATA]]))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1340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1541</v>
      </c>
      <c r="BK377" s="18" t="s">
        <v>1541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1541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Row],[DATA]]="","",WEEKNUM(BS_CONTROLE[[#This Row],[DATA]]))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1542</v>
      </c>
      <c r="BK378" s="18" t="s">
        <v>1543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1543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Row],[DATA]]="","",WEEKNUM(BS_CONTROLE[[#This Row],[DATA]]))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1544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1545</v>
      </c>
      <c r="BK379" s="18" t="s">
        <v>1546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Row],[DATA]]="","",WEEKNUM(BS_CONTROLE[[#This Row],[DATA]]))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1340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1547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1547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Row],[DATA]]="","",WEEKNUM(BS_CONTROLE[[#This Row],[DATA]]))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1340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1547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1547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Row],[DATA]]="","",WEEKNUM(BS_CONTROLE[[#This Row],[DATA]]))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1525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1548</v>
      </c>
      <c r="BK382" s="18" t="s">
        <v>1548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1548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Row],[DATA]]="","",WEEKNUM(BS_CONTROLE[[#This Row],[DATA]]))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Row],[DATA]]="","",WEEKNUM(BS_CONTROLE[[#This Row],[DATA]]))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1549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1550</v>
      </c>
      <c r="BK384" s="18" t="s">
        <v>1550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1550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Row],[DATA]]="","",WEEKNUM(BS_CONTROLE[[#This Row],[DATA]]))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1551</v>
      </c>
      <c r="BK385" s="18" t="s">
        <v>1552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Row],[DATA]]="","",WEEKNUM(BS_CONTROLE[[#This Row],[DATA]]))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1553</v>
      </c>
      <c r="AL386" s="31" t="str">
        <f>BS_CONTROLE[[#This Row],[Local - Encerramento]]</f>
        <v>102ZKW2</v>
      </c>
      <c r="AM386" s="104" t="s">
        <v>1554</v>
      </c>
      <c r="AN386" s="104" t="s">
        <v>1555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1556</v>
      </c>
      <c r="BK386" s="18" t="s">
        <v>1557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1557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Row],[DATA]]="","",WEEKNUM(BS_CONTROLE[[#This Row],[DATA]]))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1558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1559</v>
      </c>
      <c r="BK387" s="18" t="s">
        <v>1560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Row],[DATA]]="","",WEEKNUM(BS_CONTROLE[[#This Row],[DATA]]))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1558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1559</v>
      </c>
      <c r="BK388" s="18" t="s">
        <v>1560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Row],[DATA]]="","",WEEKNUM(BS_CONTROLE[[#This Row],[DATA]]))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1344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1561</v>
      </c>
      <c r="BK389" s="18" t="s">
        <v>1562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Row],[DATA]]="","",WEEKNUM(BS_CONTROLE[[#This Row],[DATA]]))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1525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1563</v>
      </c>
      <c r="BK390" s="18" t="s">
        <v>1563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Row],[DATA]]="","",WEEKNUM(BS_CONTROLE[[#This Row],[DATA]]))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1525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1563</v>
      </c>
      <c r="BK391" s="18" t="s">
        <v>1563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Row],[DATA]]="","",WEEKNUM(BS_CONTROLE[[#This Row],[DATA]]))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1564</v>
      </c>
      <c r="BK392" s="18" t="s">
        <v>1565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1565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Row],[DATA]]="","",WEEKNUM(BS_CONTROLE[[#This Row],[DATA]]))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1427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1362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1354</v>
      </c>
      <c r="W393" s="149" t="s">
        <v>1390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1566</v>
      </c>
      <c r="BK393" s="18" t="s">
        <v>1566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Row],[DATA]]="","",WEEKNUM(BS_CONTROLE[[#This Row],[DATA]]))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1567</v>
      </c>
      <c r="BK394" s="18" t="s">
        <v>1568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Row],[DATA]]="","",WEEKNUM(BS_CONTROLE[[#This Row],[DATA]]))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1569</v>
      </c>
      <c r="BK395" s="18" t="s">
        <v>1569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Row],[DATA]]="","",WEEKNUM(BS_CONTROLE[[#This Row],[DATA]]))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1570</v>
      </c>
      <c r="BK396" s="180" t="s">
        <v>1570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1571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Row],[DATA]]="","",WEEKNUM(BS_CONTROLE[[#This Row],[DATA]]))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1509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1572</v>
      </c>
      <c r="BK397" s="18" t="s">
        <v>1573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1573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Row],[DATA]]="","",WEEKNUM(BS_CONTROLE[[#This Row],[DATA]]))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Row],[DATA]]="","",WEEKNUM(BS_CONTROLE[[#This Row],[DATA]]))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Row],[DATA]]="","",WEEKNUM(BS_CONTROLE[[#This Row],[DATA]]))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1467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1574</v>
      </c>
      <c r="BK400" s="18" t="s">
        <v>1575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1576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Row],[DATA]]="","",WEEKNUM(BS_CONTROLE[[#This Row],[DATA]]))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1535</v>
      </c>
      <c r="N401" s="126" t="s">
        <v>1536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1577</v>
      </c>
      <c r="BK401" s="18" t="s">
        <v>1577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Row],[DATA]]="","",WEEKNUM(BS_CONTROLE[[#This Row],[DATA]]))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1333</v>
      </c>
      <c r="I402" s="105" t="s">
        <v>1333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1578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1579</v>
      </c>
      <c r="AB402" s="102" t="s">
        <v>423</v>
      </c>
      <c r="AC402" s="150" t="s">
        <v>419</v>
      </c>
      <c r="AD402" s="106">
        <v>0.41666666666666669</v>
      </c>
      <c r="AE402" s="104" t="s">
        <v>1336</v>
      </c>
      <c r="AF402" s="104" t="s">
        <v>1337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1580</v>
      </c>
      <c r="BK402" s="18" t="s">
        <v>1580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1580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Row],[DATA]]="","",WEEKNUM(BS_CONTROLE[[#This Row],[DATA]]))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Row],[DATA]]="","",WEEKNUM(BS_CONTROLE[[#This Row],[DATA]]))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1340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1581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1582</v>
      </c>
      <c r="BK404" s="18" t="s">
        <v>1583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Row],[DATA]]="","",WEEKNUM(BS_CONTROLE[[#This Row],[DATA]]))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1584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1585</v>
      </c>
      <c r="BK405" s="18" t="s">
        <v>1585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Row],[DATA]]="","",WEEKNUM(BS_CONTROLE[[#This Row],[DATA]]))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1586</v>
      </c>
      <c r="BK406" s="18" t="s">
        <v>1586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1586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Row],[DATA]]="","",WEEKNUM(BS_CONTROLE[[#This Row],[DATA]]))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1340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1587</v>
      </c>
      <c r="BK407" s="18" t="s">
        <v>1588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1588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Row],[DATA]]="","",WEEKNUM(BS_CONTROLE[[#This Row],[DATA]]))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1340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1587</v>
      </c>
      <c r="BK408" s="18" t="s">
        <v>1588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1588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Row],[DATA]]="","",WEEKNUM(BS_CONTROLE[[#This Row],[DATA]]))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Row],[DATA]]="","",WEEKNUM(BS_CONTROLE[[#This Row],[DATA]]))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Row],[DATA]]="","",WEEKNUM(BS_CONTROLE[[#This Row],[DATA]]))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1589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1590</v>
      </c>
      <c r="BK411" s="18" t="s">
        <v>1590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1590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Row],[DATA]]="","",WEEKNUM(BS_CONTROLE[[#This Row],[DATA]]))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1554</v>
      </c>
      <c r="AN412" s="104" t="s">
        <v>1555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1591</v>
      </c>
      <c r="BK412" s="18" t="s">
        <v>1592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1592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Row],[DATA]]="","",WEEKNUM(BS_CONTROLE[[#This Row],[DATA]]))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1593</v>
      </c>
      <c r="BK413" s="18" t="s">
        <v>1593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1593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Row],[DATA]]="","",WEEKNUM(BS_CONTROLE[[#This Row],[DATA]]))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Row],[DATA]]="","",WEEKNUM(BS_CONTROLE[[#This Row],[DATA]]))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Row],[DATA]]="","",WEEKNUM(BS_CONTROLE[[#This Row],[DATA]]))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 ZRB46070</v>
      </c>
      <c r="B417" s="101">
        <v>46070</v>
      </c>
      <c r="C417" s="134">
        <f>IF(BS_CONTROLE[[#This Row],[DATA]]="","",WEEKNUM(BS_CONTROLE[[#This Row],[DATA]]))</f>
        <v>8</v>
      </c>
      <c r="D417" s="103" t="s">
        <v>625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1304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1594</v>
      </c>
      <c r="W417" s="149" t="s">
        <v>1595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2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1596</v>
      </c>
      <c r="BK417" s="18" t="s">
        <v>1597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Row],[DATA]]="","",WEEKNUM(BS_CONTROLE[[#This Row],[DATA]]))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1594</v>
      </c>
      <c r="W418" s="149" t="s">
        <v>1598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1599</v>
      </c>
      <c r="BK418" s="18" t="s">
        <v>1597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Row],[DATA]]="","",WEEKNUM(BS_CONTROLE[[#This Row],[DATA]]))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1594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1596</v>
      </c>
      <c r="BK419" s="18" t="s">
        <v>1600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1600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Row],[DATA]]="","",WEEKNUM(BS_CONTROLE[[#This Row],[DATA]]))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1594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1596</v>
      </c>
      <c r="BK420" s="18" t="s">
        <v>1600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1600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Row],[DATA]]="","",WEEKNUM(BS_CONTROLE[[#This Row],[DATA]]))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Row],[DATA]]="","",WEEKNUM(BS_CONTROLE[[#This Row],[DATA]]))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 ZEZ46070</v>
      </c>
      <c r="B423" s="101">
        <v>46070</v>
      </c>
      <c r="C423" s="134">
        <f>IF(BS_CONTROLE[[#This Row],[DATA]]="","",WEEKNUM(BS_CONTROLE[[#This Row],[DATA]]))</f>
        <v>8</v>
      </c>
      <c r="D423" s="103" t="s">
        <v>617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1398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1601</v>
      </c>
      <c r="BK423" s="18" t="s">
        <v>1602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Row],[DATA]]="","",WEEKNUM(BS_CONTROLE[[#This Row],[DATA]]))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1399</v>
      </c>
      <c r="I424" s="105" t="s">
        <v>1399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1499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1603</v>
      </c>
      <c r="BK424" s="18" t="s">
        <v>1604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Row],[DATA]]="","",WEEKNUM(BS_CONTROLE[[#This Row],[DATA]]))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1399</v>
      </c>
      <c r="I425" s="105" t="s">
        <v>1399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1502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1605</v>
      </c>
      <c r="BK425" s="18" t="s">
        <v>1606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1606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Row],[DATA]]="","",WEEKNUM(BS_CONTROLE[[#This Row],[DATA]]))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 ZGP46070</v>
      </c>
      <c r="B427" s="101">
        <v>46070</v>
      </c>
      <c r="C427" s="134">
        <f>IF(BS_CONTROLE[[#This Row],[DATA]]="","",WEEKNUM(BS_CONTROLE[[#This Row],[DATA]]))</f>
        <v>8</v>
      </c>
      <c r="D427" s="103" t="s">
        <v>622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1607</v>
      </c>
      <c r="BK427" s="18" t="s">
        <v>1607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1608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Row],[DATA]]="","",WEEKNUM(BS_CONTROLE[[#This Row],[DATA]]))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1609</v>
      </c>
      <c r="BK428" s="18" t="s">
        <v>1609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1609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Row],[DATA]]="","",WEEKNUM(BS_CONTROLE[[#This Row],[DATA]]))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1610</v>
      </c>
      <c r="J429" s="104">
        <v>92</v>
      </c>
      <c r="K429" s="104">
        <v>108</v>
      </c>
      <c r="L429" s="104" t="s">
        <v>593</v>
      </c>
      <c r="M429" s="126" t="s">
        <v>1611</v>
      </c>
      <c r="N429" s="126" t="s">
        <v>1612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1354</v>
      </c>
      <c r="W429" s="149" t="s">
        <v>1390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1613</v>
      </c>
      <c r="BK429" s="18" t="s">
        <v>1614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Row],[DATA]]="","",WEEKNUM(BS_CONTROLE[[#This Row],[DATA]]))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1509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1615</v>
      </c>
      <c r="BK430" s="18" t="s">
        <v>1615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1615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Row],[DATA]]="","",WEEKNUM(BS_CONTROLE[[#This Row],[DATA]]))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1616</v>
      </c>
      <c r="BK431" s="18" t="s">
        <v>1617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1617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Row],[DATA]]="","",WEEKNUM(BS_CONTROLE[[#This Row],[DATA]]))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1618</v>
      </c>
      <c r="BK432" s="18" t="s">
        <v>1618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Row],[DATA]]="","",WEEKNUM(BS_CONTROLE[[#This Row],[DATA]]))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Row],[DATA]]="","",WEEKNUM(BS_CONTROLE[[#This Row],[DATA]]))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1619</v>
      </c>
      <c r="J434" s="104">
        <v>70</v>
      </c>
      <c r="K434" s="104">
        <v>134</v>
      </c>
      <c r="L434" s="104" t="s">
        <v>593</v>
      </c>
      <c r="M434" s="126" t="s">
        <v>1620</v>
      </c>
      <c r="N434" s="126" t="s">
        <v>1621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1622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1623</v>
      </c>
      <c r="BK434" s="17" t="s">
        <v>1624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Row],[DATA]]="","",WEEKNUM(BS_CONTROLE[[#This Row],[DATA]]))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1467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1625</v>
      </c>
      <c r="BK435" s="17" t="s">
        <v>1625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Row],[DATA]]="","",WEEKNUM(BS_CONTROLE[[#This Row],[DATA]]))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1535</v>
      </c>
      <c r="N436" s="126" t="s">
        <v>1536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1626</v>
      </c>
      <c r="BK436" s="17" t="s">
        <v>1626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Row],[DATA]]="","",WEEKNUM(BS_CONTROLE[[#This Row],[DATA]]))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1333</v>
      </c>
      <c r="I437" s="105" t="s">
        <v>1333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1578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1627</v>
      </c>
      <c r="AB437" s="102" t="s">
        <v>423</v>
      </c>
      <c r="AC437" s="150" t="s">
        <v>419</v>
      </c>
      <c r="AD437" s="106">
        <v>0.41666666666666669</v>
      </c>
      <c r="AE437" s="104" t="s">
        <v>1336</v>
      </c>
      <c r="AF437" s="104" t="s">
        <v>1337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1628</v>
      </c>
      <c r="BK437" s="17" t="s">
        <v>1628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Row],[DATA]]="","",WEEKNUM(BS_CONTROLE[[#This Row],[DATA]]))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Row],[DATA]]="","",WEEKNUM(BS_CONTROLE[[#This Row],[DATA]]))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1340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1629</v>
      </c>
      <c r="BK439" s="17" t="s">
        <v>1303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1303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Row],[DATA]]="","",WEEKNUM(BS_CONTROLE[[#This Row],[DATA]]))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1630</v>
      </c>
      <c r="BK440" s="17" t="s">
        <v>1630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Row],[DATA]]="","",WEEKNUM(BS_CONTROLE[[#This Row],[DATA]]))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1584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1631</v>
      </c>
      <c r="BK441" s="17" t="s">
        <v>1631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Row],[DATA]]="","",WEEKNUM(BS_CONTROLE[[#This Row],[DATA]]))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1340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1629</v>
      </c>
      <c r="BK442" s="17" t="s">
        <v>1303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Row],[DATA]]="","",WEEKNUM(BS_CONTROLE[[#This Row],[DATA]]))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1340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1629</v>
      </c>
      <c r="BK443" s="17" t="s">
        <v>1303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Row],[DATA]]="","",WEEKNUM(BS_CONTROLE[[#This Row],[DATA]]))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1629</v>
      </c>
      <c r="BK444" s="17" t="s">
        <v>1303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Row],[DATA]]="","",WEEKNUM(BS_CONTROLE[[#This Row],[DATA]]))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Row],[DATA]]="","",WEEKNUM(BS_CONTROLE[[#This Row],[DATA]]))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1344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1632</v>
      </c>
      <c r="BK446" s="17" t="s">
        <v>1632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Row],[DATA]]="","",WEEKNUM(BS_CONTROLE[[#This Row],[DATA]]))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1633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1634</v>
      </c>
      <c r="BK447" s="17" t="s">
        <v>1634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Row],[DATA]]="","",WEEKNUM(BS_CONTROLE[[#This Row],[DATA]]))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1635</v>
      </c>
      <c r="BK448" s="17" t="s">
        <v>1635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Row],[DATA]]="","",WEEKNUM(BS_CONTROLE[[#This Row],[DATA]]))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1636</v>
      </c>
      <c r="BK449" s="17" t="s">
        <v>1636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Row],[DATA]]="","",WEEKNUM(BS_CONTROLE[[#This Row],[DATA]]))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1637</v>
      </c>
      <c r="BK450" s="17" t="s">
        <v>1638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Row],[DATA]]="","",WEEKNUM(BS_CONTROLE[[#This Row],[DATA]]))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1637</v>
      </c>
      <c r="BK451" s="17" t="s">
        <v>1638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Row],[DATA]]="","",WEEKNUM(BS_CONTROLE[[#This Row],[DATA]]))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Row],[DATA]]="","",WEEKNUM(BS_CONTROLE[[#This Row],[DATA]]))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1594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1639</v>
      </c>
      <c r="BK453" s="17" t="s">
        <v>1639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Row],[DATA]]="","",WEEKNUM(BS_CONTROLE[[#This Row],[DATA]]))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1594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1639</v>
      </c>
      <c r="BK454" s="17" t="s">
        <v>1639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Row],[DATA]]="","",WEEKNUM(BS_CONTROLE[[#This Row],[DATA]]))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1594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1639</v>
      </c>
      <c r="BK455" s="17" t="s">
        <v>1639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Row],[DATA]]="","",WEEKNUM(BS_CONTROLE[[#This Row],[DATA]]))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1362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1640</v>
      </c>
      <c r="BK456" s="17" t="s">
        <v>1628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Row],[DATA]]="","",WEEKNUM(BS_CONTROLE[[#This Row],[DATA]]))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1641</v>
      </c>
      <c r="BK457" s="17" t="s">
        <v>1641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Row],[DATA]]="","",WEEKNUM(BS_CONTROLE[[#This Row],[DATA]]))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1642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1643</v>
      </c>
      <c r="BK458" s="17" t="s">
        <v>1643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1644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Row],[DATA]]="","",WEEKNUM(BS_CONTROLE[[#This Row],[DATA]]))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1645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1646</v>
      </c>
      <c r="N459" s="126" t="s">
        <v>1647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1354</v>
      </c>
      <c r="W459" s="149" t="s">
        <v>1390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1648</v>
      </c>
      <c r="BK459" s="17" t="s">
        <v>1648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Row],[DATA]]="","",WEEKNUM(BS_CONTROLE[[#This Row],[DATA]]))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1323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1649</v>
      </c>
      <c r="BK460" s="17" t="s">
        <v>1649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Row],[DATA]]="","",WEEKNUM(BS_CONTROLE[[#This Row],[DATA]]))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1650</v>
      </c>
      <c r="BK461" s="17" t="s">
        <v>1650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Row],[DATA]]="","",WEEKNUM(BS_CONTROLE[[#This Row],[DATA]]))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1651</v>
      </c>
      <c r="BK462" s="17" t="s">
        <v>1651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Row],[DATA]]="","",WEEKNUM(BS_CONTROLE[[#This Row],[DATA]]))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Row],[DATA]]="","",WEEKNUM(BS_CONTROLE[[#This Row],[DATA]]))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Row],[DATA]]="","",WEEKNUM(BS_CONTROLE[[#This Row],[DATA]]))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1619</v>
      </c>
      <c r="J465" s="104">
        <v>70</v>
      </c>
      <c r="K465" s="104">
        <v>134</v>
      </c>
      <c r="L465" s="104" t="s">
        <v>593</v>
      </c>
      <c r="M465" s="126" t="s">
        <v>1620</v>
      </c>
      <c r="N465" s="126" t="s">
        <v>1621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1622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Row],[DATA]]="","",WEEKNUM(BS_CONTROLE[[#This Row],[DATA]]))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1467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 hidden="1">
      <c r="A467" s="47" t="str">
        <f t="shared" si="49"/>
        <v>KLECIO (TP-699)46072</v>
      </c>
      <c r="B467" s="101">
        <v>46072</v>
      </c>
      <c r="C467" s="134">
        <f>IF(BS_CONTROLE[[#This Row],[DATA]]="","",WEEKNUM(BS_CONTROLE[[#This Row],[DATA]]))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1535</v>
      </c>
      <c r="N467" s="126" t="s">
        <v>1536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1652</v>
      </c>
      <c r="BK467" s="17" t="s">
        <v>1652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1652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 hidden="1">
      <c r="A468" s="47" t="str">
        <f t="shared" si="49"/>
        <v>E4246072</v>
      </c>
      <c r="B468" s="101">
        <v>46072</v>
      </c>
      <c r="C468" s="134">
        <f>IF(BS_CONTROLE[[#This Row],[DATA]]="","",WEEKNUM(BS_CONTROLE[[#This Row],[DATA]]))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1333</v>
      </c>
      <c r="I468" s="105" t="s">
        <v>1333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1578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1653</v>
      </c>
      <c r="AB468" s="102" t="s">
        <v>423</v>
      </c>
      <c r="AC468" s="150"/>
      <c r="AD468" s="106">
        <v>0.41666666666666669</v>
      </c>
      <c r="AE468" s="104" t="s">
        <v>1336</v>
      </c>
      <c r="AF468" s="104" t="s">
        <v>1337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1654</v>
      </c>
      <c r="BK468" s="18" t="s">
        <v>1655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1656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Row],[DATA]]="","",WEEKNUM(BS_CONTROLE[[#This Row],[DATA]]))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Row],[DATA]]="","",WEEKNUM(BS_CONTROLE[[#This Row],[DATA]]))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 hidden="1">
      <c r="A471" s="47" t="str">
        <f t="shared" si="49"/>
        <v>W5946072</v>
      </c>
      <c r="B471" s="101">
        <v>46072</v>
      </c>
      <c r="C471" s="134">
        <f>IF(BS_CONTROLE[[#This Row],[DATA]]="","",WEEKNUM(BS_CONTROLE[[#This Row],[DATA]]))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1657</v>
      </c>
      <c r="X471" s="103" t="s">
        <v>421</v>
      </c>
      <c r="Y471" s="128" t="s">
        <v>424</v>
      </c>
      <c r="Z471" s="103"/>
      <c r="AA471" s="104" t="s">
        <v>1658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1659</v>
      </c>
      <c r="BK471" s="17" t="s">
        <v>1660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1">
        <v>46072</v>
      </c>
      <c r="C472" s="134">
        <f>IF(BS_CONTROLE[[#This Row],[DATA]]="","",WEEKNUM(BS_CONTROLE[[#This Row],[DATA]]))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1661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1662</v>
      </c>
      <c r="BK472" s="17" t="s">
        <v>1663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 hidden="1">
      <c r="A473" s="47" t="str">
        <f t="shared" si="49"/>
        <v>V9346072</v>
      </c>
      <c r="B473" s="101">
        <v>46072</v>
      </c>
      <c r="C473" s="134">
        <f>IF(BS_CONTROLE[[#This Row],[DATA]]="","",WEEKNUM(BS_CONTROLE[[#This Row],[DATA]]))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1664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1665</v>
      </c>
      <c r="BK473" s="17" t="s">
        <v>1665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Row],[DATA]]="","",WEEKNUM(BS_CONTROLE[[#This Row],[DATA]]))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Row],[DATA]]="","",WEEKNUM(BS_CONTROLE[[#This Row],[DATA]]))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Row],[DATA]]="","",WEEKNUM(BS_CONTROLE[[#This Row],[DATA]]))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 hidden="1">
      <c r="A477" s="47" t="str">
        <f t="shared" si="49"/>
        <v>V8946072</v>
      </c>
      <c r="B477" s="101">
        <v>46072</v>
      </c>
      <c r="C477" s="134">
        <f>IF(BS_CONTROLE[[#This Row],[DATA]]="","",WEEKNUM(BS_CONTROLE[[#This Row],[DATA]]))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1664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1666</v>
      </c>
      <c r="BK477" s="17" t="s">
        <v>1666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 hidden="1">
      <c r="A478" s="47" t="str">
        <f t="shared" si="49"/>
        <v>CLEBISON (TP-728)46072</v>
      </c>
      <c r="B478" s="101">
        <v>46072</v>
      </c>
      <c r="C478" s="134">
        <f>IF(BS_CONTROLE[[#This Row],[DATA]]="","",WEEKNUM(BS_CONTROLE[[#This Row],[DATA]]))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1667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1668</v>
      </c>
      <c r="BK478" s="17" t="s">
        <v>1669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 hidden="1">
      <c r="A479" s="47" t="str">
        <f t="shared" si="49"/>
        <v>ISMAEL(TP-726)46072</v>
      </c>
      <c r="B479" s="101">
        <v>46072</v>
      </c>
      <c r="C479" s="134">
        <f>IF(BS_CONTROLE[[#This Row],[DATA]]="","",WEEKNUM(BS_CONTROLE[[#This Row],[DATA]]))</f>
        <v>8</v>
      </c>
      <c r="D479" s="103" t="s">
        <v>894</v>
      </c>
      <c r="E479" s="155" t="s">
        <v>1670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1668</v>
      </c>
      <c r="BK479" s="109" t="s">
        <v>1669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Row],[DATA]]="","",WEEKNUM(BS_CONTROLE[[#This Row],[DATA]]))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1671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1672</v>
      </c>
      <c r="BK480" s="17" t="s">
        <v>1668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 hidden="1">
      <c r="A481" s="47" t="str">
        <f t="shared" si="49"/>
        <v>EDSON (TP-719)46072</v>
      </c>
      <c r="B481" s="101">
        <v>46072</v>
      </c>
      <c r="C481" s="134">
        <f>IF(BS_CONTROLE[[#This Row],[DATA]]="","",WEEKNUM(BS_CONTROLE[[#This Row],[DATA]]))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1673</v>
      </c>
      <c r="W481" s="149" t="s">
        <v>1674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1668</v>
      </c>
      <c r="BK481" s="17" t="s">
        <v>1675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 hidden="1">
      <c r="A482" s="47" t="str">
        <f t="shared" si="49"/>
        <v>W6046072</v>
      </c>
      <c r="B482" s="101">
        <v>46072</v>
      </c>
      <c r="C482" s="134">
        <f>IF(BS_CONTROLE[[#This Row],[DATA]]="","",WEEKNUM(BS_CONTROLE[[#This Row],[DATA]]))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1676</v>
      </c>
      <c r="X482" s="103" t="s">
        <v>421</v>
      </c>
      <c r="Y482" s="128" t="s">
        <v>424</v>
      </c>
      <c r="Z482" s="103"/>
      <c r="AA482" s="104" t="s">
        <v>1677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1678</v>
      </c>
      <c r="BK482" s="17" t="s">
        <v>1678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1679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Row],[DATA]]="","",WEEKNUM(BS_CONTROLE[[#This Row],[DATA]]))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Row],[DATA]]="","",WEEKNUM(BS_CONTROLE[[#This Row],[DATA]]))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 hidden="1">
      <c r="A485" s="47" t="str">
        <f t="shared" si="49"/>
        <v>A8446072</v>
      </c>
      <c r="B485" s="101">
        <v>46072</v>
      </c>
      <c r="C485" s="134">
        <f>IF(BS_CONTROLE[[#This Row],[DATA]]="","",WEEKNUM(BS_CONTROLE[[#This Row],[DATA]]))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1680</v>
      </c>
      <c r="N485" s="126" t="s">
        <v>1681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1682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1683</v>
      </c>
      <c r="BK485" s="17" t="s">
        <v>1683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1684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Row],[DATA]]="","",WEEKNUM(BS_CONTROLE[[#This Row],[DATA]]))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 hidden="1">
      <c r="A487" s="47" t="str">
        <f t="shared" si="49"/>
        <v>MATEUS (TP-809)46072</v>
      </c>
      <c r="B487" s="101">
        <v>46072</v>
      </c>
      <c r="C487" s="134">
        <f>IF(BS_CONTROLE[[#This Row],[DATA]]="","",WEEKNUM(BS_CONTROLE[[#This Row],[DATA]]))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1685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1686</v>
      </c>
      <c r="BK487" s="17" t="s">
        <v>1686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1687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1">
        <v>46072</v>
      </c>
      <c r="C488" s="134">
        <f>IF(BS_CONTROLE[[#This Row],[DATA]]="","",WEEKNUM(BS_CONTROLE[[#This Row],[DATA]]))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1688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1686</v>
      </c>
      <c r="BK488" s="17" t="s">
        <v>1686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1687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1">
        <v>46072</v>
      </c>
      <c r="C489" s="134">
        <f>IF(BS_CONTROLE[[#This Row],[DATA]]="","",WEEKNUM(BS_CONTROLE[[#This Row],[DATA]]))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1689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1686</v>
      </c>
      <c r="BK489" s="17" t="s">
        <v>1686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1687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Row],[DATA]]="","",WEEKNUM(BS_CONTROLE[[#This Row],[DATA]]))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>IF(D490="","*",IFERROR(IF(ISODD(COUNT(AS490:AX490)),"ERRO",SUM((AT490-AS490),(AV490-AU490),(AX490-AW490))),"ERRO"))</f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 hidden="1">
      <c r="A491" s="47" t="str">
        <f t="shared" si="49"/>
        <v>W6146072</v>
      </c>
      <c r="B491" s="101">
        <v>46072</v>
      </c>
      <c r="C491" s="134">
        <f>IF(BS_CONTROLE[[#This Row],[DATA]]="","",WEEKNUM(BS_CONTROLE[[#This Row],[DATA]]))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1362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1690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>IF(D491="","*",IFERROR(IF(ISODD(COUNT(AS491:AX491)),"ERRO",SUM((AT491-AS491),(AV491-AU491),(AX491-AW491))),"ERRO"))</f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1691</v>
      </c>
      <c r="BK491" s="17" t="s">
        <v>1691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Row],[DATA]]="","",WEEKNUM(BS_CONTROLE[[#This Row],[DATA]]))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>IF(D492="","*",IFERROR(IF(ISODD(COUNT(AS492:AX492)),"ERRO",SUM((AT492-AS492),(AV492-AU492),(AX492-AW492))),"ERRO"))</f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 hidden="1">
      <c r="A493" s="47" t="str">
        <f t="shared" si="49"/>
        <v>W6246072</v>
      </c>
      <c r="B493" s="101">
        <v>46072</v>
      </c>
      <c r="C493" s="134">
        <f>IF(BS_CONTROLE[[#This Row],[DATA]]="","",WEEKNUM(BS_CONTROLE[[#This Row],[DATA]]))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1692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>IF(D493="","*",IFERROR(IF(ISODD(COUNT(AS493:AX493)),"ERRO",SUM((AT493-AS493),(AV493-AU493),(AX493-AW493))),"ERRO"))</f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1693</v>
      </c>
      <c r="BK493" s="17" t="s">
        <v>1693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 hidden="1">
      <c r="A494" s="47" t="str">
        <f t="shared" si="49"/>
        <v>ANTONI  (TP-720)46072</v>
      </c>
      <c r="B494" s="101">
        <v>46072</v>
      </c>
      <c r="C494" s="134">
        <f>IF(BS_CONTROLE[[#This Row],[DATA]]="","",WEEKNUM(BS_CONTROLE[[#This Row],[DATA]]))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1694</v>
      </c>
      <c r="W494" s="149" t="s">
        <v>1695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>IF(D494="","*",IFERROR(IF(ISODD(COUNT(AS494:AX494)),"ERRO",SUM((AT494-AS494),(AV494-AU494),(AX494-AW494))),"ERRO"))</f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1629</v>
      </c>
      <c r="BK494" s="18" t="s">
        <v>1696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 hidden="1">
      <c r="A495" s="47" t="str">
        <f t="shared" si="49"/>
        <v>ANDERSON (TF-680)46072</v>
      </c>
      <c r="B495" s="101">
        <v>46072</v>
      </c>
      <c r="C495" s="134">
        <f>IF(BS_CONTROLE[[#This Row],[DATA]]="","",WEEKNUM(BS_CONTROLE[[#This Row],[DATA]]))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1697</v>
      </c>
      <c r="W495" s="149" t="s">
        <v>1695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>IF(D495="","*",IFERROR(IF(ISODD(COUNT(AS495:AX495)),"ERRO",SUM((AT495-AS495),(AV495-AU495),(AX495-AW495))),"ERRO"))</f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1629</v>
      </c>
      <c r="BK495" s="18" t="s">
        <v>1698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 hidden="1">
      <c r="A496" s="47" t="str">
        <f t="shared" si="49"/>
        <v>HUELTON (TP-725)46072</v>
      </c>
      <c r="B496" s="101">
        <v>46072</v>
      </c>
      <c r="C496" s="134">
        <f>IF(BS_CONTROLE[[#This Row],[DATA]]="","",WEEKNUM(BS_CONTROLE[[#This Row],[DATA]]))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1699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>IF(D496="","*",IFERROR(IF(ISODD(COUNT(AS496:AX496)),"ERRO",SUM((AT496-AS496),(AV496-AU496),(AX496-AW496))),"ERRO"))</f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1700</v>
      </c>
      <c r="BK496" s="17" t="s">
        <v>1700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Row],[DATA]]="","",WEEKNUM(BS_CONTROLE[[#This Row],[DATA]]))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>IF(D497="","*",IFERROR(IF(ISODD(COUNT(AS497:AX497)),"ERRO",SUM((AT497-AS497),(AV497-AU497),(AX497-AW497))),"ERRO"))</f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 hidden="1">
      <c r="A498" s="47" t="str">
        <f t="shared" si="49"/>
        <v>DIEGO (TF-42)46072</v>
      </c>
      <c r="B498" s="101">
        <v>46072</v>
      </c>
      <c r="C498" s="134">
        <f>IF(BS_CONTROLE[[#This Row],[DATA]]="","",WEEKNUM(BS_CONTROLE[[#This Row],[DATA]]))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1701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>IF(D498="","*",IFERROR(IF(ISODD(COUNT(AS498:AX498)),"ERRO",SUM((AT498-AS498),(AV498-AU498),(AX498-AW498))),"ERRO"))</f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1702</v>
      </c>
      <c r="BK498" s="17" t="s">
        <v>1703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1704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 hidden="1">
      <c r="A499" s="47" t="str">
        <f t="shared" si="49"/>
        <v>EXPANSÃO TURMA 146072</v>
      </c>
      <c r="B499" s="101">
        <v>46072</v>
      </c>
      <c r="C499" s="134">
        <f>IF(BS_CONTROLE[[#This Row],[DATA]]="","",WEEKNUM(BS_CONTROLE[[#This Row],[DATA]]))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1705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>IF(D499="","*",IFERROR(IF(ISODD(COUNT(AS499:AX499)),"ERRO",SUM((AT499-AS499),(AV499-AU499),(AX499-AW499))),"ERRO"))</f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1706</v>
      </c>
      <c r="BK499" s="17" t="s">
        <v>1706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Row],[DATA]]="","",WEEKNUM(BS_CONTROLE[[#This Row],[DATA]]))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>IF(D500="","*",IFERROR(IF(ISODD(COUNT(AS500:AX500)),"ERRO",SUM((AT500-AS500),(AV500-AU500),(AX500-AW500))),"ERRO"))</f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">
        <v>1707</v>
      </c>
      <c r="B501" s="101">
        <v>46073</v>
      </c>
      <c r="C501" s="134">
        <v>8</v>
      </c>
      <c r="D501" s="103" t="s">
        <v>913</v>
      </c>
      <c r="E501" s="155"/>
      <c r="F501" s="125" t="s">
        <v>775</v>
      </c>
      <c r="G501" s="140" t="s">
        <v>776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1535</v>
      </c>
      <c r="N501" s="126" t="s">
        <v>1536</v>
      </c>
      <c r="O501" s="105">
        <v>0.375</v>
      </c>
      <c r="P501" s="105">
        <v>6.25E-2</v>
      </c>
      <c r="Q501" s="104">
        <v>1</v>
      </c>
      <c r="R501" s="10" t="s">
        <v>596</v>
      </c>
      <c r="S501" s="127" t="s">
        <v>8</v>
      </c>
      <c r="T501" s="127" t="s">
        <v>275</v>
      </c>
      <c r="U501" s="11" t="s">
        <v>278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">
        <v>775</v>
      </c>
      <c r="AJ501" s="9" t="s">
        <v>775</v>
      </c>
      <c r="AK501" s="31" t="s">
        <v>593</v>
      </c>
      <c r="AL501" s="31" t="s">
        <v>593</v>
      </c>
      <c r="AM501" s="104" t="s">
        <v>1708</v>
      </c>
      <c r="AN501" s="104" t="s">
        <v>356</v>
      </c>
      <c r="AO501" s="104"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>IF(D501="","*",IFERROR(IF(ISODD(COUNT(AS501:AX501)),"ERRO",SUM((AT501-AS501),(AV501-AU501),(AX501-AW501))),"ERRO"))</f>
        <v>0.12499999999999994</v>
      </c>
      <c r="AZ501" s="151"/>
      <c r="BA501" s="108">
        <v>2</v>
      </c>
      <c r="BB501" s="10" t="s">
        <v>596</v>
      </c>
      <c r="BC501" s="13" t="s">
        <v>593</v>
      </c>
      <c r="BD501" s="13" t="s">
        <v>593</v>
      </c>
      <c r="BE501" s="11" t="s">
        <v>278</v>
      </c>
      <c r="BF501" s="148"/>
      <c r="BG501" s="16"/>
      <c r="BH501" s="17">
        <v>2</v>
      </c>
      <c r="BI501" s="17"/>
      <c r="BJ501" s="17" t="s">
        <v>1709</v>
      </c>
      <c r="BK501" s="18" t="s">
        <v>1709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 hidden="1">
      <c r="A502" s="47" t="s">
        <v>1710</v>
      </c>
      <c r="B502" s="101">
        <v>46073</v>
      </c>
      <c r="C502" s="134">
        <v>8</v>
      </c>
      <c r="D502" s="103" t="s">
        <v>752</v>
      </c>
      <c r="E502" s="155">
        <v>193</v>
      </c>
      <c r="F502" s="125" t="s">
        <v>660</v>
      </c>
      <c r="G502" s="140" t="s">
        <v>660</v>
      </c>
      <c r="H502" s="105" t="s">
        <v>1333</v>
      </c>
      <c r="I502" s="105" t="s">
        <v>1333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1578</v>
      </c>
      <c r="O502" s="105">
        <v>0.41666666666666669</v>
      </c>
      <c r="P502" s="105">
        <v>0.16666666666666666</v>
      </c>
      <c r="Q502" s="104">
        <v>2496</v>
      </c>
      <c r="R502" s="10" t="s">
        <v>619</v>
      </c>
      <c r="S502" s="127" t="s">
        <v>8</v>
      </c>
      <c r="T502" s="127" t="s">
        <v>275</v>
      </c>
      <c r="U502" s="11" t="s">
        <v>278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1711</v>
      </c>
      <c r="AB502" s="102" t="s">
        <v>412</v>
      </c>
      <c r="AC502" s="150"/>
      <c r="AD502" s="106">
        <v>0.29166666666666669</v>
      </c>
      <c r="AE502" s="104" t="s">
        <v>1336</v>
      </c>
      <c r="AF502" s="104" t="s">
        <v>1337</v>
      </c>
      <c r="AG502" s="104" t="s">
        <v>593</v>
      </c>
      <c r="AH502" s="15"/>
      <c r="AI502" s="125" t="s">
        <v>660</v>
      </c>
      <c r="AJ502" s="9" t="s">
        <v>660</v>
      </c>
      <c r="AK502" s="31" t="s">
        <v>1333</v>
      </c>
      <c r="AL502" s="31" t="s">
        <v>1333</v>
      </c>
      <c r="AM502" s="104" t="s">
        <v>286</v>
      </c>
      <c r="AN502" s="104" t="s">
        <v>1578</v>
      </c>
      <c r="AO502" s="104">
        <v>68</v>
      </c>
      <c r="AP502" s="104">
        <v>54.96</v>
      </c>
      <c r="AQ502" s="104"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>IF(D502="","*",IFERROR(IF(ISODD(COUNT(AS502:AX502)),"ERRO",SUM((AT502-AS502),(AV502-AU502),(AX502-AW502))),"ERRO"))</f>
        <v>0</v>
      </c>
      <c r="AZ502" s="151"/>
      <c r="BA502" s="108">
        <v>0</v>
      </c>
      <c r="BB502" s="10" t="s">
        <v>619</v>
      </c>
      <c r="BC502" s="13" t="s">
        <v>8</v>
      </c>
      <c r="BD502" s="13" t="s">
        <v>275</v>
      </c>
      <c r="BE502" s="11" t="s">
        <v>278</v>
      </c>
      <c r="BF502" s="148"/>
      <c r="BG502" s="16"/>
      <c r="BH502" s="17">
        <v>0</v>
      </c>
      <c r="BI502" s="17"/>
      <c r="BJ502" s="17" t="s">
        <v>1712</v>
      </c>
      <c r="BK502" s="18" t="s">
        <v>1712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1712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">
        <v>1713</v>
      </c>
      <c r="B503" s="101"/>
      <c r="C503" s="134" t="s">
        <v>1713</v>
      </c>
      <c r="D503" s="103"/>
      <c r="E503" s="155">
        <v>497</v>
      </c>
      <c r="F503" s="125"/>
      <c r="G503" s="140" t="s">
        <v>978</v>
      </c>
      <c r="H503" s="105"/>
      <c r="I503" s="105"/>
      <c r="J503" s="104"/>
      <c r="K503" s="104"/>
      <c r="L503" s="104"/>
      <c r="M503" s="126" t="s">
        <v>593</v>
      </c>
      <c r="N503" s="126" t="s">
        <v>593</v>
      </c>
      <c r="O503" s="105"/>
      <c r="P503" s="105"/>
      <c r="Q503" s="104"/>
      <c r="R503" s="10" t="s">
        <v>978</v>
      </c>
      <c r="S503" s="127" t="s">
        <v>593</v>
      </c>
      <c r="T503" s="127" t="s">
        <v>593</v>
      </c>
      <c r="U503" s="11" t="s">
        <v>593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">
        <v>593</v>
      </c>
      <c r="AJ503" s="9" t="s">
        <v>593</v>
      </c>
      <c r="AK503" s="31">
        <v>0</v>
      </c>
      <c r="AL503" s="31">
        <v>0</v>
      </c>
      <c r="AM503" s="104" t="s">
        <v>593</v>
      </c>
      <c r="AN503" s="104" t="s">
        <v>593</v>
      </c>
      <c r="AO503" s="104" t="s">
        <v>593</v>
      </c>
      <c r="AP503" s="104">
        <v>0</v>
      </c>
      <c r="AQ503" s="104">
        <v>0</v>
      </c>
      <c r="AR503" s="107"/>
      <c r="AS503" s="107"/>
      <c r="AT503" s="107"/>
      <c r="AU503" s="135"/>
      <c r="AV503" s="135"/>
      <c r="AW503" s="14"/>
      <c r="AX503" s="14"/>
      <c r="AY503" s="160" t="str">
        <f>IF(D503="","*",IFERROR(IF(ISODD(COUNT(AS503:AX503)),"ERRO",SUM((AT503-AS503),(AV503-AU503),(AX503-AW503))),"ERRO"))</f>
        <v>*</v>
      </c>
      <c r="AZ503" s="151"/>
      <c r="BA503" s="108"/>
      <c r="BB503" s="10" t="s">
        <v>978</v>
      </c>
      <c r="BC503" s="13" t="s">
        <v>593</v>
      </c>
      <c r="BD503" s="13" t="s">
        <v>593</v>
      </c>
      <c r="BE503" s="11" t="s">
        <v>593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">
        <v>1714</v>
      </c>
      <c r="B504" s="101">
        <v>46073</v>
      </c>
      <c r="C504" s="134">
        <v>8</v>
      </c>
      <c r="D504" s="103" t="s">
        <v>827</v>
      </c>
      <c r="E504" s="155">
        <v>373</v>
      </c>
      <c r="F504" s="125" t="s">
        <v>788</v>
      </c>
      <c r="G504" s="140" t="s">
        <v>592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">
        <v>124</v>
      </c>
      <c r="N504" s="126" t="s">
        <v>125</v>
      </c>
      <c r="O504" s="105">
        <v>0.35416666666666669</v>
      </c>
      <c r="P504" s="105">
        <v>4.1666666666666664E-2</v>
      </c>
      <c r="Q504" s="104">
        <v>1</v>
      </c>
      <c r="R504" s="10" t="s">
        <v>591</v>
      </c>
      <c r="S504" s="127" t="s">
        <v>8</v>
      </c>
      <c r="T504" s="127" t="s">
        <v>76</v>
      </c>
      <c r="U504" s="11" t="s">
        <v>75</v>
      </c>
      <c r="V504" s="104" t="s">
        <v>1109</v>
      </c>
      <c r="W504" s="149" t="s">
        <v>1715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">
        <v>788</v>
      </c>
      <c r="AK504" s="31" t="s">
        <v>104</v>
      </c>
      <c r="AL504" s="31" t="s">
        <v>104</v>
      </c>
      <c r="AM504" s="104" t="s">
        <v>1246</v>
      </c>
      <c r="AN504" s="104" t="s">
        <v>104</v>
      </c>
      <c r="AO504" s="104"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>IF(D504="","*",IFERROR(IF(ISODD(COUNT(AS504:AX504)),"ERRO",SUM((AT504-AS504),(AV504-AU504),(AX504-AW504))),"ERRO"))</f>
        <v>4.166666666666663E-2</v>
      </c>
      <c r="AZ504" s="151"/>
      <c r="BA504" s="108">
        <v>130</v>
      </c>
      <c r="BB504" s="10" t="s">
        <v>633</v>
      </c>
      <c r="BC504" s="13" t="s">
        <v>8</v>
      </c>
      <c r="BD504" s="13" t="s">
        <v>76</v>
      </c>
      <c r="BE504" s="11" t="s">
        <v>75</v>
      </c>
      <c r="BF504" s="148"/>
      <c r="BG504" s="16"/>
      <c r="BH504" s="17">
        <v>2</v>
      </c>
      <c r="BI504" s="17"/>
      <c r="BJ504" s="17" t="s">
        <v>1716</v>
      </c>
      <c r="BK504" s="18" t="s">
        <v>1717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1718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 hidden="1">
      <c r="A505" s="47" t="s">
        <v>1719</v>
      </c>
      <c r="B505" s="101">
        <v>46073</v>
      </c>
      <c r="C505" s="134">
        <v>8</v>
      </c>
      <c r="D505" s="103" t="s">
        <v>937</v>
      </c>
      <c r="E505" s="155">
        <v>81</v>
      </c>
      <c r="F505" s="125" t="s">
        <v>779</v>
      </c>
      <c r="G505" s="140" t="s">
        <v>780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">
        <v>112</v>
      </c>
      <c r="N505" s="126" t="s">
        <v>114</v>
      </c>
      <c r="O505" s="105">
        <v>0.375</v>
      </c>
      <c r="P505" s="105">
        <v>8.3333333333333329E-2</v>
      </c>
      <c r="Q505" s="104">
        <v>20</v>
      </c>
      <c r="R505" s="10" t="s">
        <v>633</v>
      </c>
      <c r="S505" s="127" t="s">
        <v>8</v>
      </c>
      <c r="T505" s="127" t="s">
        <v>76</v>
      </c>
      <c r="U505" s="11" t="s">
        <v>75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">
        <v>779</v>
      </c>
      <c r="AJ505" s="9" t="s">
        <v>779</v>
      </c>
      <c r="AK505" s="31" t="s">
        <v>593</v>
      </c>
      <c r="AL505" s="31" t="s">
        <v>593</v>
      </c>
      <c r="AM505" s="104" t="s">
        <v>103</v>
      </c>
      <c r="AN505" s="104" t="s">
        <v>245</v>
      </c>
      <c r="AO505" s="104"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>IF(D505="","*",IFERROR(IF(ISODD(COUNT(AS505:AX505)),"ERRO",SUM((AT505-AS505),(AV505-AU505),(AX505-AW505))),"ERRO"))</f>
        <v>0</v>
      </c>
      <c r="AZ505" s="151"/>
      <c r="BA505" s="108">
        <v>0</v>
      </c>
      <c r="BB505" s="10" t="s">
        <v>633</v>
      </c>
      <c r="BC505" s="13" t="s">
        <v>8</v>
      </c>
      <c r="BD505" s="13" t="s">
        <v>76</v>
      </c>
      <c r="BE505" s="11" t="s">
        <v>75</v>
      </c>
      <c r="BF505" s="148"/>
      <c r="BG505" s="16"/>
      <c r="BH505" s="17">
        <v>0</v>
      </c>
      <c r="BI505" s="17"/>
      <c r="BJ505" s="17" t="s">
        <v>1720</v>
      </c>
      <c r="BK505" s="18" t="s">
        <v>1720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1720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 hidden="1">
      <c r="A506" s="47" t="s">
        <v>1721</v>
      </c>
      <c r="B506" s="101">
        <v>46073</v>
      </c>
      <c r="C506" s="134">
        <v>8</v>
      </c>
      <c r="D506" s="103" t="s">
        <v>867</v>
      </c>
      <c r="E506" s="155">
        <v>162</v>
      </c>
      <c r="F506" s="125" t="s">
        <v>775</v>
      </c>
      <c r="G506" s="140" t="s">
        <v>776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">
        <v>105</v>
      </c>
      <c r="N506" s="126" t="s">
        <v>250</v>
      </c>
      <c r="O506" s="105">
        <v>0.375</v>
      </c>
      <c r="P506" s="105">
        <v>6.25E-2</v>
      </c>
      <c r="Q506" s="104">
        <v>1</v>
      </c>
      <c r="R506" s="10" t="s">
        <v>596</v>
      </c>
      <c r="S506" s="127" t="s">
        <v>8</v>
      </c>
      <c r="T506" s="127" t="s">
        <v>76</v>
      </c>
      <c r="U506" s="11" t="s">
        <v>226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">
        <v>775</v>
      </c>
      <c r="AJ506" s="9" t="s">
        <v>775</v>
      </c>
      <c r="AK506" s="31" t="s">
        <v>593</v>
      </c>
      <c r="AL506" s="31" t="s">
        <v>593</v>
      </c>
      <c r="AM506" s="104" t="s">
        <v>105</v>
      </c>
      <c r="AN506" s="104" t="s">
        <v>250</v>
      </c>
      <c r="AO506" s="104">
        <v>56</v>
      </c>
      <c r="AP506" s="104">
        <v>208.7</v>
      </c>
      <c r="AQ506" s="104"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>IF(D506="","*",IFERROR(IF(ISODD(COUNT(AS506:AX506)),"ERRO",SUM((AT506-AS506),(AV506-AU506),(AX506-AW506))),"ERRO"))</f>
        <v>0</v>
      </c>
      <c r="AZ506" s="151"/>
      <c r="BA506" s="108">
        <v>0</v>
      </c>
      <c r="BB506" s="10" t="s">
        <v>596</v>
      </c>
      <c r="BC506" s="13" t="s">
        <v>8</v>
      </c>
      <c r="BD506" s="13" t="s">
        <v>76</v>
      </c>
      <c r="BE506" s="11" t="s">
        <v>226</v>
      </c>
      <c r="BF506" s="148"/>
      <c r="BG506" s="16"/>
      <c r="BH506" s="17">
        <v>0</v>
      </c>
      <c r="BI506" s="17"/>
      <c r="BJ506" s="17" t="s">
        <v>1722</v>
      </c>
      <c r="BK506" s="18" t="s">
        <v>1722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1722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 hidden="1">
      <c r="A507" s="47" t="s">
        <v>1723</v>
      </c>
      <c r="B507" s="101">
        <v>46073</v>
      </c>
      <c r="C507" s="134">
        <v>8</v>
      </c>
      <c r="D507" s="103" t="s">
        <v>814</v>
      </c>
      <c r="E507" s="155">
        <v>162</v>
      </c>
      <c r="F507" s="125" t="s">
        <v>698</v>
      </c>
      <c r="G507" s="140" t="s">
        <v>698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">
        <v>247</v>
      </c>
      <c r="N507" s="126" t="s">
        <v>248</v>
      </c>
      <c r="O507" s="105">
        <v>0.375</v>
      </c>
      <c r="P507" s="105">
        <v>8.3333333333333329E-2</v>
      </c>
      <c r="Q507" s="104">
        <v>1020</v>
      </c>
      <c r="R507" s="10" t="s">
        <v>619</v>
      </c>
      <c r="S507" s="127" t="s">
        <v>8</v>
      </c>
      <c r="T507" s="127" t="s">
        <v>76</v>
      </c>
      <c r="U507" s="11" t="s">
        <v>226</v>
      </c>
      <c r="V507" s="104" t="s">
        <v>1109</v>
      </c>
      <c r="W507" s="149" t="s">
        <v>1664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">
        <v>698</v>
      </c>
      <c r="AJ507" s="9" t="s">
        <v>698</v>
      </c>
      <c r="AK507" s="31" t="s">
        <v>104</v>
      </c>
      <c r="AL507" s="31" t="s">
        <v>104</v>
      </c>
      <c r="AM507" s="104" t="s">
        <v>247</v>
      </c>
      <c r="AN507" s="104" t="s">
        <v>248</v>
      </c>
      <c r="AO507" s="104">
        <v>56</v>
      </c>
      <c r="AP507" s="104">
        <v>204.4</v>
      </c>
      <c r="AQ507" s="104"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>IF(D507="","*",IFERROR(IF(ISODD(COUNT(AS507:AX507)),"ERRO",SUM((AT507-AS507),(AV507-AU507),(AX507-AW507))),"ERRO"))</f>
        <v>0</v>
      </c>
      <c r="AZ507" s="151"/>
      <c r="BA507" s="108">
        <v>0</v>
      </c>
      <c r="BB507" s="10" t="s">
        <v>619</v>
      </c>
      <c r="BC507" s="13" t="s">
        <v>8</v>
      </c>
      <c r="BD507" s="13" t="s">
        <v>76</v>
      </c>
      <c r="BE507" s="11" t="s">
        <v>226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">
        <v>1724</v>
      </c>
      <c r="B508" s="101">
        <v>46073</v>
      </c>
      <c r="C508" s="134">
        <v>8</v>
      </c>
      <c r="D508" s="103" t="s">
        <v>935</v>
      </c>
      <c r="E508" s="155">
        <v>310</v>
      </c>
      <c r="F508" s="125" t="s">
        <v>779</v>
      </c>
      <c r="G508" s="140" t="s">
        <v>780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">
        <v>95</v>
      </c>
      <c r="N508" s="126" t="s">
        <v>242</v>
      </c>
      <c r="O508" s="105">
        <v>0.375</v>
      </c>
      <c r="P508" s="105">
        <v>8.3333333333333329E-2</v>
      </c>
      <c r="Q508" s="104">
        <v>50</v>
      </c>
      <c r="R508" s="10" t="s">
        <v>633</v>
      </c>
      <c r="S508" s="127" t="s">
        <v>8</v>
      </c>
      <c r="T508" s="127" t="s">
        <v>76</v>
      </c>
      <c r="U508" s="11" t="s">
        <v>226</v>
      </c>
      <c r="V508" s="104" t="s">
        <v>1417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">
        <v>779</v>
      </c>
      <c r="AJ508" s="9" t="s">
        <v>779</v>
      </c>
      <c r="AK508" s="31" t="s">
        <v>593</v>
      </c>
      <c r="AL508" s="31" t="s">
        <v>593</v>
      </c>
      <c r="AM508" s="104" t="s">
        <v>95</v>
      </c>
      <c r="AN508" s="104" t="s">
        <v>242</v>
      </c>
      <c r="AO508" s="104">
        <v>56</v>
      </c>
      <c r="AP508" s="104">
        <v>190.3</v>
      </c>
      <c r="AQ508" s="104"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>IF(D508="","*",IFERROR(IF(ISODD(COUNT(AS508:AX508)),"ERRO",SUM((AT508-AS508),(AV508-AU508),(AX508-AW508))),"ERRO"))</f>
        <v>0</v>
      </c>
      <c r="AZ508" s="151"/>
      <c r="BA508" s="108">
        <v>0</v>
      </c>
      <c r="BB508" s="10" t="s">
        <v>633</v>
      </c>
      <c r="BC508" s="13" t="s">
        <v>8</v>
      </c>
      <c r="BD508" s="13" t="s">
        <v>76</v>
      </c>
      <c r="BE508" s="11" t="s">
        <v>226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 hidden="1">
      <c r="A509" s="47" t="s">
        <v>1725</v>
      </c>
      <c r="B509" s="101">
        <v>46073</v>
      </c>
      <c r="C509" s="134">
        <v>8</v>
      </c>
      <c r="D509" s="103" t="s">
        <v>936</v>
      </c>
      <c r="E509" s="155"/>
      <c r="F509" s="125" t="s">
        <v>671</v>
      </c>
      <c r="G509" s="140" t="s">
        <v>671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">
        <v>95</v>
      </c>
      <c r="N509" s="126" t="s">
        <v>241</v>
      </c>
      <c r="O509" s="105">
        <v>0.375</v>
      </c>
      <c r="P509" s="105">
        <v>8.3333333333333329E-2</v>
      </c>
      <c r="Q509" s="104">
        <v>10</v>
      </c>
      <c r="R509" s="10" t="s">
        <v>619</v>
      </c>
      <c r="S509" s="127" t="s">
        <v>8</v>
      </c>
      <c r="T509" s="127" t="s">
        <v>76</v>
      </c>
      <c r="U509" s="11" t="s">
        <v>226</v>
      </c>
      <c r="V509" s="104" t="s">
        <v>1417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">
        <v>671</v>
      </c>
      <c r="AJ509" s="9" t="s">
        <v>671</v>
      </c>
      <c r="AK509" s="31" t="s">
        <v>593</v>
      </c>
      <c r="AL509" s="31" t="s">
        <v>593</v>
      </c>
      <c r="AM509" s="104" t="s">
        <v>95</v>
      </c>
      <c r="AN509" s="104" t="s">
        <v>241</v>
      </c>
      <c r="AO509" s="104">
        <v>56</v>
      </c>
      <c r="AP509" s="104">
        <v>187.58</v>
      </c>
      <c r="AQ509" s="104"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>IF(D509="","*",IFERROR(IF(ISODD(COUNT(AS509:AX509)),"ERRO",SUM((AT509-AS509),(AV509-AU509),(AX509-AW509))),"ERRO"))</f>
        <v>0</v>
      </c>
      <c r="AZ509" s="151"/>
      <c r="BA509" s="108">
        <v>0</v>
      </c>
      <c r="BB509" s="10" t="s">
        <v>619</v>
      </c>
      <c r="BC509" s="13" t="s">
        <v>8</v>
      </c>
      <c r="BD509" s="13" t="s">
        <v>76</v>
      </c>
      <c r="BE509" s="11" t="s">
        <v>226</v>
      </c>
      <c r="BF509" s="148"/>
      <c r="BG509" s="16"/>
      <c r="BH509" s="17">
        <v>0</v>
      </c>
      <c r="BI509" s="17"/>
      <c r="BJ509" s="17" t="s">
        <v>1726</v>
      </c>
      <c r="BK509" s="18" t="s">
        <v>1726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1726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 hidden="1">
      <c r="A510" s="47" t="s">
        <v>1713</v>
      </c>
      <c r="B510" s="101"/>
      <c r="C510" s="134" t="s">
        <v>1713</v>
      </c>
      <c r="D510" s="103"/>
      <c r="E510" s="155">
        <v>504</v>
      </c>
      <c r="F510" s="125"/>
      <c r="G510" s="140" t="s">
        <v>978</v>
      </c>
      <c r="H510" s="105"/>
      <c r="I510" s="105"/>
      <c r="J510" s="104"/>
      <c r="K510" s="104"/>
      <c r="L510" s="104"/>
      <c r="M510" s="126" t="s">
        <v>593</v>
      </c>
      <c r="N510" s="126" t="s">
        <v>593</v>
      </c>
      <c r="O510" s="105"/>
      <c r="P510" s="105"/>
      <c r="Q510" s="104"/>
      <c r="R510" s="10" t="s">
        <v>978</v>
      </c>
      <c r="S510" s="127" t="s">
        <v>593</v>
      </c>
      <c r="T510" s="127" t="s">
        <v>593</v>
      </c>
      <c r="U510" s="11" t="s">
        <v>593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">
        <v>593</v>
      </c>
      <c r="AJ510" s="9" t="s">
        <v>593</v>
      </c>
      <c r="AK510" s="31">
        <v>0</v>
      </c>
      <c r="AL510" s="31">
        <v>0</v>
      </c>
      <c r="AM510" s="104" t="s">
        <v>593</v>
      </c>
      <c r="AN510" s="104" t="s">
        <v>593</v>
      </c>
      <c r="AO510" s="104" t="s">
        <v>593</v>
      </c>
      <c r="AP510" s="104">
        <v>0</v>
      </c>
      <c r="AQ510" s="104">
        <v>0</v>
      </c>
      <c r="AR510" s="107"/>
      <c r="AS510" s="107"/>
      <c r="AT510" s="107"/>
      <c r="AU510" s="135"/>
      <c r="AV510" s="135"/>
      <c r="AW510" s="14"/>
      <c r="AX510" s="14"/>
      <c r="AY510" s="160" t="str">
        <f>IF(D510="","*",IFERROR(IF(ISODD(COUNT(AS510:AX510)),"ERRO",SUM((AT510-AS510),(AV510-AU510),(AX510-AW510))),"ERRO"))</f>
        <v>*</v>
      </c>
      <c r="AZ510" s="151"/>
      <c r="BA510" s="108"/>
      <c r="BB510" s="10" t="s">
        <v>978</v>
      </c>
      <c r="BC510" s="13" t="s">
        <v>593</v>
      </c>
      <c r="BD510" s="13" t="s">
        <v>593</v>
      </c>
      <c r="BE510" s="11" t="s">
        <v>593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">
        <v>1713</v>
      </c>
      <c r="B511" s="101"/>
      <c r="C511" s="134" t="s">
        <v>1713</v>
      </c>
      <c r="D511" s="103"/>
      <c r="E511" s="155">
        <v>505</v>
      </c>
      <c r="F511" s="125"/>
      <c r="G511" s="140" t="s">
        <v>978</v>
      </c>
      <c r="H511" s="105"/>
      <c r="I511" s="105"/>
      <c r="J511" s="104"/>
      <c r="K511" s="104"/>
      <c r="L511" s="104"/>
      <c r="M511" s="126" t="s">
        <v>593</v>
      </c>
      <c r="N511" s="126" t="s">
        <v>593</v>
      </c>
      <c r="O511" s="105"/>
      <c r="P511" s="105"/>
      <c r="Q511" s="104"/>
      <c r="R511" s="10" t="s">
        <v>978</v>
      </c>
      <c r="S511" s="127" t="s">
        <v>593</v>
      </c>
      <c r="T511" s="127" t="s">
        <v>593</v>
      </c>
      <c r="U511" s="11" t="s">
        <v>593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">
        <v>593</v>
      </c>
      <c r="AJ511" s="9" t="s">
        <v>593</v>
      </c>
      <c r="AK511" s="31">
        <v>0</v>
      </c>
      <c r="AL511" s="31">
        <v>0</v>
      </c>
      <c r="AM511" s="104" t="s">
        <v>593</v>
      </c>
      <c r="AN511" s="104" t="s">
        <v>593</v>
      </c>
      <c r="AO511" s="104" t="s">
        <v>593</v>
      </c>
      <c r="AP511" s="104">
        <v>0</v>
      </c>
      <c r="AQ511" s="104">
        <v>0</v>
      </c>
      <c r="AR511" s="107"/>
      <c r="AS511" s="107"/>
      <c r="AT511" s="107"/>
      <c r="AU511" s="135"/>
      <c r="AV511" s="135"/>
      <c r="AW511" s="14"/>
      <c r="AX511" s="14"/>
      <c r="AY511" s="160" t="str">
        <f>IF(D511="","*",IFERROR(IF(ISODD(COUNT(AS511:AX511)),"ERRO",SUM((AT511-AS511),(AV511-AU511),(AX511-AW511))),"ERRO"))</f>
        <v>*</v>
      </c>
      <c r="AZ511" s="151"/>
      <c r="BA511" s="108"/>
      <c r="BB511" s="10" t="s">
        <v>978</v>
      </c>
      <c r="BC511" s="13" t="s">
        <v>593</v>
      </c>
      <c r="BD511" s="13" t="s">
        <v>593</v>
      </c>
      <c r="BE511" s="11" t="s">
        <v>593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">
        <v>1713</v>
      </c>
      <c r="B512" s="101"/>
      <c r="C512" s="134" t="s">
        <v>1713</v>
      </c>
      <c r="D512" s="103"/>
      <c r="E512" s="155">
        <v>506</v>
      </c>
      <c r="F512" s="125"/>
      <c r="G512" s="140" t="s">
        <v>978</v>
      </c>
      <c r="H512" s="105"/>
      <c r="I512" s="105"/>
      <c r="J512" s="104"/>
      <c r="K512" s="104"/>
      <c r="L512" s="104"/>
      <c r="M512" s="126" t="s">
        <v>593</v>
      </c>
      <c r="N512" s="126" t="s">
        <v>593</v>
      </c>
      <c r="O512" s="105"/>
      <c r="P512" s="105"/>
      <c r="Q512" s="104"/>
      <c r="R512" s="10" t="s">
        <v>978</v>
      </c>
      <c r="S512" s="127" t="s">
        <v>593</v>
      </c>
      <c r="T512" s="127" t="s">
        <v>593</v>
      </c>
      <c r="U512" s="11" t="s">
        <v>593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">
        <v>593</v>
      </c>
      <c r="AJ512" s="9" t="s">
        <v>593</v>
      </c>
      <c r="AK512" s="31">
        <v>0</v>
      </c>
      <c r="AL512" s="31">
        <v>0</v>
      </c>
      <c r="AM512" s="104" t="s">
        <v>593</v>
      </c>
      <c r="AN512" s="104" t="s">
        <v>593</v>
      </c>
      <c r="AO512" s="104" t="s">
        <v>593</v>
      </c>
      <c r="AP512" s="104">
        <v>0</v>
      </c>
      <c r="AQ512" s="104">
        <v>0</v>
      </c>
      <c r="AR512" s="107"/>
      <c r="AS512" s="107"/>
      <c r="AT512" s="107"/>
      <c r="AU512" s="135"/>
      <c r="AV512" s="135"/>
      <c r="AW512" s="14"/>
      <c r="AX512" s="14"/>
      <c r="AY512" s="160" t="str">
        <f>IF(D512="","*",IFERROR(IF(ISODD(COUNT(AS512:AX512)),"ERRO",SUM((AT512-AS512),(AV512-AU512),(AX512-AW512))),"ERRO"))</f>
        <v>*</v>
      </c>
      <c r="AZ512" s="151"/>
      <c r="BA512" s="108"/>
      <c r="BB512" s="10" t="s">
        <v>978</v>
      </c>
      <c r="BC512" s="13" t="s">
        <v>593</v>
      </c>
      <c r="BD512" s="13" t="s">
        <v>593</v>
      </c>
      <c r="BE512" s="11" t="s">
        <v>593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">
        <v>1713</v>
      </c>
      <c r="B513" s="101"/>
      <c r="C513" s="134" t="s">
        <v>1713</v>
      </c>
      <c r="D513" s="103"/>
      <c r="E513" s="155">
        <v>507</v>
      </c>
      <c r="F513" s="125"/>
      <c r="G513" s="140" t="s">
        <v>978</v>
      </c>
      <c r="H513" s="105"/>
      <c r="I513" s="105"/>
      <c r="J513" s="104"/>
      <c r="K513" s="104"/>
      <c r="L513" s="104"/>
      <c r="M513" s="126" t="s">
        <v>593</v>
      </c>
      <c r="N513" s="126" t="s">
        <v>593</v>
      </c>
      <c r="O513" s="105"/>
      <c r="P513" s="105"/>
      <c r="Q513" s="104"/>
      <c r="R513" s="10" t="s">
        <v>978</v>
      </c>
      <c r="S513" s="127" t="s">
        <v>593</v>
      </c>
      <c r="T513" s="127" t="s">
        <v>593</v>
      </c>
      <c r="U513" s="11" t="s">
        <v>593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">
        <v>593</v>
      </c>
      <c r="AJ513" s="9" t="s">
        <v>593</v>
      </c>
      <c r="AK513" s="31">
        <v>0</v>
      </c>
      <c r="AL513" s="31">
        <v>0</v>
      </c>
      <c r="AM513" s="104" t="s">
        <v>593</v>
      </c>
      <c r="AN513" s="104" t="s">
        <v>593</v>
      </c>
      <c r="AO513" s="104" t="s">
        <v>593</v>
      </c>
      <c r="AP513" s="104">
        <v>0</v>
      </c>
      <c r="AQ513" s="104">
        <v>0</v>
      </c>
      <c r="AR513" s="107"/>
      <c r="AS513" s="107"/>
      <c r="AT513" s="107"/>
      <c r="AU513" s="135"/>
      <c r="AV513" s="135"/>
      <c r="AW513" s="14"/>
      <c r="AX513" s="14"/>
      <c r="AY513" s="160" t="str">
        <f>IF(D513="","*",IFERROR(IF(ISODD(COUNT(AS513:AX513)),"ERRO",SUM((AT513-AS513),(AV513-AU513),(AX513-AW513))),"ERRO"))</f>
        <v>*</v>
      </c>
      <c r="AZ513" s="151"/>
      <c r="BA513" s="108"/>
      <c r="BB513" s="10" t="s">
        <v>978</v>
      </c>
      <c r="BC513" s="13" t="s">
        <v>593</v>
      </c>
      <c r="BD513" s="13" t="s">
        <v>593</v>
      </c>
      <c r="BE513" s="11" t="s">
        <v>593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">
        <v>1727</v>
      </c>
      <c r="B514" s="101">
        <v>46073</v>
      </c>
      <c r="C514" s="134">
        <v>8</v>
      </c>
      <c r="D514" s="103" t="s">
        <v>662</v>
      </c>
      <c r="E514" s="155">
        <v>508</v>
      </c>
      <c r="F514" s="125" t="s">
        <v>583</v>
      </c>
      <c r="G514" s="140" t="s">
        <v>592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">
        <v>37</v>
      </c>
      <c r="N514" s="126" t="s">
        <v>1728</v>
      </c>
      <c r="O514" s="105">
        <v>0.41666666666666669</v>
      </c>
      <c r="P514" s="105">
        <v>0.125</v>
      </c>
      <c r="Q514" s="104">
        <v>1</v>
      </c>
      <c r="R514" s="10" t="s">
        <v>591</v>
      </c>
      <c r="S514" s="127" t="s">
        <v>8</v>
      </c>
      <c r="T514" s="127" t="s">
        <v>23</v>
      </c>
      <c r="U514" s="11" t="s">
        <v>191</v>
      </c>
      <c r="V514" s="104" t="s">
        <v>1097</v>
      </c>
      <c r="W514" s="149" t="s">
        <v>1729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">
        <v>583</v>
      </c>
      <c r="AJ514" s="9" t="s">
        <v>583</v>
      </c>
      <c r="AK514" s="31" t="s">
        <v>593</v>
      </c>
      <c r="AL514" s="31" t="s">
        <v>593</v>
      </c>
      <c r="AM514" s="104" t="s">
        <v>37</v>
      </c>
      <c r="AN514" s="104" t="s">
        <v>1728</v>
      </c>
      <c r="AO514" s="104">
        <v>55</v>
      </c>
      <c r="AP514" s="104">
        <v>97.9</v>
      </c>
      <c r="AQ514" s="104"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>IF(D514="","*",IFERROR(IF(ISODD(COUNT(AS514:AX514)),"ERRO",SUM((AT514-AS514),(AV514-AU514),(AX514-AW514))),"ERRO"))</f>
        <v>0.12500000000000006</v>
      </c>
      <c r="AZ514" s="151"/>
      <c r="BA514" s="108">
        <v>1</v>
      </c>
      <c r="BB514" s="10" t="s">
        <v>591</v>
      </c>
      <c r="BC514" s="13" t="s">
        <v>8</v>
      </c>
      <c r="BD514" s="13" t="s">
        <v>23</v>
      </c>
      <c r="BE514" s="11" t="s">
        <v>191</v>
      </c>
      <c r="BF514" s="148"/>
      <c r="BG514" s="16"/>
      <c r="BH514" s="17">
        <v>2</v>
      </c>
      <c r="BI514" s="17"/>
      <c r="BJ514" s="17" t="s">
        <v>1730</v>
      </c>
      <c r="BK514" s="18" t="s">
        <v>1731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 hidden="1">
      <c r="A515" s="47" t="s">
        <v>1732</v>
      </c>
      <c r="B515" s="101">
        <v>46073</v>
      </c>
      <c r="C515" s="134">
        <v>8</v>
      </c>
      <c r="D515" s="103" t="s">
        <v>807</v>
      </c>
      <c r="E515" s="155"/>
      <c r="F515" s="125" t="s">
        <v>698</v>
      </c>
      <c r="G515" s="140" t="s">
        <v>698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">
        <v>37</v>
      </c>
      <c r="N515" s="126" t="s">
        <v>201</v>
      </c>
      <c r="O515" s="105">
        <v>0.39583333333333331</v>
      </c>
      <c r="P515" s="105">
        <v>6.9444444444444447E-4</v>
      </c>
      <c r="Q515" s="104">
        <v>480</v>
      </c>
      <c r="R515" s="10" t="s">
        <v>619</v>
      </c>
      <c r="S515" s="127" t="s">
        <v>8</v>
      </c>
      <c r="T515" s="127" t="s">
        <v>23</v>
      </c>
      <c r="U515" s="11" t="s">
        <v>191</v>
      </c>
      <c r="V515" s="104" t="s">
        <v>1066</v>
      </c>
      <c r="W515" s="149" t="s">
        <v>1664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">
        <v>698</v>
      </c>
      <c r="AJ515" s="9" t="s">
        <v>698</v>
      </c>
      <c r="AK515" s="31" t="s">
        <v>201</v>
      </c>
      <c r="AL515" s="31" t="s">
        <v>201</v>
      </c>
      <c r="AM515" s="104" t="s">
        <v>37</v>
      </c>
      <c r="AN515" s="104" t="s">
        <v>201</v>
      </c>
      <c r="AO515" s="104">
        <v>55</v>
      </c>
      <c r="AP515" s="104">
        <v>97.9</v>
      </c>
      <c r="AQ515" s="104"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>IF(D515="","*",IFERROR(IF(ISODD(COUNT(AS515:AX515)),"ERRO",SUM((AT515-AS515),(AV515-AU515),(AX515-AW515))),"ERRO"))</f>
        <v>6.9444444444444447E-4</v>
      </c>
      <c r="AZ515" s="151"/>
      <c r="BA515" s="108">
        <v>560</v>
      </c>
      <c r="BB515" s="10" t="s">
        <v>619</v>
      </c>
      <c r="BC515" s="13" t="s">
        <v>8</v>
      </c>
      <c r="BD515" s="13" t="s">
        <v>23</v>
      </c>
      <c r="BE515" s="11" t="s">
        <v>191</v>
      </c>
      <c r="BF515" s="148"/>
      <c r="BG515" s="16"/>
      <c r="BH515" s="17">
        <v>2</v>
      </c>
      <c r="BI515" s="17"/>
      <c r="BJ515" s="17" t="s">
        <v>1733</v>
      </c>
      <c r="BK515" s="18" t="s">
        <v>1734</v>
      </c>
      <c r="BL515" s="16"/>
      <c r="BM515" s="129" t="s">
        <v>445</v>
      </c>
      <c r="BN515" s="129" t="s">
        <v>445</v>
      </c>
      <c r="BO515" s="129" t="s">
        <v>445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 hidden="1">
      <c r="A516" s="47" t="s">
        <v>1735</v>
      </c>
      <c r="B516" s="101">
        <v>46073</v>
      </c>
      <c r="C516" s="134">
        <v>8</v>
      </c>
      <c r="D516" s="103" t="s">
        <v>866</v>
      </c>
      <c r="E516" s="155">
        <v>4</v>
      </c>
      <c r="F516" s="125" t="s">
        <v>775</v>
      </c>
      <c r="G516" s="140" t="s">
        <v>776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">
        <v>37</v>
      </c>
      <c r="N516" s="126">
        <v>1031022</v>
      </c>
      <c r="O516" s="105">
        <v>0.41666666666666669</v>
      </c>
      <c r="P516" s="105">
        <v>6.9444444444444447E-4</v>
      </c>
      <c r="Q516" s="104">
        <v>2</v>
      </c>
      <c r="R516" s="10" t="s">
        <v>596</v>
      </c>
      <c r="S516" s="127" t="s">
        <v>8</v>
      </c>
      <c r="T516" s="127" t="s">
        <v>23</v>
      </c>
      <c r="U516" s="11" t="s">
        <v>191</v>
      </c>
      <c r="V516" s="104" t="s">
        <v>1667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">
        <v>775</v>
      </c>
      <c r="AJ516" s="9" t="s">
        <v>775</v>
      </c>
      <c r="AK516" s="31" t="s">
        <v>593</v>
      </c>
      <c r="AL516" s="31" t="s">
        <v>593</v>
      </c>
      <c r="AM516" s="104" t="s">
        <v>37</v>
      </c>
      <c r="AN516" s="104">
        <v>1031022</v>
      </c>
      <c r="AO516" s="104">
        <v>55</v>
      </c>
      <c r="AP516" s="104">
        <v>102.255</v>
      </c>
      <c r="AQ516" s="104"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>IF(D516="","*",IFERROR(IF(ISODD(COUNT(AS516:AX516)),"ERRO",SUM((AT516-AS516),(AV516-AU516),(AX516-AW516))),"ERRO"))</f>
        <v>6.9444444444444447E-4</v>
      </c>
      <c r="AZ516" s="151"/>
      <c r="BA516" s="108">
        <v>2</v>
      </c>
      <c r="BB516" s="10" t="s">
        <v>596</v>
      </c>
      <c r="BC516" s="13" t="s">
        <v>8</v>
      </c>
      <c r="BD516" s="13" t="s">
        <v>23</v>
      </c>
      <c r="BE516" s="11" t="s">
        <v>191</v>
      </c>
      <c r="BF516" s="148"/>
      <c r="BG516" s="16"/>
      <c r="BH516" s="17">
        <v>2</v>
      </c>
      <c r="BI516" s="17"/>
      <c r="BJ516" s="17" t="s">
        <v>1736</v>
      </c>
      <c r="BK516" s="18" t="s">
        <v>1737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 hidden="1">
      <c r="A517" s="47" t="s">
        <v>1738</v>
      </c>
      <c r="B517" s="101">
        <v>46073</v>
      </c>
      <c r="C517" s="134">
        <v>8</v>
      </c>
      <c r="D517" s="103" t="s">
        <v>894</v>
      </c>
      <c r="E517" s="155" t="s">
        <v>1670</v>
      </c>
      <c r="F517" s="125" t="s">
        <v>775</v>
      </c>
      <c r="G517" s="140" t="s">
        <v>776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">
        <v>37</v>
      </c>
      <c r="N517" s="126">
        <v>1031022</v>
      </c>
      <c r="O517" s="105">
        <v>0.41666666666666669</v>
      </c>
      <c r="P517" s="105">
        <v>6.9444444444444447E-4</v>
      </c>
      <c r="Q517" s="104">
        <v>1</v>
      </c>
      <c r="R517" s="10" t="s">
        <v>596</v>
      </c>
      <c r="S517" s="127" t="s">
        <v>8</v>
      </c>
      <c r="T517" s="127" t="s">
        <v>23</v>
      </c>
      <c r="U517" s="11" t="s">
        <v>191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">
        <v>775</v>
      </c>
      <c r="AJ517" s="9" t="s">
        <v>775</v>
      </c>
      <c r="AK517" s="31" t="s">
        <v>593</v>
      </c>
      <c r="AL517" s="31" t="s">
        <v>593</v>
      </c>
      <c r="AM517" s="104" t="s">
        <v>37</v>
      </c>
      <c r="AN517" s="104">
        <v>1031022</v>
      </c>
      <c r="AO517" s="104">
        <v>55</v>
      </c>
      <c r="AP517" s="104">
        <v>102.928</v>
      </c>
      <c r="AQ517" s="104"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>IF(D517="","*",IFERROR(IF(ISODD(COUNT(AS517:AX517)),"ERRO",SUM((AT517-AS517),(AV517-AU517),(AX517-AW517))),"ERRO"))</f>
        <v>6.9444444444444447E-4</v>
      </c>
      <c r="AZ517" s="151"/>
      <c r="BA517" s="108">
        <v>2</v>
      </c>
      <c r="BB517" s="10" t="s">
        <v>596</v>
      </c>
      <c r="BC517" s="13" t="s">
        <v>8</v>
      </c>
      <c r="BD517" s="13" t="s">
        <v>23</v>
      </c>
      <c r="BE517" s="11" t="s">
        <v>191</v>
      </c>
      <c r="BF517" s="148"/>
      <c r="BG517" s="16"/>
      <c r="BH517" s="17">
        <v>2</v>
      </c>
      <c r="BI517" s="17"/>
      <c r="BJ517" s="17" t="s">
        <v>1736</v>
      </c>
      <c r="BK517" s="18" t="s">
        <v>1737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 hidden="1">
      <c r="A518" s="47" t="s">
        <v>1739</v>
      </c>
      <c r="B518" s="101">
        <v>46073</v>
      </c>
      <c r="C518" s="134">
        <v>8</v>
      </c>
      <c r="D518" s="103" t="s">
        <v>828</v>
      </c>
      <c r="E518" s="155">
        <v>512</v>
      </c>
      <c r="F518" s="125" t="s">
        <v>736</v>
      </c>
      <c r="G518" s="140" t="s">
        <v>592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">
        <v>37</v>
      </c>
      <c r="N518" s="126" t="s">
        <v>202</v>
      </c>
      <c r="O518" s="105">
        <v>0.375</v>
      </c>
      <c r="P518" s="105">
        <v>4.1666666666666664E-2</v>
      </c>
      <c r="Q518" s="104">
        <v>1</v>
      </c>
      <c r="R518" s="10" t="s">
        <v>591</v>
      </c>
      <c r="S518" s="127" t="s">
        <v>8</v>
      </c>
      <c r="T518" s="127" t="s">
        <v>23</v>
      </c>
      <c r="U518" s="11" t="s">
        <v>191</v>
      </c>
      <c r="V518" s="104" t="s">
        <v>1097</v>
      </c>
      <c r="W518" s="149" t="s">
        <v>1740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">
        <v>736</v>
      </c>
      <c r="AJ518" s="9" t="s">
        <v>736</v>
      </c>
      <c r="AK518" s="31" t="s">
        <v>201</v>
      </c>
      <c r="AL518" s="31" t="s">
        <v>212</v>
      </c>
      <c r="AM518" s="104" t="s">
        <v>37</v>
      </c>
      <c r="AN518" s="104" t="s">
        <v>202</v>
      </c>
      <c r="AO518" s="104">
        <v>55</v>
      </c>
      <c r="AP518" s="104">
        <v>106</v>
      </c>
      <c r="AQ518" s="104"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>IF(D518="","*",IFERROR(IF(ISODD(COUNT(AS518:AX518)),"ERRO",SUM((AT518-AS518),(AV518-AU518),(AX518-AW518))),"ERRO"))</f>
        <v>6.9444444444444447E-4</v>
      </c>
      <c r="AZ518" s="151"/>
      <c r="BA518" s="108">
        <v>1</v>
      </c>
      <c r="BB518" s="10" t="s">
        <v>591</v>
      </c>
      <c r="BC518" s="13" t="s">
        <v>8</v>
      </c>
      <c r="BD518" s="13" t="s">
        <v>23</v>
      </c>
      <c r="BE518" s="11" t="s">
        <v>191</v>
      </c>
      <c r="BF518" s="148"/>
      <c r="BG518" s="16"/>
      <c r="BH518" s="17">
        <v>2</v>
      </c>
      <c r="BI518" s="17"/>
      <c r="BJ518" s="17" t="s">
        <v>1741</v>
      </c>
      <c r="BK518" s="18" t="s">
        <v>1742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 hidden="1">
      <c r="A519" s="47" t="s">
        <v>1743</v>
      </c>
      <c r="B519" s="101">
        <v>46073</v>
      </c>
      <c r="C519" s="134">
        <v>8</v>
      </c>
      <c r="D519" s="103" t="s">
        <v>877</v>
      </c>
      <c r="E519" s="155">
        <v>513</v>
      </c>
      <c r="F519" s="125" t="s">
        <v>782</v>
      </c>
      <c r="G519" s="140" t="s">
        <v>783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">
        <v>37</v>
      </c>
      <c r="N519" s="126">
        <v>1051032</v>
      </c>
      <c r="O519" s="105">
        <v>0.375</v>
      </c>
      <c r="P519" s="105">
        <v>6.9444444444444447E-4</v>
      </c>
      <c r="Q519" s="104">
        <v>312</v>
      </c>
      <c r="R519" s="10" t="s">
        <v>619</v>
      </c>
      <c r="S519" s="127" t="s">
        <v>8</v>
      </c>
      <c r="T519" s="127" t="s">
        <v>23</v>
      </c>
      <c r="U519" s="11" t="s">
        <v>191</v>
      </c>
      <c r="V519" s="104" t="s">
        <v>1673</v>
      </c>
      <c r="W519" s="149" t="s">
        <v>1744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">
        <v>782</v>
      </c>
      <c r="AJ519" s="9" t="s">
        <v>782</v>
      </c>
      <c r="AK519" s="31" t="s">
        <v>593</v>
      </c>
      <c r="AL519" s="31" t="s">
        <v>593</v>
      </c>
      <c r="AM519" s="104" t="s">
        <v>37</v>
      </c>
      <c r="AN519" s="104">
        <v>1051032</v>
      </c>
      <c r="AO519" s="104">
        <v>55</v>
      </c>
      <c r="AP519" s="104">
        <v>103.9</v>
      </c>
      <c r="AQ519" s="104"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">
        <v>619</v>
      </c>
      <c r="BC519" s="13" t="s">
        <v>8</v>
      </c>
      <c r="BD519" s="13" t="s">
        <v>23</v>
      </c>
      <c r="BE519" s="11" t="s">
        <v>191</v>
      </c>
      <c r="BF519" s="148"/>
      <c r="BG519" s="16"/>
      <c r="BH519" s="17">
        <v>2</v>
      </c>
      <c r="BI519" s="17"/>
      <c r="BJ519" s="17" t="s">
        <v>1736</v>
      </c>
      <c r="BK519" s="18" t="s">
        <v>1745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 hidden="1">
      <c r="A520" s="47" t="s">
        <v>1713</v>
      </c>
      <c r="B520" s="101"/>
      <c r="C520" s="134" t="s">
        <v>1713</v>
      </c>
      <c r="D520" s="103"/>
      <c r="E520" s="155">
        <v>514</v>
      </c>
      <c r="F520" s="125"/>
      <c r="G520" s="140" t="s">
        <v>978</v>
      </c>
      <c r="H520" s="105"/>
      <c r="I520" s="105"/>
      <c r="J520" s="104"/>
      <c r="K520" s="104"/>
      <c r="L520" s="104"/>
      <c r="M520" s="126" t="s">
        <v>593</v>
      </c>
      <c r="N520" s="126" t="s">
        <v>593</v>
      </c>
      <c r="O520" s="105"/>
      <c r="P520" s="105"/>
      <c r="Q520" s="104"/>
      <c r="R520" s="10" t="s">
        <v>978</v>
      </c>
      <c r="S520" s="127" t="s">
        <v>593</v>
      </c>
      <c r="T520" s="127" t="s">
        <v>593</v>
      </c>
      <c r="U520" s="11" t="s">
        <v>593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">
        <v>593</v>
      </c>
      <c r="AJ520" s="9" t="s">
        <v>593</v>
      </c>
      <c r="AK520" s="31">
        <v>0</v>
      </c>
      <c r="AL520" s="31">
        <v>0</v>
      </c>
      <c r="AM520" s="104" t="s">
        <v>593</v>
      </c>
      <c r="AN520" s="104" t="s">
        <v>593</v>
      </c>
      <c r="AO520" s="104" t="s">
        <v>593</v>
      </c>
      <c r="AP520" s="104">
        <v>0</v>
      </c>
      <c r="AQ520" s="104">
        <v>0</v>
      </c>
      <c r="AR520" s="107"/>
      <c r="AS520" s="107"/>
      <c r="AT520" s="107"/>
      <c r="AU520" s="135"/>
      <c r="AV520" s="135"/>
      <c r="AW520" s="14"/>
      <c r="AX520" s="14"/>
      <c r="AY520" s="160" t="str">
        <f>IF(D520="","*",IFERROR(IF(ISODD(COUNT(AS520:AX520)),"ERRO",SUM((AT520-AS520),(AV520-AU520),(AX520-AW520))),"ERRO"))</f>
        <v>*</v>
      </c>
      <c r="AZ520" s="151"/>
      <c r="BA520" s="108"/>
      <c r="BB520" s="10" t="s">
        <v>978</v>
      </c>
      <c r="BC520" s="13" t="s">
        <v>593</v>
      </c>
      <c r="BD520" s="13" t="s">
        <v>593</v>
      </c>
      <c r="BE520" s="11" t="s">
        <v>593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4">IF(AND(BR520&lt;1,BS520&lt;1),"Produção e Intervalo",IF(BR520&lt;1,"Intervalo",IF(BS520&lt;1,"Produção","Aderente")))</f>
        <v>Aderente</v>
      </c>
      <c r="BR520" s="19" t="str">
        <f t="shared" ref="BR520:BR583" si="55">IF(OR(B520="",F520=""),"*",AY520/P520)</f>
        <v>*</v>
      </c>
      <c r="BS520" s="19" t="str">
        <f t="shared" ref="BS520:BS583" si="56">IF(OR(B520="",F520=""),"*",BA520/Q520)</f>
        <v>*</v>
      </c>
      <c r="BT520" s="185" t="str">
        <f t="shared" ref="BT520:BT583" si="57">IF(BN520="","",SUBSTITUTE(BM520," ","")&amp;SUBSTITUTE(BN520," ",""))</f>
        <v/>
      </c>
    </row>
    <row r="521" spans="1:72" hidden="1">
      <c r="A521" s="47" t="s">
        <v>1746</v>
      </c>
      <c r="B521" s="101">
        <v>46073</v>
      </c>
      <c r="C521" s="134">
        <v>8</v>
      </c>
      <c r="D521" s="103" t="s">
        <v>625</v>
      </c>
      <c r="E521" s="155">
        <v>515</v>
      </c>
      <c r="F521" s="125" t="s">
        <v>583</v>
      </c>
      <c r="G521" s="140" t="s">
        <v>592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1304</v>
      </c>
      <c r="O521" s="105">
        <v>0.33333333333333331</v>
      </c>
      <c r="P521" s="105">
        <v>0.33333333333333331</v>
      </c>
      <c r="Q521" s="104">
        <v>1</v>
      </c>
      <c r="R521" s="10" t="s">
        <v>591</v>
      </c>
      <c r="S521" s="127" t="s">
        <v>8</v>
      </c>
      <c r="T521" s="127" t="s">
        <v>23</v>
      </c>
      <c r="U521" s="11" t="s">
        <v>22</v>
      </c>
      <c r="V521" s="104" t="s">
        <v>1105</v>
      </c>
      <c r="W521" s="149" t="s">
        <v>1747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">
        <v>583</v>
      </c>
      <c r="AJ521" s="9" t="s">
        <v>583</v>
      </c>
      <c r="AK521" s="31" t="s">
        <v>593</v>
      </c>
      <c r="AL521" s="31" t="s">
        <v>593</v>
      </c>
      <c r="AM521" s="104" t="s">
        <v>63</v>
      </c>
      <c r="AN521" s="104" t="s">
        <v>1304</v>
      </c>
      <c r="AO521" s="104">
        <v>48</v>
      </c>
      <c r="AP521" s="104">
        <v>145.9</v>
      </c>
      <c r="AQ521" s="104"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>IF(D521="","*",IFERROR(IF(ISODD(COUNT(AS521:AX521)),"ERRO",SUM((AT521-AS521),(AV521-AU521),(AX521-AW521))),"ERRO"))</f>
        <v>0</v>
      </c>
      <c r="AZ521" s="151"/>
      <c r="BA521" s="108">
        <v>0</v>
      </c>
      <c r="BB521" s="10" t="s">
        <v>591</v>
      </c>
      <c r="BC521" s="13" t="s">
        <v>8</v>
      </c>
      <c r="BD521" s="13" t="s">
        <v>23</v>
      </c>
      <c r="BE521" s="11" t="s">
        <v>22</v>
      </c>
      <c r="BF521" s="148"/>
      <c r="BG521" s="16"/>
      <c r="BH521" s="17">
        <v>0</v>
      </c>
      <c r="BI521" s="17"/>
      <c r="BJ521" s="17" t="s">
        <v>1712</v>
      </c>
      <c r="BK521" s="18" t="s">
        <v>1712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1712</v>
      </c>
      <c r="BQ521" s="12" t="str">
        <f t="shared" si="54"/>
        <v>Produção e Intervalo</v>
      </c>
      <c r="BR521" s="19">
        <f t="shared" si="55"/>
        <v>0</v>
      </c>
      <c r="BS521" s="19">
        <f t="shared" si="56"/>
        <v>0</v>
      </c>
      <c r="BT521" s="185" t="str">
        <f t="shared" si="57"/>
        <v>CCOCirculaçãoIntervaloContrato</v>
      </c>
    </row>
    <row r="522" spans="1:72" hidden="1">
      <c r="A522" s="47" t="s">
        <v>1748</v>
      </c>
      <c r="B522" s="101">
        <v>46073</v>
      </c>
      <c r="C522" s="134">
        <v>8</v>
      </c>
      <c r="D522" s="103" t="s">
        <v>842</v>
      </c>
      <c r="E522" s="155">
        <v>516</v>
      </c>
      <c r="F522" s="125" t="s">
        <v>715</v>
      </c>
      <c r="G522" s="140" t="s">
        <v>702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">
        <v>63</v>
      </c>
      <c r="N522" s="126" t="s">
        <v>65</v>
      </c>
      <c r="O522" s="105">
        <v>0.3125</v>
      </c>
      <c r="P522" s="105">
        <v>6.9444444444444447E-4</v>
      </c>
      <c r="Q522" s="104">
        <v>1000</v>
      </c>
      <c r="R522" s="10" t="s">
        <v>633</v>
      </c>
      <c r="S522" s="127" t="s">
        <v>8</v>
      </c>
      <c r="T522" s="127" t="s">
        <v>23</v>
      </c>
      <c r="U522" s="11" t="s">
        <v>22</v>
      </c>
      <c r="V522" s="104" t="s">
        <v>1105</v>
      </c>
      <c r="W522" s="149" t="s">
        <v>1584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">
        <v>715</v>
      </c>
      <c r="AJ522" s="9" t="s">
        <v>715</v>
      </c>
      <c r="AK522" s="31" t="s">
        <v>55</v>
      </c>
      <c r="AL522" s="31" t="s">
        <v>55</v>
      </c>
      <c r="AM522" s="104" t="s">
        <v>63</v>
      </c>
      <c r="AN522" s="104" t="s">
        <v>65</v>
      </c>
      <c r="AO522" s="104">
        <v>48</v>
      </c>
      <c r="AP522" s="104">
        <v>150.30000000000001</v>
      </c>
      <c r="AQ522" s="104"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>IF(D522="","*",IFERROR(IF(ISODD(COUNT(AS522:AX522)),"ERRO",SUM((AT522-AS522),(AV522-AU522),(AX522-AW522))),"ERRO"))</f>
        <v>0</v>
      </c>
      <c r="AZ522" s="151"/>
      <c r="BA522" s="108">
        <v>0</v>
      </c>
      <c r="BB522" s="10" t="s">
        <v>633</v>
      </c>
      <c r="BC522" s="13" t="s">
        <v>8</v>
      </c>
      <c r="BD522" s="13" t="s">
        <v>23</v>
      </c>
      <c r="BE522" s="11" t="s">
        <v>22</v>
      </c>
      <c r="BF522" s="148"/>
      <c r="BG522" s="16"/>
      <c r="BH522" s="17">
        <v>0</v>
      </c>
      <c r="BI522" s="17"/>
      <c r="BJ522" s="17" t="s">
        <v>1712</v>
      </c>
      <c r="BK522" s="18" t="s">
        <v>1712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1712</v>
      </c>
      <c r="BQ522" s="12" t="str">
        <f t="shared" si="54"/>
        <v>Produção e Intervalo</v>
      </c>
      <c r="BR522" s="19">
        <f t="shared" si="55"/>
        <v>0</v>
      </c>
      <c r="BS522" s="19">
        <f t="shared" si="56"/>
        <v>0</v>
      </c>
      <c r="BT522" s="185" t="str">
        <f t="shared" si="57"/>
        <v>CCOCirculaçãoIntervaloContrato</v>
      </c>
    </row>
    <row r="523" spans="1:72" hidden="1">
      <c r="A523" s="47" t="s">
        <v>1749</v>
      </c>
      <c r="B523" s="101">
        <v>46073</v>
      </c>
      <c r="C523" s="134">
        <v>8</v>
      </c>
      <c r="D523" s="103" t="s">
        <v>849</v>
      </c>
      <c r="E523" s="155">
        <v>517</v>
      </c>
      <c r="F523" s="125" t="s">
        <v>726</v>
      </c>
      <c r="G523" s="140" t="s">
        <v>702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">
        <v>61</v>
      </c>
      <c r="N523" s="126" t="s">
        <v>62</v>
      </c>
      <c r="O523" s="105">
        <v>0.33333333333333331</v>
      </c>
      <c r="P523" s="105">
        <v>6.9444444444444447E-4</v>
      </c>
      <c r="Q523" s="104">
        <v>2</v>
      </c>
      <c r="R523" s="10" t="s">
        <v>596</v>
      </c>
      <c r="S523" s="127" t="s">
        <v>8</v>
      </c>
      <c r="T523" s="127" t="s">
        <v>23</v>
      </c>
      <c r="U523" s="11" t="s">
        <v>22</v>
      </c>
      <c r="V523" s="104" t="s">
        <v>1689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">
        <v>726</v>
      </c>
      <c r="AJ523" s="9" t="s">
        <v>726</v>
      </c>
      <c r="AK523" s="31" t="s">
        <v>593</v>
      </c>
      <c r="AL523" s="31" t="s">
        <v>593</v>
      </c>
      <c r="AM523" s="104" t="s">
        <v>61</v>
      </c>
      <c r="AN523" s="104" t="s">
        <v>62</v>
      </c>
      <c r="AO523" s="104">
        <v>48</v>
      </c>
      <c r="AP523" s="104">
        <v>146.18</v>
      </c>
      <c r="AQ523" s="104"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>IF(D523="","*",IFERROR(IF(ISODD(COUNT(AS523:AX523)),"ERRO",SUM((AT523-AS523),(AV523-AU523),(AX523-AW523))),"ERRO"))</f>
        <v>0</v>
      </c>
      <c r="AZ523" s="151"/>
      <c r="BA523" s="108">
        <v>0</v>
      </c>
      <c r="BB523" s="10" t="s">
        <v>596</v>
      </c>
      <c r="BC523" s="13" t="s">
        <v>8</v>
      </c>
      <c r="BD523" s="13" t="s">
        <v>23</v>
      </c>
      <c r="BE523" s="11" t="s">
        <v>22</v>
      </c>
      <c r="BF523" s="148"/>
      <c r="BG523" s="16"/>
      <c r="BH523" s="17">
        <v>0</v>
      </c>
      <c r="BI523" s="17"/>
      <c r="BJ523" s="17" t="s">
        <v>1712</v>
      </c>
      <c r="BK523" s="18" t="s">
        <v>1712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1712</v>
      </c>
      <c r="BQ523" s="12" t="str">
        <f t="shared" si="54"/>
        <v>Produção e Intervalo</v>
      </c>
      <c r="BR523" s="19">
        <f t="shared" si="55"/>
        <v>0</v>
      </c>
      <c r="BS523" s="19">
        <f t="shared" si="56"/>
        <v>0</v>
      </c>
      <c r="BT523" s="185" t="str">
        <f t="shared" si="57"/>
        <v>CCOCirculaçãoIntervaloContrato</v>
      </c>
    </row>
    <row r="524" spans="1:72" hidden="1">
      <c r="A524" s="47" t="s">
        <v>1750</v>
      </c>
      <c r="B524" s="101">
        <v>46073</v>
      </c>
      <c r="C524" s="134">
        <v>8</v>
      </c>
      <c r="D524" s="103" t="s">
        <v>947</v>
      </c>
      <c r="E524" s="155">
        <v>518</v>
      </c>
      <c r="F524" s="125" t="s">
        <v>726</v>
      </c>
      <c r="G524" s="140" t="s">
        <v>702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">
        <v>63</v>
      </c>
      <c r="N524" s="126" t="s">
        <v>65</v>
      </c>
      <c r="O524" s="105">
        <v>0.33333333333333331</v>
      </c>
      <c r="P524" s="105">
        <v>6.9444444444444447E-4</v>
      </c>
      <c r="Q524" s="104">
        <v>2</v>
      </c>
      <c r="R524" s="10" t="s">
        <v>596</v>
      </c>
      <c r="S524" s="127" t="s">
        <v>8</v>
      </c>
      <c r="T524" s="127" t="s">
        <v>23</v>
      </c>
      <c r="U524" s="11" t="s">
        <v>22</v>
      </c>
      <c r="V524" s="104" t="s">
        <v>1688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">
        <v>726</v>
      </c>
      <c r="AJ524" s="9" t="s">
        <v>726</v>
      </c>
      <c r="AK524" s="31" t="s">
        <v>593</v>
      </c>
      <c r="AL524" s="31" t="s">
        <v>593</v>
      </c>
      <c r="AM524" s="104" t="s">
        <v>63</v>
      </c>
      <c r="AN524" s="104" t="s">
        <v>65</v>
      </c>
      <c r="AO524" s="104">
        <v>48</v>
      </c>
      <c r="AP524" s="104">
        <v>151.19399999999999</v>
      </c>
      <c r="AQ524" s="104"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>IF(D524="","*",IFERROR(IF(ISODD(COUNT(AS524:AX524)),"ERRO",SUM((AT524-AS524),(AV524-AU524),(AX524-AW524))),"ERRO"))</f>
        <v>0</v>
      </c>
      <c r="AZ524" s="151"/>
      <c r="BA524" s="108">
        <v>0</v>
      </c>
      <c r="BB524" s="10" t="s">
        <v>596</v>
      </c>
      <c r="BC524" s="13" t="s">
        <v>8</v>
      </c>
      <c r="BD524" s="13" t="s">
        <v>23</v>
      </c>
      <c r="BE524" s="11" t="s">
        <v>22</v>
      </c>
      <c r="BF524" s="148"/>
      <c r="BG524" s="16"/>
      <c r="BH524" s="17">
        <v>0</v>
      </c>
      <c r="BI524" s="17"/>
      <c r="BJ524" s="17" t="s">
        <v>1712</v>
      </c>
      <c r="BK524" s="18" t="s">
        <v>1712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1712</v>
      </c>
      <c r="BQ524" s="12" t="str">
        <f t="shared" si="54"/>
        <v>Produção e Intervalo</v>
      </c>
      <c r="BR524" s="19">
        <f t="shared" si="55"/>
        <v>0</v>
      </c>
      <c r="BS524" s="19">
        <f t="shared" si="56"/>
        <v>0</v>
      </c>
      <c r="BT524" s="185" t="str">
        <f t="shared" si="57"/>
        <v>CCOCirculaçãoIntervaloContrato</v>
      </c>
    </row>
    <row r="525" spans="1:72" hidden="1">
      <c r="A525" s="47" t="s">
        <v>1751</v>
      </c>
      <c r="B525" s="101">
        <v>46073</v>
      </c>
      <c r="C525" s="134">
        <v>8</v>
      </c>
      <c r="D525" s="103" t="s">
        <v>921</v>
      </c>
      <c r="E525" s="155">
        <v>519</v>
      </c>
      <c r="F525" s="125" t="s">
        <v>726</v>
      </c>
      <c r="G525" s="140" t="s">
        <v>702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">
        <v>63</v>
      </c>
      <c r="N525" s="126" t="s">
        <v>65</v>
      </c>
      <c r="O525" s="105">
        <v>0.33333333333333331</v>
      </c>
      <c r="P525" s="105">
        <v>6.9444444444444447E-4</v>
      </c>
      <c r="Q525" s="104">
        <v>2</v>
      </c>
      <c r="R525" s="10" t="s">
        <v>596</v>
      </c>
      <c r="S525" s="127" t="s">
        <v>8</v>
      </c>
      <c r="T525" s="127" t="s">
        <v>23</v>
      </c>
      <c r="U525" s="11" t="s">
        <v>22</v>
      </c>
      <c r="V525" s="104" t="s">
        <v>1685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">
        <v>726</v>
      </c>
      <c r="AJ525" s="9" t="s">
        <v>726</v>
      </c>
      <c r="AK525" s="31" t="s">
        <v>593</v>
      </c>
      <c r="AL525" s="31" t="s">
        <v>593</v>
      </c>
      <c r="AM525" s="104" t="s">
        <v>63</v>
      </c>
      <c r="AN525" s="104" t="s">
        <v>65</v>
      </c>
      <c r="AO525" s="104">
        <v>48</v>
      </c>
      <c r="AP525" s="104">
        <v>151.80000000000001</v>
      </c>
      <c r="AQ525" s="104"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>IF(D525="","*",IFERROR(IF(ISODD(COUNT(AS525:AX525)),"ERRO",SUM((AT525-AS525),(AV525-AU525),(AX525-AW525))),"ERRO"))</f>
        <v>0</v>
      </c>
      <c r="AZ525" s="151"/>
      <c r="BA525" s="108">
        <v>0</v>
      </c>
      <c r="BB525" s="10" t="s">
        <v>596</v>
      </c>
      <c r="BC525" s="13" t="s">
        <v>8</v>
      </c>
      <c r="BD525" s="13" t="s">
        <v>23</v>
      </c>
      <c r="BE525" s="11" t="s">
        <v>22</v>
      </c>
      <c r="BF525" s="148"/>
      <c r="BG525" s="16"/>
      <c r="BH525" s="17">
        <v>0</v>
      </c>
      <c r="BI525" s="17"/>
      <c r="BJ525" s="17" t="s">
        <v>1712</v>
      </c>
      <c r="BK525" s="18" t="s">
        <v>1712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1712</v>
      </c>
      <c r="BQ525" s="12" t="str">
        <f t="shared" si="54"/>
        <v>Produção e Intervalo</v>
      </c>
      <c r="BR525" s="19">
        <f t="shared" si="55"/>
        <v>0</v>
      </c>
      <c r="BS525" s="19">
        <f t="shared" si="56"/>
        <v>0</v>
      </c>
      <c r="BT525" s="185" t="str">
        <f t="shared" si="57"/>
        <v>CCOCirculaçãoIntervaloContrato</v>
      </c>
    </row>
    <row r="526" spans="1:72" hidden="1">
      <c r="A526" s="47" t="s">
        <v>1713</v>
      </c>
      <c r="B526" s="101"/>
      <c r="C526" s="134" t="s">
        <v>1713</v>
      </c>
      <c r="D526" s="103"/>
      <c r="E526" s="155">
        <v>520</v>
      </c>
      <c r="F526" s="125"/>
      <c r="G526" s="140" t="s">
        <v>978</v>
      </c>
      <c r="H526" s="105"/>
      <c r="I526" s="105"/>
      <c r="J526" s="104"/>
      <c r="K526" s="104"/>
      <c r="L526" s="104"/>
      <c r="M526" s="126" t="s">
        <v>593</v>
      </c>
      <c r="N526" s="126" t="s">
        <v>593</v>
      </c>
      <c r="O526" s="105"/>
      <c r="P526" s="105"/>
      <c r="Q526" s="104"/>
      <c r="R526" s="10" t="s">
        <v>978</v>
      </c>
      <c r="S526" s="127" t="s">
        <v>593</v>
      </c>
      <c r="T526" s="127" t="s">
        <v>593</v>
      </c>
      <c r="U526" s="11" t="s">
        <v>593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">
        <v>593</v>
      </c>
      <c r="AJ526" s="9" t="s">
        <v>593</v>
      </c>
      <c r="AK526" s="31">
        <v>0</v>
      </c>
      <c r="AL526" s="31">
        <v>0</v>
      </c>
      <c r="AM526" s="104" t="s">
        <v>593</v>
      </c>
      <c r="AN526" s="104" t="s">
        <v>593</v>
      </c>
      <c r="AO526" s="104" t="s">
        <v>593</v>
      </c>
      <c r="AP526" s="104">
        <v>0</v>
      </c>
      <c r="AQ526" s="104">
        <v>0</v>
      </c>
      <c r="AR526" s="107"/>
      <c r="AS526" s="107"/>
      <c r="AT526" s="107"/>
      <c r="AU526" s="135"/>
      <c r="AV526" s="135"/>
      <c r="AW526" s="14"/>
      <c r="AX526" s="14"/>
      <c r="AY526" s="160" t="str">
        <f>IF(D526="","*",IFERROR(IF(ISODD(COUNT(AS526:AX526)),"ERRO",SUM((AT526-AS526),(AV526-AU526),(AX526-AW526))),"ERRO"))</f>
        <v>*</v>
      </c>
      <c r="AZ526" s="151"/>
      <c r="BA526" s="108"/>
      <c r="BB526" s="10" t="s">
        <v>978</v>
      </c>
      <c r="BC526" s="13" t="s">
        <v>593</v>
      </c>
      <c r="BD526" s="13" t="s">
        <v>593</v>
      </c>
      <c r="BE526" s="11" t="s">
        <v>593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4"/>
        <v>Aderente</v>
      </c>
      <c r="BR526" s="19" t="str">
        <f t="shared" si="55"/>
        <v>*</v>
      </c>
      <c r="BS526" s="19" t="str">
        <f t="shared" si="56"/>
        <v>*</v>
      </c>
      <c r="BT526" s="185" t="str">
        <f t="shared" si="57"/>
        <v/>
      </c>
    </row>
    <row r="527" spans="1:72" hidden="1">
      <c r="A527" s="47" t="s">
        <v>1752</v>
      </c>
      <c r="B527" s="101">
        <v>46073</v>
      </c>
      <c r="C527" s="134">
        <v>8</v>
      </c>
      <c r="D527" s="103" t="s">
        <v>617</v>
      </c>
      <c r="E527" s="155">
        <v>521</v>
      </c>
      <c r="F527" s="125" t="s">
        <v>583</v>
      </c>
      <c r="G527" s="140" t="s">
        <v>592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">
        <v>162</v>
      </c>
      <c r="N527" s="126" t="s">
        <v>1753</v>
      </c>
      <c r="O527" s="105">
        <v>0.35416666666666669</v>
      </c>
      <c r="P527" s="105">
        <v>0.33333333333333331</v>
      </c>
      <c r="Q527" s="104">
        <v>1</v>
      </c>
      <c r="R527" s="10" t="s">
        <v>591</v>
      </c>
      <c r="S527" s="127" t="s">
        <v>8</v>
      </c>
      <c r="T527" s="127" t="s">
        <v>11</v>
      </c>
      <c r="U527" s="11" t="s">
        <v>307</v>
      </c>
      <c r="V527" s="104" t="s">
        <v>1148</v>
      </c>
      <c r="W527" s="149" t="s">
        <v>1754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">
        <v>583</v>
      </c>
      <c r="AJ527" s="9" t="s">
        <v>583</v>
      </c>
      <c r="AK527" s="31" t="s">
        <v>593</v>
      </c>
      <c r="AL527" s="31" t="s">
        <v>593</v>
      </c>
      <c r="AM527" s="104" t="s">
        <v>162</v>
      </c>
      <c r="AN527" s="104" t="s">
        <v>1753</v>
      </c>
      <c r="AO527" s="104">
        <v>92</v>
      </c>
      <c r="AP527" s="104">
        <v>75.2</v>
      </c>
      <c r="AQ527" s="104"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>IF(D527="","*",IFERROR(IF(ISODD(COUNT(AS527:AX527)),"ERRO",SUM((AT527-AS527),(AV527-AU527),(AX527-AW527))),"ERRO"))</f>
        <v>0</v>
      </c>
      <c r="AZ527" s="151"/>
      <c r="BA527" s="108">
        <v>0</v>
      </c>
      <c r="BB527" s="10" t="s">
        <v>591</v>
      </c>
      <c r="BC527" s="13" t="s">
        <v>8</v>
      </c>
      <c r="BD527" s="13" t="s">
        <v>11</v>
      </c>
      <c r="BE527" s="11" t="s">
        <v>307</v>
      </c>
      <c r="BF527" s="148"/>
      <c r="BG527" s="16"/>
      <c r="BH527" s="17">
        <v>0</v>
      </c>
      <c r="BI527" s="17"/>
      <c r="BJ527" s="17" t="s">
        <v>1712</v>
      </c>
      <c r="BK527" s="18" t="s">
        <v>1712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1712</v>
      </c>
      <c r="BQ527" s="12" t="str">
        <f t="shared" si="54"/>
        <v>Produção e Intervalo</v>
      </c>
      <c r="BR527" s="19">
        <f t="shared" si="55"/>
        <v>0</v>
      </c>
      <c r="BS527" s="19">
        <f t="shared" si="56"/>
        <v>0</v>
      </c>
      <c r="BT527" s="185" t="str">
        <f t="shared" si="57"/>
        <v>CCOCirculaçãoIntervaloContrato</v>
      </c>
    </row>
    <row r="528" spans="1:72" hidden="1">
      <c r="A528" s="47" t="s">
        <v>1755</v>
      </c>
      <c r="B528" s="101">
        <v>46073</v>
      </c>
      <c r="C528" s="134">
        <v>8</v>
      </c>
      <c r="D528" s="103" t="s">
        <v>829</v>
      </c>
      <c r="E528" s="155">
        <v>522</v>
      </c>
      <c r="F528" s="125" t="s">
        <v>730</v>
      </c>
      <c r="G528" s="140" t="s">
        <v>702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">
        <v>162</v>
      </c>
      <c r="N528" s="126" t="s">
        <v>1753</v>
      </c>
      <c r="O528" s="105">
        <v>0.3125</v>
      </c>
      <c r="P528" s="105">
        <v>6.9444444444444447E-4</v>
      </c>
      <c r="Q528" s="104">
        <v>500</v>
      </c>
      <c r="R528" s="10" t="s">
        <v>633</v>
      </c>
      <c r="S528" s="127" t="s">
        <v>8</v>
      </c>
      <c r="T528" s="127" t="s">
        <v>11</v>
      </c>
      <c r="U528" s="11" t="s">
        <v>307</v>
      </c>
      <c r="V528" s="104" t="s">
        <v>1148</v>
      </c>
      <c r="W528" s="149" t="s">
        <v>1756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">
        <v>730</v>
      </c>
      <c r="AK528" s="31" t="s">
        <v>184</v>
      </c>
      <c r="AL528" s="31" t="s">
        <v>148</v>
      </c>
      <c r="AM528" s="104" t="s">
        <v>162</v>
      </c>
      <c r="AN528" s="104" t="s">
        <v>1753</v>
      </c>
      <c r="AO528" s="104">
        <v>92</v>
      </c>
      <c r="AP528" s="104">
        <v>75.2</v>
      </c>
      <c r="AQ528" s="104"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>IF(D528="","*",IFERROR(IF(ISODD(COUNT(AS528:AX528)),"ERRO",SUM((AT528-AS528),(AV528-AU528),(AX528-AW528))),"ERRO"))</f>
        <v>4.2361111111111127E-2</v>
      </c>
      <c r="AZ528" s="151"/>
      <c r="BA528" s="108">
        <v>1</v>
      </c>
      <c r="BB528" s="10" t="s">
        <v>591</v>
      </c>
      <c r="BC528" s="13" t="s">
        <v>8</v>
      </c>
      <c r="BD528" s="13" t="s">
        <v>11</v>
      </c>
      <c r="BE528" s="11" t="s">
        <v>307</v>
      </c>
      <c r="BF528" s="148"/>
      <c r="BG528" s="16"/>
      <c r="BH528" s="17">
        <v>2</v>
      </c>
      <c r="BI528" s="17"/>
      <c r="BJ528" s="17" t="s">
        <v>1757</v>
      </c>
      <c r="BK528" s="18" t="s">
        <v>1758</v>
      </c>
      <c r="BL528" s="16"/>
      <c r="BM528" s="129" t="s">
        <v>445</v>
      </c>
      <c r="BN528" s="129" t="s">
        <v>445</v>
      </c>
      <c r="BO528" s="129" t="s">
        <v>445</v>
      </c>
      <c r="BP528" s="18" t="s">
        <v>593</v>
      </c>
      <c r="BQ528" s="12" t="str">
        <f t="shared" si="54"/>
        <v>Produção</v>
      </c>
      <c r="BR528" s="19">
        <f t="shared" si="55"/>
        <v>61.000000000000021</v>
      </c>
      <c r="BS528" s="19">
        <f t="shared" si="56"/>
        <v>2E-3</v>
      </c>
      <c r="BT528" s="185" t="str">
        <f t="shared" si="57"/>
        <v>OKOK</v>
      </c>
    </row>
    <row r="529" spans="1:72" hidden="1">
      <c r="A529" s="47" t="s">
        <v>1759</v>
      </c>
      <c r="B529" s="101">
        <v>46073</v>
      </c>
      <c r="C529" s="134">
        <v>8</v>
      </c>
      <c r="D529" s="103" t="s">
        <v>799</v>
      </c>
      <c r="E529" s="155">
        <v>523</v>
      </c>
      <c r="F529" s="125" t="s">
        <v>724</v>
      </c>
      <c r="G529" s="140" t="s">
        <v>702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">
        <v>162</v>
      </c>
      <c r="N529" s="126" t="s">
        <v>315</v>
      </c>
      <c r="O529" s="105">
        <v>0.32291666666666669</v>
      </c>
      <c r="P529" s="105">
        <v>0.16666666666666666</v>
      </c>
      <c r="Q529" s="104">
        <v>960</v>
      </c>
      <c r="R529" s="10" t="s">
        <v>619</v>
      </c>
      <c r="S529" s="127" t="s">
        <v>8</v>
      </c>
      <c r="T529" s="127" t="s">
        <v>11</v>
      </c>
      <c r="U529" s="11" t="s">
        <v>307</v>
      </c>
      <c r="V529" s="104" t="s">
        <v>1148</v>
      </c>
      <c r="W529" s="149" t="s">
        <v>1760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">
        <v>724</v>
      </c>
      <c r="AJ529" s="9" t="s">
        <v>724</v>
      </c>
      <c r="AK529" s="31" t="s">
        <v>148</v>
      </c>
      <c r="AL529" s="31" t="s">
        <v>148</v>
      </c>
      <c r="AM529" s="104" t="s">
        <v>162</v>
      </c>
      <c r="AN529" s="104" t="s">
        <v>315</v>
      </c>
      <c r="AO529" s="104">
        <v>92</v>
      </c>
      <c r="AP529" s="104">
        <v>76.19</v>
      </c>
      <c r="AQ529" s="104"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>IF(D529="","*",IFERROR(IF(ISODD(COUNT(AS529:AX529)),"ERRO",SUM((AT529-AS529),(AV529-AU529),(AX529-AW529))),"ERRO"))</f>
        <v>0</v>
      </c>
      <c r="AZ529" s="151"/>
      <c r="BA529" s="108">
        <v>0</v>
      </c>
      <c r="BB529" s="10" t="s">
        <v>619</v>
      </c>
      <c r="BC529" s="13" t="s">
        <v>8</v>
      </c>
      <c r="BD529" s="13" t="s">
        <v>11</v>
      </c>
      <c r="BE529" s="11" t="s">
        <v>307</v>
      </c>
      <c r="BF529" s="148"/>
      <c r="BG529" s="16"/>
      <c r="BH529" s="17">
        <v>0</v>
      </c>
      <c r="BI529" s="17"/>
      <c r="BJ529" s="17" t="s">
        <v>1712</v>
      </c>
      <c r="BK529" s="18" t="s">
        <v>1712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1712</v>
      </c>
      <c r="BQ529" s="12" t="str">
        <f t="shared" si="54"/>
        <v>Produção e Intervalo</v>
      </c>
      <c r="BR529" s="19">
        <f t="shared" si="55"/>
        <v>0</v>
      </c>
      <c r="BS529" s="19">
        <f t="shared" si="56"/>
        <v>0</v>
      </c>
      <c r="BT529" s="185" t="str">
        <f t="shared" si="57"/>
        <v>CCOCirculaçãoIntervaloContrato</v>
      </c>
    </row>
    <row r="530" spans="1:72" hidden="1">
      <c r="A530" s="47" t="s">
        <v>1761</v>
      </c>
      <c r="B530" s="101">
        <v>46073</v>
      </c>
      <c r="C530" s="134">
        <v>8</v>
      </c>
      <c r="D530" s="103" t="s">
        <v>952</v>
      </c>
      <c r="E530" s="155">
        <v>524</v>
      </c>
      <c r="F530" s="125" t="s">
        <v>726</v>
      </c>
      <c r="G530" s="140" t="s">
        <v>702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">
        <v>162</v>
      </c>
      <c r="N530" s="126" t="s">
        <v>316</v>
      </c>
      <c r="O530" s="105">
        <v>0.33333333333333331</v>
      </c>
      <c r="P530" s="105">
        <v>6.9444444444444447E-4</v>
      </c>
      <c r="Q530" s="104">
        <v>2</v>
      </c>
      <c r="R530" s="10" t="s">
        <v>596</v>
      </c>
      <c r="S530" s="127" t="s">
        <v>8</v>
      </c>
      <c r="T530" s="127" t="s">
        <v>11</v>
      </c>
      <c r="U530" s="11" t="s">
        <v>307</v>
      </c>
      <c r="V530" s="104" t="s">
        <v>1762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">
        <v>726</v>
      </c>
      <c r="AJ530" s="9" t="s">
        <v>726</v>
      </c>
      <c r="AK530" s="31" t="s">
        <v>593</v>
      </c>
      <c r="AL530" s="31" t="s">
        <v>593</v>
      </c>
      <c r="AM530" s="104" t="s">
        <v>162</v>
      </c>
      <c r="AN530" s="104" t="s">
        <v>316</v>
      </c>
      <c r="AO530" s="104">
        <v>92</v>
      </c>
      <c r="AP530" s="104">
        <v>78.709999999999994</v>
      </c>
      <c r="AQ530" s="104"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>IF(D530="","*",IFERROR(IF(ISODD(COUNT(AS530:AX530)),"ERRO",SUM((AT530-AS530),(AV530-AU530),(AX530-AW530))),"ERRO"))</f>
        <v>0</v>
      </c>
      <c r="AZ530" s="151"/>
      <c r="BA530" s="108">
        <v>0</v>
      </c>
      <c r="BB530" s="10" t="s">
        <v>596</v>
      </c>
      <c r="BC530" s="13" t="s">
        <v>8</v>
      </c>
      <c r="BD530" s="13" t="s">
        <v>11</v>
      </c>
      <c r="BE530" s="11" t="s">
        <v>307</v>
      </c>
      <c r="BF530" s="148"/>
      <c r="BG530" s="16"/>
      <c r="BH530" s="17">
        <v>0</v>
      </c>
      <c r="BI530" s="17"/>
      <c r="BJ530" s="17" t="s">
        <v>1712</v>
      </c>
      <c r="BK530" s="18" t="s">
        <v>1712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1712</v>
      </c>
      <c r="BQ530" s="12" t="str">
        <f t="shared" si="54"/>
        <v>Produção e Intervalo</v>
      </c>
      <c r="BR530" s="19">
        <f t="shared" si="55"/>
        <v>0</v>
      </c>
      <c r="BS530" s="19">
        <f t="shared" si="56"/>
        <v>0</v>
      </c>
      <c r="BT530" s="185" t="str">
        <f t="shared" si="57"/>
        <v>CCOCirculaçãoIntervaloContrato</v>
      </c>
    </row>
    <row r="531" spans="1:72" hidden="1">
      <c r="A531" s="47" t="s">
        <v>1713</v>
      </c>
      <c r="B531" s="101"/>
      <c r="C531" s="134" t="s">
        <v>1713</v>
      </c>
      <c r="D531" s="103"/>
      <c r="E531" s="155">
        <v>525</v>
      </c>
      <c r="F531" s="125"/>
      <c r="G531" s="140" t="s">
        <v>978</v>
      </c>
      <c r="H531" s="105"/>
      <c r="I531" s="105"/>
      <c r="J531" s="104"/>
      <c r="K531" s="104"/>
      <c r="L531" s="104"/>
      <c r="M531" s="126" t="s">
        <v>593</v>
      </c>
      <c r="N531" s="126" t="s">
        <v>593</v>
      </c>
      <c r="O531" s="105"/>
      <c r="P531" s="105"/>
      <c r="Q531" s="104"/>
      <c r="R531" s="10" t="s">
        <v>978</v>
      </c>
      <c r="S531" s="127" t="s">
        <v>593</v>
      </c>
      <c r="T531" s="127" t="s">
        <v>593</v>
      </c>
      <c r="U531" s="11" t="s">
        <v>593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">
        <v>593</v>
      </c>
      <c r="AJ531" s="9" t="s">
        <v>593</v>
      </c>
      <c r="AK531" s="31">
        <v>0</v>
      </c>
      <c r="AL531" s="31">
        <v>0</v>
      </c>
      <c r="AM531" s="104" t="s">
        <v>593</v>
      </c>
      <c r="AN531" s="104" t="s">
        <v>593</v>
      </c>
      <c r="AO531" s="104" t="s">
        <v>593</v>
      </c>
      <c r="AP531" s="104">
        <v>0</v>
      </c>
      <c r="AQ531" s="104">
        <v>0</v>
      </c>
      <c r="AR531" s="107"/>
      <c r="AS531" s="107"/>
      <c r="AT531" s="107"/>
      <c r="AU531" s="135"/>
      <c r="AV531" s="135"/>
      <c r="AW531" s="14"/>
      <c r="AX531" s="14"/>
      <c r="AY531" s="160" t="str">
        <f>IF(D531="","*",IFERROR(IF(ISODD(COUNT(AS531:AX531)),"ERRO",SUM((AT531-AS531),(AV531-AU531),(AX531-AW531))),"ERRO"))</f>
        <v>*</v>
      </c>
      <c r="AZ531" s="151"/>
      <c r="BA531" s="108"/>
      <c r="BB531" s="10" t="s">
        <v>978</v>
      </c>
      <c r="BC531" s="13" t="s">
        <v>593</v>
      </c>
      <c r="BD531" s="13" t="s">
        <v>593</v>
      </c>
      <c r="BE531" s="11" t="s">
        <v>593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4"/>
        <v>Aderente</v>
      </c>
      <c r="BR531" s="19" t="str">
        <f t="shared" si="55"/>
        <v>*</v>
      </c>
      <c r="BS531" s="19" t="str">
        <f t="shared" si="56"/>
        <v>*</v>
      </c>
      <c r="BT531" s="185" t="str">
        <f t="shared" si="57"/>
        <v/>
      </c>
    </row>
    <row r="532" spans="1:72" hidden="1">
      <c r="A532" s="47" t="s">
        <v>1713</v>
      </c>
      <c r="B532" s="101"/>
      <c r="C532" s="134" t="s">
        <v>1713</v>
      </c>
      <c r="D532" s="103"/>
      <c r="E532" s="155"/>
      <c r="F532" s="125"/>
      <c r="G532" s="140" t="s">
        <v>978</v>
      </c>
      <c r="H532" s="105"/>
      <c r="I532" s="105"/>
      <c r="J532" s="104"/>
      <c r="K532" s="104"/>
      <c r="L532" s="104"/>
      <c r="M532" s="126" t="s">
        <v>593</v>
      </c>
      <c r="N532" s="126" t="s">
        <v>593</v>
      </c>
      <c r="O532" s="105"/>
      <c r="P532" s="105"/>
      <c r="Q532" s="104"/>
      <c r="R532" s="10" t="s">
        <v>978</v>
      </c>
      <c r="S532" s="127" t="s">
        <v>593</v>
      </c>
      <c r="T532" s="127" t="s">
        <v>593</v>
      </c>
      <c r="U532" s="11" t="s">
        <v>593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">
        <v>593</v>
      </c>
      <c r="AJ532" s="9" t="s">
        <v>593</v>
      </c>
      <c r="AK532" s="31">
        <v>0</v>
      </c>
      <c r="AL532" s="31">
        <v>0</v>
      </c>
      <c r="AM532" s="104" t="s">
        <v>593</v>
      </c>
      <c r="AN532" s="104" t="s">
        <v>593</v>
      </c>
      <c r="AO532" s="104" t="s">
        <v>593</v>
      </c>
      <c r="AP532" s="104">
        <v>0</v>
      </c>
      <c r="AQ532" s="104">
        <v>0</v>
      </c>
      <c r="AR532" s="107"/>
      <c r="AS532" s="107"/>
      <c r="AT532" s="107"/>
      <c r="AU532" s="135"/>
      <c r="AV532" s="135"/>
      <c r="AW532" s="14"/>
      <c r="AX532" s="14"/>
      <c r="AY532" s="160" t="str">
        <f>IF(D532="","*",IFERROR(IF(ISODD(COUNT(AS532:AX532)),"ERRO",SUM((AT532-AS532),(AV532-AU532),(AX532-AW532))),"ERRO"))</f>
        <v>*</v>
      </c>
      <c r="AZ532" s="151"/>
      <c r="BA532" s="108"/>
      <c r="BB532" s="10" t="s">
        <v>978</v>
      </c>
      <c r="BC532" s="13" t="s">
        <v>593</v>
      </c>
      <c r="BD532" s="13" t="s">
        <v>593</v>
      </c>
      <c r="BE532" s="11" t="s">
        <v>593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4"/>
        <v>Aderente</v>
      </c>
      <c r="BR532" s="19" t="str">
        <f t="shared" si="55"/>
        <v>*</v>
      </c>
      <c r="BS532" s="19" t="str">
        <f t="shared" si="56"/>
        <v>*</v>
      </c>
      <c r="BT532" s="185" t="str">
        <f t="shared" si="57"/>
        <v/>
      </c>
    </row>
    <row r="533" spans="1:72" hidden="1">
      <c r="A533" s="47" t="s">
        <v>1713</v>
      </c>
      <c r="B533" s="101"/>
      <c r="C533" s="134" t="s">
        <v>1713</v>
      </c>
      <c r="D533" s="103"/>
      <c r="E533" s="155"/>
      <c r="F533" s="125"/>
      <c r="G533" s="140" t="s">
        <v>978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">
        <v>978</v>
      </c>
      <c r="S533" s="127" t="s">
        <v>593</v>
      </c>
      <c r="T533" s="127" t="s">
        <v>593</v>
      </c>
      <c r="U533" s="11" t="s">
        <v>593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">
        <v>593</v>
      </c>
      <c r="AJ533" s="9" t="s">
        <v>593</v>
      </c>
      <c r="AK533" s="31">
        <v>0</v>
      </c>
      <c r="AL533" s="31">
        <v>0</v>
      </c>
      <c r="AM533" s="104" t="s">
        <v>593</v>
      </c>
      <c r="AN533" s="104" t="s">
        <v>593</v>
      </c>
      <c r="AO533" s="104" t="s">
        <v>593</v>
      </c>
      <c r="AP533" s="104">
        <v>0</v>
      </c>
      <c r="AQ533" s="104">
        <v>0</v>
      </c>
      <c r="AR533" s="107"/>
      <c r="AS533" s="107"/>
      <c r="AT533" s="107"/>
      <c r="AU533" s="135"/>
      <c r="AV533" s="135"/>
      <c r="AW533" s="14"/>
      <c r="AX533" s="14"/>
      <c r="AY533" s="160" t="str">
        <f>IF(D533="","*",IFERROR(IF(ISODD(COUNT(AS533:AX533)),"ERRO",SUM((AT533-AS533),(AV533-AU533),(AX533-AW533))),"ERRO"))</f>
        <v>*</v>
      </c>
      <c r="AZ533" s="151"/>
      <c r="BA533" s="108"/>
      <c r="BB533" s="10" t="s">
        <v>978</v>
      </c>
      <c r="BC533" s="13" t="s">
        <v>593</v>
      </c>
      <c r="BD533" s="13" t="s">
        <v>593</v>
      </c>
      <c r="BE533" s="11" t="s">
        <v>593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4"/>
        <v>Aderente</v>
      </c>
      <c r="BR533" s="19" t="str">
        <f t="shared" si="55"/>
        <v>*</v>
      </c>
      <c r="BS533" s="19" t="str">
        <f t="shared" si="56"/>
        <v>*</v>
      </c>
      <c r="BT533" s="185" t="str">
        <f t="shared" si="57"/>
        <v/>
      </c>
    </row>
    <row r="534" spans="1:72" hidden="1">
      <c r="A534" s="47" t="s">
        <v>1763</v>
      </c>
      <c r="B534" s="101">
        <v>46073</v>
      </c>
      <c r="C534" s="134">
        <v>8</v>
      </c>
      <c r="D534" s="103" t="s">
        <v>830</v>
      </c>
      <c r="E534" s="155">
        <v>528</v>
      </c>
      <c r="F534" s="125" t="s">
        <v>607</v>
      </c>
      <c r="G534" s="140" t="s">
        <v>592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">
        <v>167</v>
      </c>
      <c r="N534" s="126" t="s">
        <v>318</v>
      </c>
      <c r="O534" s="105">
        <v>0.3125</v>
      </c>
      <c r="P534" s="105">
        <v>4.1666666666666664E-2</v>
      </c>
      <c r="Q534" s="104">
        <v>1</v>
      </c>
      <c r="R534" s="10" t="s">
        <v>591</v>
      </c>
      <c r="S534" s="127" t="s">
        <v>8</v>
      </c>
      <c r="T534" s="127" t="s">
        <v>11</v>
      </c>
      <c r="U534" s="11" t="s">
        <v>307</v>
      </c>
      <c r="V534" s="104" t="s">
        <v>1109</v>
      </c>
      <c r="W534" s="149" t="s">
        <v>1764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">
        <v>607</v>
      </c>
      <c r="AJ534" s="9" t="s">
        <v>607</v>
      </c>
      <c r="AK534" s="31" t="s">
        <v>184</v>
      </c>
      <c r="AL534" s="31" t="s">
        <v>1112</v>
      </c>
      <c r="AM534" s="104" t="s">
        <v>167</v>
      </c>
      <c r="AN534" s="104" t="s">
        <v>318</v>
      </c>
      <c r="AO534" s="104">
        <v>92</v>
      </c>
      <c r="AP534" s="104">
        <v>83.7</v>
      </c>
      <c r="AQ534" s="104"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>IF(D534="","*",IFERROR(IF(ISODD(COUNT(AS534:AX534)),"ERRO",SUM((AT534-AS534),(AV534-AU534),(AX534-AW534))),"ERRO"))</f>
        <v>4.166666666666663E-2</v>
      </c>
      <c r="AZ534" s="151"/>
      <c r="BA534" s="108">
        <v>1</v>
      </c>
      <c r="BB534" s="10" t="s">
        <v>591</v>
      </c>
      <c r="BC534" s="13" t="s">
        <v>8</v>
      </c>
      <c r="BD534" s="13" t="s">
        <v>11</v>
      </c>
      <c r="BE534" s="11" t="s">
        <v>307</v>
      </c>
      <c r="BF534" s="148"/>
      <c r="BG534" s="16"/>
      <c r="BH534" s="17">
        <v>2</v>
      </c>
      <c r="BI534" s="17"/>
      <c r="BJ534" s="17" t="s">
        <v>1765</v>
      </c>
      <c r="BK534" s="18" t="s">
        <v>1766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4"/>
        <v>Intervalo</v>
      </c>
      <c r="BR534" s="19">
        <f t="shared" si="55"/>
        <v>0.99999999999999911</v>
      </c>
      <c r="BS534" s="19">
        <f t="shared" si="56"/>
        <v>1</v>
      </c>
      <c r="BT534" s="185" t="str">
        <f t="shared" si="57"/>
        <v>OKOK</v>
      </c>
    </row>
    <row r="535" spans="1:72" hidden="1">
      <c r="A535" s="47" t="s">
        <v>1767</v>
      </c>
      <c r="B535" s="101">
        <v>46073</v>
      </c>
      <c r="C535" s="134">
        <v>8</v>
      </c>
      <c r="D535" s="103" t="s">
        <v>915</v>
      </c>
      <c r="E535" s="155">
        <v>527</v>
      </c>
      <c r="F535" s="125" t="s">
        <v>782</v>
      </c>
      <c r="G535" s="140" t="s">
        <v>783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">
        <v>167</v>
      </c>
      <c r="N535" s="126" t="s">
        <v>321</v>
      </c>
      <c r="O535" s="105">
        <v>0.5</v>
      </c>
      <c r="P535" s="105">
        <v>8.3333333333333329E-2</v>
      </c>
      <c r="Q535" s="104">
        <v>312</v>
      </c>
      <c r="R535" s="10" t="s">
        <v>619</v>
      </c>
      <c r="S535" s="127" t="s">
        <v>8</v>
      </c>
      <c r="T535" s="127" t="s">
        <v>11</v>
      </c>
      <c r="U535" s="11" t="s">
        <v>307</v>
      </c>
      <c r="V535" s="104" t="s">
        <v>1768</v>
      </c>
      <c r="W535" s="149" t="s">
        <v>1769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">
        <v>782</v>
      </c>
      <c r="AJ535" s="9" t="s">
        <v>782</v>
      </c>
      <c r="AK535" s="31" t="s">
        <v>593</v>
      </c>
      <c r="AL535" s="31" t="s">
        <v>593</v>
      </c>
      <c r="AM535" s="104" t="s">
        <v>167</v>
      </c>
      <c r="AN535" s="104" t="s">
        <v>321</v>
      </c>
      <c r="AO535" s="104">
        <v>92</v>
      </c>
      <c r="AP535" s="104">
        <v>87.3</v>
      </c>
      <c r="AQ535" s="104"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>IF(D535="","*",IFERROR(IF(ISODD(COUNT(AS535:AX535)),"ERRO",SUM((AT535-AS535),(AV535-AU535),(AX535-AW535))),"ERRO"))</f>
        <v>0</v>
      </c>
      <c r="AZ535" s="151"/>
      <c r="BA535" s="108">
        <v>0</v>
      </c>
      <c r="BB535" s="10" t="s">
        <v>619</v>
      </c>
      <c r="BC535" s="13" t="s">
        <v>8</v>
      </c>
      <c r="BD535" s="13" t="s">
        <v>11</v>
      </c>
      <c r="BE535" s="11" t="s">
        <v>307</v>
      </c>
      <c r="BF535" s="148"/>
      <c r="BG535" s="16"/>
      <c r="BH535" s="17">
        <v>0</v>
      </c>
      <c r="BI535" s="17"/>
      <c r="BJ535" s="17" t="s">
        <v>1770</v>
      </c>
      <c r="BK535" s="18" t="s">
        <v>1771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1771</v>
      </c>
      <c r="BQ535" s="12" t="str">
        <f t="shared" si="54"/>
        <v>Produção e Intervalo</v>
      </c>
      <c r="BR535" s="19">
        <f t="shared" si="55"/>
        <v>0</v>
      </c>
      <c r="BS535" s="19">
        <f t="shared" si="56"/>
        <v>0</v>
      </c>
      <c r="BT535" s="185" t="str">
        <f t="shared" si="57"/>
        <v>SuperExecução</v>
      </c>
    </row>
    <row r="536" spans="1:72" hidden="1">
      <c r="A536" s="47" t="s">
        <v>1772</v>
      </c>
      <c r="B536" s="101">
        <v>46073</v>
      </c>
      <c r="C536" s="134">
        <v>8</v>
      </c>
      <c r="D536" s="103" t="s">
        <v>622</v>
      </c>
      <c r="E536" s="155">
        <v>527</v>
      </c>
      <c r="F536" s="125" t="s">
        <v>583</v>
      </c>
      <c r="G536" s="140" t="s">
        <v>592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1773</v>
      </c>
      <c r="N536" s="126" t="s">
        <v>1774</v>
      </c>
      <c r="O536" s="105">
        <v>0.33333333333333331</v>
      </c>
      <c r="P536" s="105">
        <v>0.22916666666666666</v>
      </c>
      <c r="Q536" s="104">
        <v>1</v>
      </c>
      <c r="R536" s="10" t="s">
        <v>591</v>
      </c>
      <c r="S536" s="127" t="s">
        <v>8</v>
      </c>
      <c r="T536" s="127" t="s">
        <v>11</v>
      </c>
      <c r="U536" s="11" t="s">
        <v>307</v>
      </c>
      <c r="V536" s="104" t="s">
        <v>1148</v>
      </c>
      <c r="W536" s="149" t="s">
        <v>1775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">
        <v>583</v>
      </c>
      <c r="AJ536" s="9" t="s">
        <v>583</v>
      </c>
      <c r="AK536" s="31" t="s">
        <v>593</v>
      </c>
      <c r="AL536" s="31" t="s">
        <v>593</v>
      </c>
      <c r="AM536" s="104" t="s">
        <v>1773</v>
      </c>
      <c r="AN536" s="104" t="s">
        <v>1774</v>
      </c>
      <c r="AO536" s="104">
        <v>92</v>
      </c>
      <c r="AP536" s="104">
        <v>102</v>
      </c>
      <c r="AQ536" s="104"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>IF(D536="","*",IFERROR(IF(ISODD(COUNT(AS536:AX536)),"ERRO",SUM((AT536-AS536),(AV536-AU536),(AX536-AW536))),"ERRO"))</f>
        <v>0.125</v>
      </c>
      <c r="AZ536" s="151"/>
      <c r="BA536" s="108">
        <v>1</v>
      </c>
      <c r="BB536" s="10" t="s">
        <v>591</v>
      </c>
      <c r="BC536" s="13" t="s">
        <v>8</v>
      </c>
      <c r="BD536" s="13" t="s">
        <v>11</v>
      </c>
      <c r="BE536" s="11" t="s">
        <v>307</v>
      </c>
      <c r="BF536" s="148"/>
      <c r="BG536" s="16"/>
      <c r="BH536" s="17">
        <v>2</v>
      </c>
      <c r="BI536" s="17"/>
      <c r="BJ536" s="17" t="s">
        <v>1776</v>
      </c>
      <c r="BK536" s="18" t="s">
        <v>1777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1777</v>
      </c>
      <c r="BQ536" s="12" t="str">
        <f t="shared" si="54"/>
        <v>Intervalo</v>
      </c>
      <c r="BR536" s="19">
        <f t="shared" si="55"/>
        <v>0.54545454545454553</v>
      </c>
      <c r="BS536" s="19">
        <f t="shared" si="56"/>
        <v>1</v>
      </c>
      <c r="BT536" s="185" t="str">
        <f t="shared" si="57"/>
        <v>CCOCirculaçãoIntervaloContrato</v>
      </c>
    </row>
    <row r="537" spans="1:72" hidden="1">
      <c r="A537" s="47" t="s">
        <v>1778</v>
      </c>
      <c r="B537" s="101">
        <v>46073</v>
      </c>
      <c r="C537" s="134">
        <v>8</v>
      </c>
      <c r="D537" s="103" t="s">
        <v>891</v>
      </c>
      <c r="E537" s="155">
        <v>531</v>
      </c>
      <c r="F537" s="125" t="s">
        <v>775</v>
      </c>
      <c r="G537" s="140" t="s">
        <v>776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">
        <v>335</v>
      </c>
      <c r="N537" s="126" t="s">
        <v>336</v>
      </c>
      <c r="O537" s="105">
        <v>0.375</v>
      </c>
      <c r="P537" s="105">
        <v>0.16666666666666666</v>
      </c>
      <c r="Q537" s="104">
        <v>2</v>
      </c>
      <c r="R537" s="10" t="s">
        <v>596</v>
      </c>
      <c r="S537" s="127" t="s">
        <v>8</v>
      </c>
      <c r="T537" s="127" t="s">
        <v>11</v>
      </c>
      <c r="U537" s="11" t="s">
        <v>307</v>
      </c>
      <c r="V537" s="104" t="s">
        <v>1699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">
        <v>775</v>
      </c>
      <c r="AJ537" s="9" t="s">
        <v>775</v>
      </c>
      <c r="AK537" s="31" t="s">
        <v>593</v>
      </c>
      <c r="AL537" s="31" t="s">
        <v>593</v>
      </c>
      <c r="AM537" s="104" t="s">
        <v>335</v>
      </c>
      <c r="AN537" s="104" t="s">
        <v>337</v>
      </c>
      <c r="AO537" s="104">
        <v>92</v>
      </c>
      <c r="AP537" s="104">
        <v>106.7</v>
      </c>
      <c r="AQ537" s="104"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>IF(D537="","*",IFERROR(IF(ISODD(COUNT(AS537:AX537)),"ERRO",SUM((AT537-AS537),(AV537-AU537),(AX537-AW537))),"ERRO"))</f>
        <v>0</v>
      </c>
      <c r="AZ537" s="151"/>
      <c r="BA537" s="108">
        <v>0</v>
      </c>
      <c r="BB537" s="10" t="s">
        <v>596</v>
      </c>
      <c r="BC537" s="13" t="s">
        <v>8</v>
      </c>
      <c r="BD537" s="13" t="s">
        <v>11</v>
      </c>
      <c r="BE537" s="11" t="s">
        <v>307</v>
      </c>
      <c r="BF537" s="148"/>
      <c r="BG537" s="16"/>
      <c r="BH537" s="17">
        <v>0</v>
      </c>
      <c r="BI537" s="17"/>
      <c r="BJ537" s="17" t="s">
        <v>1779</v>
      </c>
      <c r="BK537" s="18" t="s">
        <v>1780</v>
      </c>
      <c r="BL537" s="16"/>
      <c r="BM537" s="129" t="s">
        <v>440</v>
      </c>
      <c r="BN537" s="129" t="s">
        <v>469</v>
      </c>
      <c r="BO537" s="129" t="s">
        <v>530</v>
      </c>
      <c r="BP537" s="18" t="s">
        <v>1780</v>
      </c>
      <c r="BQ537" s="12" t="str">
        <f t="shared" si="54"/>
        <v>Produção e Intervalo</v>
      </c>
      <c r="BR537" s="19">
        <f t="shared" si="55"/>
        <v>0</v>
      </c>
      <c r="BS537" s="19">
        <f t="shared" si="56"/>
        <v>0</v>
      </c>
      <c r="BT537" s="185" t="str">
        <f t="shared" si="57"/>
        <v>CCOCirculaçãoIntervaloOportunidade</v>
      </c>
    </row>
    <row r="538" spans="1:72" hidden="1">
      <c r="A538" s="47" t="s">
        <v>1781</v>
      </c>
      <c r="B538" s="101">
        <v>46073</v>
      </c>
      <c r="C538" s="134">
        <v>8</v>
      </c>
      <c r="D538" s="103" t="s">
        <v>872</v>
      </c>
      <c r="E538" s="155">
        <v>492</v>
      </c>
      <c r="F538" s="125" t="s">
        <v>671</v>
      </c>
      <c r="G538" s="140" t="s">
        <v>671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">
        <v>129</v>
      </c>
      <c r="N538" s="126" t="s">
        <v>130</v>
      </c>
      <c r="O538" s="105">
        <v>0.375</v>
      </c>
      <c r="P538" s="105">
        <v>4.1666666666666664E-2</v>
      </c>
      <c r="Q538" s="104">
        <v>10</v>
      </c>
      <c r="R538" s="10" t="s">
        <v>619</v>
      </c>
      <c r="S538" s="127" t="s">
        <v>8</v>
      </c>
      <c r="T538" s="127" t="s">
        <v>132</v>
      </c>
      <c r="U538" s="11" t="s">
        <v>131</v>
      </c>
      <c r="V538" s="104" t="s">
        <v>1701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">
        <v>671</v>
      </c>
      <c r="AJ538" s="9" t="s">
        <v>671</v>
      </c>
      <c r="AK538" s="31" t="s">
        <v>593</v>
      </c>
      <c r="AL538" s="31" t="s">
        <v>593</v>
      </c>
      <c r="AM538" s="104" t="s">
        <v>129</v>
      </c>
      <c r="AN538" s="104" t="s">
        <v>130</v>
      </c>
      <c r="AO538" s="104">
        <v>53</v>
      </c>
      <c r="AP538" s="104">
        <v>109.15</v>
      </c>
      <c r="AQ538" s="104"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>IF(D538="","*",IFERROR(IF(ISODD(COUNT(AS538:AX538)),"ERRO",SUM((AT538-AS538),(AV538-AU538),(AX538-AW538))),"ERRO"))</f>
        <v>6.25E-2</v>
      </c>
      <c r="AZ538" s="151"/>
      <c r="BA538" s="108">
        <v>45</v>
      </c>
      <c r="BB538" s="10" t="s">
        <v>619</v>
      </c>
      <c r="BC538" s="13" t="s">
        <v>8</v>
      </c>
      <c r="BD538" s="13" t="s">
        <v>132</v>
      </c>
      <c r="BE538" s="11" t="s">
        <v>131</v>
      </c>
      <c r="BF538" s="148"/>
      <c r="BG538" s="16"/>
      <c r="BH538" s="17">
        <v>2</v>
      </c>
      <c r="BI538" s="17"/>
      <c r="BJ538" s="17" t="s">
        <v>1782</v>
      </c>
      <c r="BK538" s="18" t="s">
        <v>1783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4"/>
        <v>Aderente</v>
      </c>
      <c r="BR538" s="19">
        <f t="shared" si="55"/>
        <v>1.5</v>
      </c>
      <c r="BS538" s="19">
        <f t="shared" si="56"/>
        <v>4.5</v>
      </c>
      <c r="BT538" s="185" t="str">
        <f t="shared" si="57"/>
        <v>OKOK</v>
      </c>
    </row>
    <row r="539" spans="1:72" hidden="1">
      <c r="A539" s="47" t="s">
        <v>1784</v>
      </c>
      <c r="B539" s="101">
        <v>46073</v>
      </c>
      <c r="C539" s="134">
        <v>8</v>
      </c>
      <c r="D539" s="103" t="s">
        <v>594</v>
      </c>
      <c r="E539" s="155">
        <v>280</v>
      </c>
      <c r="F539" s="125" t="s">
        <v>654</v>
      </c>
      <c r="G539" s="140" t="s">
        <v>620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">
        <v>129</v>
      </c>
      <c r="N539" s="126" t="s">
        <v>130</v>
      </c>
      <c r="O539" s="105">
        <v>0.35416666666666669</v>
      </c>
      <c r="P539" s="105">
        <v>6.25E-2</v>
      </c>
      <c r="Q539" s="104">
        <v>1</v>
      </c>
      <c r="R539" s="10" t="s">
        <v>596</v>
      </c>
      <c r="S539" s="127" t="s">
        <v>8</v>
      </c>
      <c r="T539" s="127" t="s">
        <v>132</v>
      </c>
      <c r="U539" s="11" t="s">
        <v>131</v>
      </c>
      <c r="V539" s="104" t="s">
        <v>1705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">
        <v>654</v>
      </c>
      <c r="AJ539" s="9" t="s">
        <v>654</v>
      </c>
      <c r="AK539" s="31" t="s">
        <v>593</v>
      </c>
      <c r="AL539" s="31" t="s">
        <v>593</v>
      </c>
      <c r="AM539" s="104" t="s">
        <v>129</v>
      </c>
      <c r="AN539" s="104" t="s">
        <v>130</v>
      </c>
      <c r="AO539" s="104">
        <v>53</v>
      </c>
      <c r="AP539" s="104">
        <v>109.8</v>
      </c>
      <c r="AQ539" s="104"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>IF(D539="","*",IFERROR(IF(ISODD(COUNT(AS539:AX539)),"ERRO",SUM((AT539-AS539),(AV539-AU539),(AX539-AW539))),"ERRO"))</f>
        <v>6.25E-2</v>
      </c>
      <c r="AZ539" s="151"/>
      <c r="BA539" s="108">
        <v>3</v>
      </c>
      <c r="BB539" s="10" t="s">
        <v>596</v>
      </c>
      <c r="BC539" s="13" t="s">
        <v>8</v>
      </c>
      <c r="BD539" s="13" t="s">
        <v>132</v>
      </c>
      <c r="BE539" s="11" t="s">
        <v>131</v>
      </c>
      <c r="BF539" s="148"/>
      <c r="BG539" s="16"/>
      <c r="BH539" s="17">
        <v>2</v>
      </c>
      <c r="BI539" s="17"/>
      <c r="BJ539" s="17" t="s">
        <v>1785</v>
      </c>
      <c r="BK539" s="18" t="s">
        <v>1786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4"/>
        <v>Aderente</v>
      </c>
      <c r="BR539" s="19">
        <f t="shared" si="55"/>
        <v>1</v>
      </c>
      <c r="BS539" s="19">
        <f t="shared" si="56"/>
        <v>3</v>
      </c>
      <c r="BT539" s="185" t="str">
        <f t="shared" si="57"/>
        <v>OKOK</v>
      </c>
    </row>
    <row r="540" spans="1:72" hidden="1">
      <c r="A540" s="47" t="s">
        <v>1713</v>
      </c>
      <c r="B540" s="101"/>
      <c r="C540" s="134" t="s">
        <v>1713</v>
      </c>
      <c r="D540" s="103"/>
      <c r="E540" s="155">
        <v>534</v>
      </c>
      <c r="F540" s="125"/>
      <c r="G540" s="140" t="s">
        <v>978</v>
      </c>
      <c r="H540" s="105"/>
      <c r="I540" s="105"/>
      <c r="J540" s="104"/>
      <c r="K540" s="104"/>
      <c r="L540" s="104"/>
      <c r="M540" s="126" t="s">
        <v>593</v>
      </c>
      <c r="N540" s="126" t="s">
        <v>593</v>
      </c>
      <c r="O540" s="105"/>
      <c r="P540" s="105"/>
      <c r="Q540" s="104"/>
      <c r="R540" s="10" t="s">
        <v>978</v>
      </c>
      <c r="S540" s="127" t="s">
        <v>593</v>
      </c>
      <c r="T540" s="127" t="s">
        <v>593</v>
      </c>
      <c r="U540" s="11" t="s">
        <v>593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">
        <v>593</v>
      </c>
      <c r="AJ540" s="9" t="s">
        <v>593</v>
      </c>
      <c r="AK540" s="31">
        <v>0</v>
      </c>
      <c r="AL540" s="31">
        <v>0</v>
      </c>
      <c r="AM540" s="104" t="s">
        <v>593</v>
      </c>
      <c r="AN540" s="104" t="s">
        <v>593</v>
      </c>
      <c r="AO540" s="104" t="s">
        <v>593</v>
      </c>
      <c r="AP540" s="104">
        <v>0</v>
      </c>
      <c r="AQ540" s="104">
        <v>0</v>
      </c>
      <c r="AR540" s="107"/>
      <c r="AS540" s="107"/>
      <c r="AT540" s="107"/>
      <c r="AU540" s="135"/>
      <c r="AV540" s="135"/>
      <c r="AW540" s="14"/>
      <c r="AX540" s="14"/>
      <c r="AY540" s="160" t="str">
        <f>IF(D540="","*",IFERROR(IF(ISODD(COUNT(AS540:AX540)),"ERRO",SUM((AT540-AS540),(AV540-AU540),(AX540-AW540))),"ERRO"))</f>
        <v>*</v>
      </c>
      <c r="AZ540" s="151"/>
      <c r="BA540" s="108"/>
      <c r="BB540" s="10" t="s">
        <v>978</v>
      </c>
      <c r="BC540" s="13" t="s">
        <v>593</v>
      </c>
      <c r="BD540" s="13" t="s">
        <v>593</v>
      </c>
      <c r="BE540" s="11" t="s">
        <v>593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4"/>
        <v>Aderente</v>
      </c>
      <c r="BR540" s="19" t="str">
        <f t="shared" si="55"/>
        <v>*</v>
      </c>
      <c r="BS540" s="19" t="str">
        <f t="shared" si="56"/>
        <v>*</v>
      </c>
      <c r="BT540" s="185" t="str">
        <f t="shared" si="57"/>
        <v/>
      </c>
    </row>
    <row r="541" spans="1:72" hidden="1">
      <c r="A541" s="47" t="s">
        <v>1713</v>
      </c>
      <c r="B541" s="101"/>
      <c r="C541" s="134" t="s">
        <v>1713</v>
      </c>
      <c r="D541" s="103"/>
      <c r="E541" s="155">
        <v>535</v>
      </c>
      <c r="F541" s="125"/>
      <c r="G541" s="140" t="s">
        <v>978</v>
      </c>
      <c r="H541" s="105"/>
      <c r="I541" s="105"/>
      <c r="J541" s="104"/>
      <c r="K541" s="104"/>
      <c r="L541" s="104"/>
      <c r="M541" s="126" t="s">
        <v>593</v>
      </c>
      <c r="N541" s="126" t="s">
        <v>593</v>
      </c>
      <c r="O541" s="105"/>
      <c r="P541" s="105"/>
      <c r="Q541" s="104"/>
      <c r="R541" s="10" t="s">
        <v>978</v>
      </c>
      <c r="S541" s="127" t="s">
        <v>593</v>
      </c>
      <c r="T541" s="127" t="s">
        <v>593</v>
      </c>
      <c r="U541" s="11" t="s">
        <v>593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">
        <v>593</v>
      </c>
      <c r="AJ541" s="9" t="s">
        <v>593</v>
      </c>
      <c r="AK541" s="31">
        <v>0</v>
      </c>
      <c r="AL541" s="31">
        <v>0</v>
      </c>
      <c r="AM541" s="104" t="s">
        <v>593</v>
      </c>
      <c r="AN541" s="104" t="s">
        <v>593</v>
      </c>
      <c r="AO541" s="104" t="s">
        <v>593</v>
      </c>
      <c r="AP541" s="104">
        <v>0</v>
      </c>
      <c r="AQ541" s="104">
        <v>0</v>
      </c>
      <c r="AR541" s="107"/>
      <c r="AS541" s="107"/>
      <c r="AT541" s="107"/>
      <c r="AU541" s="135"/>
      <c r="AV541" s="135"/>
      <c r="AW541" s="14"/>
      <c r="AX541" s="14"/>
      <c r="AY541" s="160" t="str">
        <f>IF(D541="","*",IFERROR(IF(ISODD(COUNT(AS541:AX541)),"ERRO",SUM((AT541-AS541),(AV541-AU541),(AX541-AW541))),"ERRO"))</f>
        <v>*</v>
      </c>
      <c r="AZ541" s="151"/>
      <c r="BA541" s="108"/>
      <c r="BB541" s="10" t="s">
        <v>978</v>
      </c>
      <c r="BC541" s="13" t="s">
        <v>593</v>
      </c>
      <c r="BD541" s="13" t="s">
        <v>593</v>
      </c>
      <c r="BE541" s="11" t="s">
        <v>593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4"/>
        <v>Aderente</v>
      </c>
      <c r="BR541" s="19" t="str">
        <f t="shared" si="55"/>
        <v>*</v>
      </c>
      <c r="BS541" s="19" t="str">
        <f t="shared" si="56"/>
        <v>*</v>
      </c>
      <c r="BT541" s="185" t="str">
        <f t="shared" si="57"/>
        <v/>
      </c>
    </row>
    <row r="542" spans="1:72" hidden="1">
      <c r="A542" s="47" t="s">
        <v>1787</v>
      </c>
      <c r="B542" s="101">
        <v>46074</v>
      </c>
      <c r="C542" s="134">
        <v>8</v>
      </c>
      <c r="D542" s="103" t="s">
        <v>594</v>
      </c>
      <c r="E542" s="155">
        <v>536</v>
      </c>
      <c r="F542" s="125" t="s">
        <v>654</v>
      </c>
      <c r="G542" s="140" t="s">
        <v>620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">
        <v>339</v>
      </c>
      <c r="N542" s="126" t="s">
        <v>386</v>
      </c>
      <c r="O542" s="105">
        <v>0.375</v>
      </c>
      <c r="P542" s="105">
        <v>6.25E-2</v>
      </c>
      <c r="Q542" s="104">
        <v>1</v>
      </c>
      <c r="R542" s="10" t="s">
        <v>596</v>
      </c>
      <c r="S542" s="127" t="s">
        <v>8</v>
      </c>
      <c r="T542" s="127" t="s">
        <v>275</v>
      </c>
      <c r="U542" s="11" t="s">
        <v>354</v>
      </c>
      <c r="V542" s="104" t="s">
        <v>1277</v>
      </c>
      <c r="W542" s="149" t="s">
        <v>1060</v>
      </c>
      <c r="X542" s="103" t="s">
        <v>421</v>
      </c>
      <c r="Y542" s="128" t="s">
        <v>424</v>
      </c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">
        <v>654</v>
      </c>
      <c r="AJ542" s="9" t="s">
        <v>654</v>
      </c>
      <c r="AK542" s="31" t="s">
        <v>593</v>
      </c>
      <c r="AL542" s="31" t="s">
        <v>593</v>
      </c>
      <c r="AM542" s="104" t="s">
        <v>339</v>
      </c>
      <c r="AN542" s="104" t="s">
        <v>386</v>
      </c>
      <c r="AO542" s="104">
        <v>70</v>
      </c>
      <c r="AP542" s="104">
        <v>112.5</v>
      </c>
      <c r="AQ542" s="104">
        <v>112.5</v>
      </c>
      <c r="AR542" s="107">
        <v>0.33333333333333331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>IF(D542="","*",IFERROR(IF(ISODD(COUNT(AS542:AX542)),"ERRO",SUM((AT542-AS542),(AV542-AU542),(AX542-AW542))),"ERRO"))</f>
        <v>0</v>
      </c>
      <c r="AZ542" s="151"/>
      <c r="BA542" s="108">
        <v>0</v>
      </c>
      <c r="BB542" s="10" t="s">
        <v>596</v>
      </c>
      <c r="BC542" s="13" t="s">
        <v>8</v>
      </c>
      <c r="BD542" s="13" t="s">
        <v>275</v>
      </c>
      <c r="BE542" s="11" t="s">
        <v>354</v>
      </c>
      <c r="BF542" s="148"/>
      <c r="BG542" s="16"/>
      <c r="BH542" s="17">
        <v>0</v>
      </c>
      <c r="BI542" s="17"/>
      <c r="BJ542" s="17" t="s">
        <v>1788</v>
      </c>
      <c r="BK542" s="18" t="s">
        <v>1788</v>
      </c>
      <c r="BL542" s="16"/>
      <c r="BM542" s="129" t="s">
        <v>440</v>
      </c>
      <c r="BN542" s="129" t="s">
        <v>469</v>
      </c>
      <c r="BO542" s="129" t="s">
        <v>530</v>
      </c>
      <c r="BP542" s="18"/>
      <c r="BQ542" s="12" t="str">
        <f t="shared" si="54"/>
        <v>Produção e Intervalo</v>
      </c>
      <c r="BR542" s="19">
        <f t="shared" si="55"/>
        <v>0</v>
      </c>
      <c r="BS542" s="19">
        <f t="shared" si="56"/>
        <v>0</v>
      </c>
      <c r="BT542" s="185" t="str">
        <f t="shared" si="57"/>
        <v>CCOCirculaçãoIntervaloOportunidade</v>
      </c>
    </row>
    <row r="543" spans="1:72" hidden="1">
      <c r="A543" s="47" t="s">
        <v>1789</v>
      </c>
      <c r="B543" s="101">
        <v>46074</v>
      </c>
      <c r="C543" s="134">
        <v>8</v>
      </c>
      <c r="D543" s="103" t="s">
        <v>913</v>
      </c>
      <c r="E543" s="155"/>
      <c r="F543" s="125" t="s">
        <v>775</v>
      </c>
      <c r="G543" s="140" t="s">
        <v>776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1535</v>
      </c>
      <c r="N543" s="126" t="s">
        <v>1536</v>
      </c>
      <c r="O543" s="105">
        <v>0.375</v>
      </c>
      <c r="P543" s="105">
        <v>6.25E-2</v>
      </c>
      <c r="Q543" s="104">
        <v>1</v>
      </c>
      <c r="R543" s="10" t="s">
        <v>596</v>
      </c>
      <c r="S543" s="127" t="s">
        <v>8</v>
      </c>
      <c r="T543" s="127" t="s">
        <v>275</v>
      </c>
      <c r="U543" s="11" t="s">
        <v>278</v>
      </c>
      <c r="V543" s="104" t="s">
        <v>1059</v>
      </c>
      <c r="W543" s="149" t="s">
        <v>1060</v>
      </c>
      <c r="X543" s="103" t="s">
        <v>421</v>
      </c>
      <c r="Y543" s="128" t="s">
        <v>424</v>
      </c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">
        <v>775</v>
      </c>
      <c r="AJ543" s="9" t="s">
        <v>775</v>
      </c>
      <c r="AK543" s="31" t="s">
        <v>593</v>
      </c>
      <c r="AL543" s="31" t="s">
        <v>593</v>
      </c>
      <c r="AM543" s="104" t="s">
        <v>1535</v>
      </c>
      <c r="AN543" s="104" t="s">
        <v>1536</v>
      </c>
      <c r="AO543" s="104">
        <v>68</v>
      </c>
      <c r="AP543" s="104">
        <v>77.212999999999994</v>
      </c>
      <c r="AQ543" s="104">
        <v>77.212999999999994</v>
      </c>
      <c r="AR543" s="107">
        <v>0.34722222222222221</v>
      </c>
      <c r="AS543" s="107">
        <v>0</v>
      </c>
      <c r="AT543" s="107">
        <v>0</v>
      </c>
      <c r="AU543" s="135"/>
      <c r="AV543" s="135"/>
      <c r="AW543" s="14"/>
      <c r="AX543" s="14"/>
      <c r="AY543" s="160">
        <f>IF(D543="","*",IFERROR(IF(ISODD(COUNT(AS543:AX543)),"ERRO",SUM((AT543-AS543),(AV543-AU543),(AX543-AW543))),"ERRO"))</f>
        <v>0</v>
      </c>
      <c r="AZ543" s="151"/>
      <c r="BA543" s="108">
        <v>0</v>
      </c>
      <c r="BB543" s="10" t="s">
        <v>596</v>
      </c>
      <c r="BC543" s="13" t="s">
        <v>8</v>
      </c>
      <c r="BD543" s="13" t="s">
        <v>275</v>
      </c>
      <c r="BE543" s="11" t="s">
        <v>278</v>
      </c>
      <c r="BF543" s="148"/>
      <c r="BG543" s="16"/>
      <c r="BH543" s="17">
        <v>0</v>
      </c>
      <c r="BI543" s="17"/>
      <c r="BJ543" s="17" t="s">
        <v>1790</v>
      </c>
      <c r="BK543" s="18" t="s">
        <v>1790</v>
      </c>
      <c r="BL543" s="16"/>
      <c r="BM543" s="129" t="s">
        <v>440</v>
      </c>
      <c r="BN543" s="129" t="s">
        <v>469</v>
      </c>
      <c r="BO543" s="129" t="s">
        <v>530</v>
      </c>
      <c r="BP543" s="18"/>
      <c r="BQ543" s="12" t="str">
        <f t="shared" si="54"/>
        <v>Produção e Intervalo</v>
      </c>
      <c r="BR543" s="19">
        <f t="shared" si="55"/>
        <v>0</v>
      </c>
      <c r="BS543" s="19">
        <f t="shared" si="56"/>
        <v>0</v>
      </c>
      <c r="BT543" s="185" t="str">
        <f t="shared" si="57"/>
        <v>CCOCirculaçãoIntervaloOportunidade</v>
      </c>
    </row>
    <row r="544" spans="1:72" hidden="1">
      <c r="A544" s="47" t="s">
        <v>1791</v>
      </c>
      <c r="B544" s="101">
        <v>46074</v>
      </c>
      <c r="C544" s="134">
        <v>8</v>
      </c>
      <c r="D544" s="103" t="s">
        <v>818</v>
      </c>
      <c r="E544" s="155">
        <v>538</v>
      </c>
      <c r="F544" s="125" t="s">
        <v>607</v>
      </c>
      <c r="G544" s="140" t="s">
        <v>592</v>
      </c>
      <c r="H544" s="105" t="s">
        <v>1375</v>
      </c>
      <c r="I544" s="105" t="s">
        <v>1792</v>
      </c>
      <c r="J544" s="104">
        <v>70</v>
      </c>
      <c r="K544" s="104">
        <v>82</v>
      </c>
      <c r="L544" s="104" t="s">
        <v>593</v>
      </c>
      <c r="M544" s="126" t="s">
        <v>1793</v>
      </c>
      <c r="N544" s="126" t="s">
        <v>1794</v>
      </c>
      <c r="O544" s="105">
        <v>0.375</v>
      </c>
      <c r="P544" s="105">
        <v>4.1666666666666664E-2</v>
      </c>
      <c r="Q544" s="104">
        <v>1</v>
      </c>
      <c r="R544" s="10" t="s">
        <v>591</v>
      </c>
      <c r="S544" s="127" t="s">
        <v>8</v>
      </c>
      <c r="T544" s="127" t="s">
        <v>275</v>
      </c>
      <c r="U544" s="11" t="s">
        <v>354</v>
      </c>
      <c r="V544" s="104" t="s">
        <v>1105</v>
      </c>
      <c r="W544" s="149" t="s">
        <v>1795</v>
      </c>
      <c r="X544" s="103" t="s">
        <v>421</v>
      </c>
      <c r="Y544" s="128" t="s">
        <v>424</v>
      </c>
      <c r="Z544" s="103"/>
      <c r="AA544" s="104" t="s">
        <v>1796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">
        <v>607</v>
      </c>
      <c r="AJ544" s="9" t="s">
        <v>607</v>
      </c>
      <c r="AK544" s="31" t="s">
        <v>1375</v>
      </c>
      <c r="AL544" s="31" t="s">
        <v>1792</v>
      </c>
      <c r="AM544" s="104" t="s">
        <v>1793</v>
      </c>
      <c r="AN544" s="104" t="s">
        <v>1794</v>
      </c>
      <c r="AO544" s="104">
        <v>70</v>
      </c>
      <c r="AP544" s="104">
        <v>82</v>
      </c>
      <c r="AQ544" s="104">
        <v>82</v>
      </c>
      <c r="AR544" s="107">
        <v>0.29930555555555555</v>
      </c>
      <c r="AS544" s="107">
        <v>0.52638888888888891</v>
      </c>
      <c r="AT544" s="107">
        <v>0.56805555555555554</v>
      </c>
      <c r="AU544" s="135"/>
      <c r="AV544" s="135"/>
      <c r="AW544" s="14"/>
      <c r="AX544" s="14"/>
      <c r="AY544" s="160">
        <f>IF(D544="","*",IFERROR(IF(ISODD(COUNT(AS544:AX544)),"ERRO",SUM((AT544-AS544),(AV544-AU544),(AX544-AW544))),"ERRO"))</f>
        <v>4.166666666666663E-2</v>
      </c>
      <c r="AZ544" s="151"/>
      <c r="BA544" s="108">
        <v>1</v>
      </c>
      <c r="BB544" s="10" t="s">
        <v>591</v>
      </c>
      <c r="BC544" s="13" t="s">
        <v>8</v>
      </c>
      <c r="BD544" s="13" t="s">
        <v>275</v>
      </c>
      <c r="BE544" s="11" t="s">
        <v>354</v>
      </c>
      <c r="BF544" s="148"/>
      <c r="BG544" s="16"/>
      <c r="BH544" s="17">
        <v>2</v>
      </c>
      <c r="BI544" s="17"/>
      <c r="BJ544" s="17" t="s">
        <v>1797</v>
      </c>
      <c r="BK544" s="18" t="s">
        <v>1798</v>
      </c>
      <c r="BL544" s="16"/>
      <c r="BM544" s="129" t="s">
        <v>445</v>
      </c>
      <c r="BN544" s="129" t="s">
        <v>445</v>
      </c>
      <c r="BO544" s="129" t="s">
        <v>445</v>
      </c>
      <c r="BP544" s="18"/>
      <c r="BQ544" s="12" t="str">
        <f t="shared" si="54"/>
        <v>Intervalo</v>
      </c>
      <c r="BR544" s="19">
        <f t="shared" si="55"/>
        <v>0.99999999999999911</v>
      </c>
      <c r="BS544" s="19">
        <f t="shared" si="56"/>
        <v>1</v>
      </c>
      <c r="BT544" s="185" t="str">
        <f t="shared" si="57"/>
        <v>OKOK</v>
      </c>
    </row>
    <row r="545" spans="1:72" hidden="1">
      <c r="A545" s="47" t="s">
        <v>1713</v>
      </c>
      <c r="B545" s="101"/>
      <c r="C545" s="134" t="s">
        <v>1713</v>
      </c>
      <c r="D545" s="103"/>
      <c r="E545" s="155">
        <v>539</v>
      </c>
      <c r="F545" s="125"/>
      <c r="G545" s="140" t="s">
        <v>978</v>
      </c>
      <c r="H545" s="105"/>
      <c r="I545" s="105"/>
      <c r="J545" s="104"/>
      <c r="K545" s="104"/>
      <c r="L545" s="104"/>
      <c r="M545" s="126" t="s">
        <v>593</v>
      </c>
      <c r="N545" s="126" t="s">
        <v>593</v>
      </c>
      <c r="O545" s="105"/>
      <c r="P545" s="105"/>
      <c r="Q545" s="104"/>
      <c r="R545" s="10" t="s">
        <v>978</v>
      </c>
      <c r="S545" s="127" t="s">
        <v>593</v>
      </c>
      <c r="T545" s="127" t="s">
        <v>593</v>
      </c>
      <c r="U545" s="11" t="s">
        <v>593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">
        <v>593</v>
      </c>
      <c r="AJ545" s="9" t="s">
        <v>593</v>
      </c>
      <c r="AK545" s="31">
        <v>0</v>
      </c>
      <c r="AL545" s="31">
        <v>0</v>
      </c>
      <c r="AM545" s="104" t="s">
        <v>593</v>
      </c>
      <c r="AN545" s="104" t="s">
        <v>593</v>
      </c>
      <c r="AO545" s="104" t="s">
        <v>593</v>
      </c>
      <c r="AP545" s="104">
        <v>0</v>
      </c>
      <c r="AQ545" s="104">
        <v>0</v>
      </c>
      <c r="AR545" s="107"/>
      <c r="AS545" s="107"/>
      <c r="AT545" s="107"/>
      <c r="AU545" s="135"/>
      <c r="AV545" s="135"/>
      <c r="AW545" s="14"/>
      <c r="AX545" s="14"/>
      <c r="AY545" s="160" t="str">
        <f>IF(D545="","*",IFERROR(IF(ISODD(COUNT(AS545:AX545)),"ERRO",SUM((AT545-AS545),(AV545-AU545),(AX545-AW545))),"ERRO"))</f>
        <v>*</v>
      </c>
      <c r="AZ545" s="151"/>
      <c r="BA545" s="108"/>
      <c r="BB545" s="10" t="s">
        <v>978</v>
      </c>
      <c r="BC545" s="13" t="s">
        <v>593</v>
      </c>
      <c r="BD545" s="13" t="s">
        <v>593</v>
      </c>
      <c r="BE545" s="11" t="s">
        <v>593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4"/>
        <v>Aderente</v>
      </c>
      <c r="BR545" s="19" t="str">
        <f t="shared" si="55"/>
        <v>*</v>
      </c>
      <c r="BS545" s="19" t="str">
        <f t="shared" si="56"/>
        <v>*</v>
      </c>
      <c r="BT545" s="185" t="str">
        <f t="shared" si="57"/>
        <v/>
      </c>
    </row>
    <row r="546" spans="1:72" hidden="1">
      <c r="A546" s="47" t="s">
        <v>1713</v>
      </c>
      <c r="B546" s="101"/>
      <c r="C546" s="134" t="s">
        <v>1713</v>
      </c>
      <c r="D546" s="103"/>
      <c r="E546" s="155">
        <v>540</v>
      </c>
      <c r="F546" s="125"/>
      <c r="G546" s="140" t="s">
        <v>978</v>
      </c>
      <c r="H546" s="105"/>
      <c r="I546" s="105"/>
      <c r="J546" s="104"/>
      <c r="K546" s="104"/>
      <c r="L546" s="104"/>
      <c r="M546" s="126" t="s">
        <v>593</v>
      </c>
      <c r="N546" s="126" t="s">
        <v>593</v>
      </c>
      <c r="O546" s="105"/>
      <c r="P546" s="105"/>
      <c r="Q546" s="104"/>
      <c r="R546" s="10" t="s">
        <v>978</v>
      </c>
      <c r="S546" s="127" t="s">
        <v>593</v>
      </c>
      <c r="T546" s="127" t="s">
        <v>593</v>
      </c>
      <c r="U546" s="11" t="s">
        <v>593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">
        <v>593</v>
      </c>
      <c r="AJ546" s="9" t="s">
        <v>593</v>
      </c>
      <c r="AK546" s="31">
        <v>0</v>
      </c>
      <c r="AL546" s="31">
        <v>0</v>
      </c>
      <c r="AM546" s="104" t="s">
        <v>593</v>
      </c>
      <c r="AN546" s="104" t="s">
        <v>593</v>
      </c>
      <c r="AO546" s="104" t="s">
        <v>593</v>
      </c>
      <c r="AP546" s="104">
        <v>0</v>
      </c>
      <c r="AQ546" s="104">
        <v>0</v>
      </c>
      <c r="AR546" s="107"/>
      <c r="AS546" s="107"/>
      <c r="AT546" s="107"/>
      <c r="AU546" s="135"/>
      <c r="AV546" s="135"/>
      <c r="AW546" s="14"/>
      <c r="AX546" s="14"/>
      <c r="AY546" s="160" t="str">
        <f>IF(D546="","*",IFERROR(IF(ISODD(COUNT(AS546:AX546)),"ERRO",SUM((AT546-AS546),(AV546-AU546),(AX546-AW546))),"ERRO"))</f>
        <v>*</v>
      </c>
      <c r="AZ546" s="151"/>
      <c r="BA546" s="108"/>
      <c r="BB546" s="10" t="s">
        <v>978</v>
      </c>
      <c r="BC546" s="13" t="s">
        <v>593</v>
      </c>
      <c r="BD546" s="13" t="s">
        <v>593</v>
      </c>
      <c r="BE546" s="11" t="s">
        <v>593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4"/>
        <v>Aderente</v>
      </c>
      <c r="BR546" s="19" t="str">
        <f t="shared" si="55"/>
        <v>*</v>
      </c>
      <c r="BS546" s="19" t="str">
        <f t="shared" si="56"/>
        <v>*</v>
      </c>
      <c r="BT546" s="185" t="str">
        <f t="shared" si="57"/>
        <v/>
      </c>
    </row>
    <row r="547" spans="1:72" hidden="1">
      <c r="A547" s="47" t="s">
        <v>1799</v>
      </c>
      <c r="B547" s="101">
        <v>46074</v>
      </c>
      <c r="C547" s="134">
        <v>8</v>
      </c>
      <c r="D547" s="103" t="s">
        <v>867</v>
      </c>
      <c r="E547" s="155">
        <v>162</v>
      </c>
      <c r="F547" s="125" t="s">
        <v>775</v>
      </c>
      <c r="G547" s="140" t="s">
        <v>776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">
        <v>105</v>
      </c>
      <c r="N547" s="126" t="s">
        <v>250</v>
      </c>
      <c r="O547" s="105">
        <v>0.375</v>
      </c>
      <c r="P547" s="105">
        <v>6.25E-2</v>
      </c>
      <c r="Q547" s="104">
        <v>1</v>
      </c>
      <c r="R547" s="10" t="s">
        <v>596</v>
      </c>
      <c r="S547" s="127" t="s">
        <v>8</v>
      </c>
      <c r="T547" s="127" t="s">
        <v>76</v>
      </c>
      <c r="U547" s="11" t="s">
        <v>226</v>
      </c>
      <c r="V547" s="104" t="s">
        <v>1217</v>
      </c>
      <c r="W547" s="149" t="s">
        <v>1060</v>
      </c>
      <c r="X547" s="103" t="s">
        <v>421</v>
      </c>
      <c r="Y547" s="128" t="s">
        <v>424</v>
      </c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">
        <v>775</v>
      </c>
      <c r="AJ547" s="9" t="s">
        <v>775</v>
      </c>
      <c r="AK547" s="31" t="s">
        <v>593</v>
      </c>
      <c r="AL547" s="31" t="s">
        <v>593</v>
      </c>
      <c r="AM547" s="104" t="s">
        <v>105</v>
      </c>
      <c r="AN547" s="104" t="s">
        <v>250</v>
      </c>
      <c r="AO547" s="104">
        <v>56</v>
      </c>
      <c r="AP547" s="104">
        <v>208.7</v>
      </c>
      <c r="AQ547" s="104">
        <v>208.7</v>
      </c>
      <c r="AR547" s="107">
        <v>0.41666666666666669</v>
      </c>
      <c r="AS547" s="107">
        <v>0</v>
      </c>
      <c r="AT547" s="107">
        <v>0</v>
      </c>
      <c r="AU547" s="135"/>
      <c r="AV547" s="135"/>
      <c r="AW547" s="14"/>
      <c r="AX547" s="14"/>
      <c r="AY547" s="160">
        <f>IF(D547="","*",IFERROR(IF(ISODD(COUNT(AS547:AX547)),"ERRO",SUM((AT547-AS547),(AV547-AU547),(AX547-AW547))),"ERRO"))</f>
        <v>0</v>
      </c>
      <c r="AZ547" s="151"/>
      <c r="BA547" s="108">
        <v>0</v>
      </c>
      <c r="BB547" s="10" t="s">
        <v>596</v>
      </c>
      <c r="BC547" s="13" t="s">
        <v>8</v>
      </c>
      <c r="BD547" s="13" t="s">
        <v>76</v>
      </c>
      <c r="BE547" s="11" t="s">
        <v>226</v>
      </c>
      <c r="BF547" s="148"/>
      <c r="BG547" s="16"/>
      <c r="BH547" s="17">
        <v>0</v>
      </c>
      <c r="BI547" s="17"/>
      <c r="BJ547" s="17" t="s">
        <v>1218</v>
      </c>
      <c r="BK547" s="18" t="s">
        <v>1218</v>
      </c>
      <c r="BL547" s="16"/>
      <c r="BM547" s="129" t="s">
        <v>440</v>
      </c>
      <c r="BN547" s="129" t="s">
        <v>469</v>
      </c>
      <c r="BO547" s="129" t="s">
        <v>530</v>
      </c>
      <c r="BP547" s="18"/>
      <c r="BQ547" s="12" t="str">
        <f t="shared" si="54"/>
        <v>Produção e Intervalo</v>
      </c>
      <c r="BR547" s="19">
        <f t="shared" si="55"/>
        <v>0</v>
      </c>
      <c r="BS547" s="19">
        <f t="shared" si="56"/>
        <v>0</v>
      </c>
      <c r="BT547" s="185" t="str">
        <f t="shared" si="57"/>
        <v>CCOCirculaçãoIntervaloOportunidade</v>
      </c>
    </row>
    <row r="548" spans="1:72" hidden="1">
      <c r="A548" s="47" t="s">
        <v>1800</v>
      </c>
      <c r="B548" s="101">
        <v>46074</v>
      </c>
      <c r="C548" s="134">
        <v>8</v>
      </c>
      <c r="D548" s="103" t="s">
        <v>814</v>
      </c>
      <c r="E548" s="155">
        <v>162</v>
      </c>
      <c r="F548" s="125" t="s">
        <v>698</v>
      </c>
      <c r="G548" s="140" t="s">
        <v>698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">
        <v>247</v>
      </c>
      <c r="N548" s="126" t="s">
        <v>248</v>
      </c>
      <c r="O548" s="105">
        <v>0.375</v>
      </c>
      <c r="P548" s="105">
        <v>8.3333333333333329E-2</v>
      </c>
      <c r="Q548" s="104">
        <v>1020</v>
      </c>
      <c r="R548" s="10" t="s">
        <v>619</v>
      </c>
      <c r="S548" s="127" t="s">
        <v>8</v>
      </c>
      <c r="T548" s="127" t="s">
        <v>76</v>
      </c>
      <c r="U548" s="11" t="s">
        <v>226</v>
      </c>
      <c r="V548" s="104" t="s">
        <v>1109</v>
      </c>
      <c r="W548" s="149" t="s">
        <v>1664</v>
      </c>
      <c r="X548" s="103" t="s">
        <v>421</v>
      </c>
      <c r="Y548" s="128" t="s">
        <v>424</v>
      </c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">
        <v>698</v>
      </c>
      <c r="AJ548" s="9" t="s">
        <v>698</v>
      </c>
      <c r="AK548" s="31" t="s">
        <v>104</v>
      </c>
      <c r="AL548" s="31" t="s">
        <v>104</v>
      </c>
      <c r="AM548" s="104" t="s">
        <v>247</v>
      </c>
      <c r="AN548" s="104" t="s">
        <v>248</v>
      </c>
      <c r="AO548" s="104">
        <v>56</v>
      </c>
      <c r="AP548" s="104">
        <v>204.4</v>
      </c>
      <c r="AQ548" s="104">
        <v>204.4</v>
      </c>
      <c r="AR548" s="107">
        <v>0</v>
      </c>
      <c r="AS548" s="107">
        <v>0</v>
      </c>
      <c r="AT548" s="107">
        <v>0</v>
      </c>
      <c r="AU548" s="135"/>
      <c r="AV548" s="135"/>
      <c r="AW548" s="14"/>
      <c r="AX548" s="14"/>
      <c r="AY548" s="160">
        <f>IF(D548="","*",IFERROR(IF(ISODD(COUNT(AS548:AX548)),"ERRO",SUM((AT548-AS548),(AV548-AU548),(AX548-AW548))),"ERRO"))</f>
        <v>0</v>
      </c>
      <c r="AZ548" s="151"/>
      <c r="BA548" s="108">
        <v>0</v>
      </c>
      <c r="BB548" s="10" t="s">
        <v>619</v>
      </c>
      <c r="BC548" s="13" t="s">
        <v>8</v>
      </c>
      <c r="BD548" s="13" t="s">
        <v>76</v>
      </c>
      <c r="BE548" s="11" t="s">
        <v>226</v>
      </c>
      <c r="BF548" s="148"/>
      <c r="BG548" s="16"/>
      <c r="BH548" s="17">
        <v>0</v>
      </c>
      <c r="BI548" s="17"/>
      <c r="BJ548" s="17" t="s">
        <v>1218</v>
      </c>
      <c r="BK548" s="18" t="s">
        <v>1218</v>
      </c>
      <c r="BL548" s="16"/>
      <c r="BM548" s="129" t="s">
        <v>440</v>
      </c>
      <c r="BN548" s="129" t="s">
        <v>469</v>
      </c>
      <c r="BO548" s="129" t="s">
        <v>530</v>
      </c>
      <c r="BP548" s="18"/>
      <c r="BQ548" s="12" t="str">
        <f t="shared" si="54"/>
        <v>Produção e Intervalo</v>
      </c>
      <c r="BR548" s="19">
        <f t="shared" si="55"/>
        <v>0</v>
      </c>
      <c r="BS548" s="19">
        <f t="shared" si="56"/>
        <v>0</v>
      </c>
      <c r="BT548" s="185" t="str">
        <f t="shared" si="57"/>
        <v>CCOCirculaçãoIntervaloOportunidade</v>
      </c>
    </row>
    <row r="549" spans="1:72" hidden="1">
      <c r="A549" s="47" t="s">
        <v>1801</v>
      </c>
      <c r="B549" s="101">
        <v>46074</v>
      </c>
      <c r="C549" s="134">
        <v>8</v>
      </c>
      <c r="D549" s="103" t="s">
        <v>937</v>
      </c>
      <c r="E549" s="155">
        <v>543</v>
      </c>
      <c r="F549" s="125" t="s">
        <v>779</v>
      </c>
      <c r="G549" s="140" t="s">
        <v>780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">
        <v>103</v>
      </c>
      <c r="N549" s="126" t="s">
        <v>246</v>
      </c>
      <c r="O549" s="105">
        <v>0.41666666666666669</v>
      </c>
      <c r="P549" s="105">
        <v>8.3333333333333329E-2</v>
      </c>
      <c r="Q549" s="104">
        <v>20</v>
      </c>
      <c r="R549" s="10" t="s">
        <v>633</v>
      </c>
      <c r="S549" s="127" t="s">
        <v>8</v>
      </c>
      <c r="T549" s="127" t="s">
        <v>76</v>
      </c>
      <c r="U549" s="11" t="s">
        <v>226</v>
      </c>
      <c r="V549" s="104" t="s">
        <v>1179</v>
      </c>
      <c r="W549" s="149" t="s">
        <v>1075</v>
      </c>
      <c r="X549" s="103" t="s">
        <v>421</v>
      </c>
      <c r="Y549" s="128" t="s">
        <v>424</v>
      </c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">
        <v>779</v>
      </c>
      <c r="AJ549" s="9" t="s">
        <v>779</v>
      </c>
      <c r="AK549" s="31" t="s">
        <v>593</v>
      </c>
      <c r="AL549" s="31">
        <v>0</v>
      </c>
      <c r="AM549" s="104" t="s">
        <v>103</v>
      </c>
      <c r="AN549" s="104" t="s">
        <v>246</v>
      </c>
      <c r="AO549" s="104">
        <v>56</v>
      </c>
      <c r="AP549" s="104">
        <v>202</v>
      </c>
      <c r="AQ549" s="104">
        <v>202</v>
      </c>
      <c r="AR549" s="107">
        <v>0.375</v>
      </c>
      <c r="AS549" s="107">
        <v>0</v>
      </c>
      <c r="AT549" s="107">
        <v>0</v>
      </c>
      <c r="AU549" s="135"/>
      <c r="AV549" s="135"/>
      <c r="AW549" s="14"/>
      <c r="AX549" s="14"/>
      <c r="AY549" s="160">
        <f>IF(D549="","*",IFERROR(IF(ISODD(COUNT(AS549:AX549)),"ERRO",SUM((AT549-AS549),(AV549-AU549),(AX549-AW549))),"ERRO"))</f>
        <v>0</v>
      </c>
      <c r="AZ549" s="151"/>
      <c r="BA549" s="108">
        <v>0</v>
      </c>
      <c r="BB549" s="10" t="s">
        <v>633</v>
      </c>
      <c r="BC549" s="13" t="s">
        <v>8</v>
      </c>
      <c r="BD549" s="13" t="s">
        <v>76</v>
      </c>
      <c r="BE549" s="11" t="s">
        <v>226</v>
      </c>
      <c r="BF549" s="148"/>
      <c r="BG549" s="16"/>
      <c r="BH549" s="17">
        <v>0</v>
      </c>
      <c r="BI549" s="17"/>
      <c r="BJ549" s="17" t="s">
        <v>1218</v>
      </c>
      <c r="BK549" s="18" t="s">
        <v>1218</v>
      </c>
      <c r="BL549" s="16"/>
      <c r="BM549" s="129" t="s">
        <v>440</v>
      </c>
      <c r="BN549" s="129" t="s">
        <v>469</v>
      </c>
      <c r="BO549" s="129" t="s">
        <v>530</v>
      </c>
      <c r="BP549" s="18"/>
      <c r="BQ549" s="12" t="str">
        <f t="shared" si="54"/>
        <v>Produção e Intervalo</v>
      </c>
      <c r="BR549" s="19">
        <f t="shared" si="55"/>
        <v>0</v>
      </c>
      <c r="BS549" s="19">
        <f t="shared" si="56"/>
        <v>0</v>
      </c>
      <c r="BT549" s="185" t="str">
        <f t="shared" si="57"/>
        <v>CCOCirculaçãoIntervaloOportunidade</v>
      </c>
    </row>
    <row r="550" spans="1:72" hidden="1">
      <c r="A550" s="47" t="s">
        <v>1802</v>
      </c>
      <c r="B550" s="101">
        <v>46074</v>
      </c>
      <c r="C550" s="134">
        <v>8</v>
      </c>
      <c r="D550" s="103" t="s">
        <v>935</v>
      </c>
      <c r="E550" s="155">
        <v>310</v>
      </c>
      <c r="F550" s="125" t="s">
        <v>779</v>
      </c>
      <c r="G550" s="140" t="s">
        <v>780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">
        <v>95</v>
      </c>
      <c r="N550" s="126" t="s">
        <v>242</v>
      </c>
      <c r="O550" s="105">
        <v>0.375</v>
      </c>
      <c r="P550" s="105">
        <v>8.3333333333333329E-2</v>
      </c>
      <c r="Q550" s="104">
        <v>50</v>
      </c>
      <c r="R550" s="10" t="s">
        <v>633</v>
      </c>
      <c r="S550" s="127" t="s">
        <v>8</v>
      </c>
      <c r="T550" s="127" t="s">
        <v>76</v>
      </c>
      <c r="U550" s="11" t="s">
        <v>226</v>
      </c>
      <c r="V550" s="104" t="s">
        <v>1417</v>
      </c>
      <c r="W550" s="149" t="s">
        <v>1075</v>
      </c>
      <c r="X550" s="103" t="s">
        <v>421</v>
      </c>
      <c r="Y550" s="128" t="s">
        <v>424</v>
      </c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">
        <v>779</v>
      </c>
      <c r="AJ550" s="9" t="s">
        <v>779</v>
      </c>
      <c r="AK550" s="31" t="s">
        <v>593</v>
      </c>
      <c r="AL550" s="31" t="s">
        <v>593</v>
      </c>
      <c r="AM550" s="104" t="s">
        <v>95</v>
      </c>
      <c r="AN550" s="104" t="s">
        <v>242</v>
      </c>
      <c r="AO550" s="104">
        <v>56</v>
      </c>
      <c r="AP550" s="104">
        <v>190.3</v>
      </c>
      <c r="AQ550" s="104">
        <v>190.3</v>
      </c>
      <c r="AR550" s="107">
        <v>0.375</v>
      </c>
      <c r="AS550" s="107">
        <v>0</v>
      </c>
      <c r="AT550" s="107">
        <v>0</v>
      </c>
      <c r="AU550" s="135"/>
      <c r="AV550" s="135"/>
      <c r="AW550" s="14"/>
      <c r="AX550" s="14"/>
      <c r="AY550" s="160">
        <f>IF(D550="","*",IFERROR(IF(ISODD(COUNT(AS550:AX550)),"ERRO",SUM((AT550-AS550),(AV550-AU550),(AX550-AW550))),"ERRO"))</f>
        <v>0</v>
      </c>
      <c r="AZ550" s="151"/>
      <c r="BA550" s="108">
        <v>0</v>
      </c>
      <c r="BB550" s="10" t="s">
        <v>633</v>
      </c>
      <c r="BC550" s="13" t="s">
        <v>8</v>
      </c>
      <c r="BD550" s="13" t="s">
        <v>76</v>
      </c>
      <c r="BE550" s="11" t="s">
        <v>226</v>
      </c>
      <c r="BF550" s="148"/>
      <c r="BG550" s="16"/>
      <c r="BH550" s="17">
        <v>0</v>
      </c>
      <c r="BI550" s="17"/>
      <c r="BJ550" s="17" t="s">
        <v>1218</v>
      </c>
      <c r="BK550" s="18" t="s">
        <v>1218</v>
      </c>
      <c r="BL550" s="16"/>
      <c r="BM550" s="129" t="s">
        <v>440</v>
      </c>
      <c r="BN550" s="129" t="s">
        <v>469</v>
      </c>
      <c r="BO550" s="129" t="s">
        <v>530</v>
      </c>
      <c r="BP550" s="18"/>
      <c r="BQ550" s="12" t="str">
        <f t="shared" si="54"/>
        <v>Produção e Intervalo</v>
      </c>
      <c r="BR550" s="19">
        <f t="shared" si="55"/>
        <v>0</v>
      </c>
      <c r="BS550" s="19">
        <f t="shared" si="56"/>
        <v>0</v>
      </c>
      <c r="BT550" s="185" t="str">
        <f t="shared" si="57"/>
        <v>CCOCirculaçãoIntervaloOportunidade</v>
      </c>
    </row>
    <row r="551" spans="1:72" hidden="1">
      <c r="A551" s="47" t="s">
        <v>1803</v>
      </c>
      <c r="B551" s="101">
        <v>46074</v>
      </c>
      <c r="C551" s="134">
        <v>8</v>
      </c>
      <c r="D551" s="103" t="s">
        <v>895</v>
      </c>
      <c r="E551" s="155"/>
      <c r="F551" s="125" t="s">
        <v>779</v>
      </c>
      <c r="G551" s="140" t="s">
        <v>780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">
        <v>95</v>
      </c>
      <c r="N551" s="126" t="s">
        <v>242</v>
      </c>
      <c r="O551" s="105">
        <v>0.375</v>
      </c>
      <c r="P551" s="105">
        <v>8.3333333333333329E-2</v>
      </c>
      <c r="Q551" s="104">
        <v>50</v>
      </c>
      <c r="R551" s="10" t="s">
        <v>633</v>
      </c>
      <c r="S551" s="127" t="s">
        <v>8</v>
      </c>
      <c r="T551" s="127" t="s">
        <v>76</v>
      </c>
      <c r="U551" s="11" t="s">
        <v>226</v>
      </c>
      <c r="V551" s="104" t="s">
        <v>1804</v>
      </c>
      <c r="W551" s="149" t="s">
        <v>1075</v>
      </c>
      <c r="X551" s="103" t="s">
        <v>421</v>
      </c>
      <c r="Y551" s="128" t="s">
        <v>424</v>
      </c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">
        <v>779</v>
      </c>
      <c r="AJ551" s="9" t="s">
        <v>779</v>
      </c>
      <c r="AK551" s="31" t="s">
        <v>593</v>
      </c>
      <c r="AL551" s="31" t="s">
        <v>593</v>
      </c>
      <c r="AM551" s="104" t="s">
        <v>95</v>
      </c>
      <c r="AN551" s="104" t="s">
        <v>242</v>
      </c>
      <c r="AO551" s="104">
        <v>56</v>
      </c>
      <c r="AP551" s="104">
        <v>190.3</v>
      </c>
      <c r="AQ551" s="104">
        <v>190.3</v>
      </c>
      <c r="AR551" s="107">
        <v>0.375</v>
      </c>
      <c r="AS551" s="107">
        <v>0</v>
      </c>
      <c r="AT551" s="107">
        <v>0</v>
      </c>
      <c r="AU551" s="135"/>
      <c r="AV551" s="135"/>
      <c r="AW551" s="14"/>
      <c r="AX551" s="14"/>
      <c r="AY551" s="160">
        <f>IF(D551="","*",IFERROR(IF(ISODD(COUNT(AS551:AX551)),"ERRO",SUM((AT551-AS551),(AV551-AU551),(AX551-AW551))),"ERRO"))</f>
        <v>0</v>
      </c>
      <c r="AZ551" s="151"/>
      <c r="BA551" s="108">
        <v>0</v>
      </c>
      <c r="BB551" s="10" t="s">
        <v>633</v>
      </c>
      <c r="BC551" s="13" t="s">
        <v>8</v>
      </c>
      <c r="BD551" s="13" t="s">
        <v>76</v>
      </c>
      <c r="BE551" s="11" t="s">
        <v>226</v>
      </c>
      <c r="BF551" s="148"/>
      <c r="BG551" s="16"/>
      <c r="BH551" s="17">
        <v>0</v>
      </c>
      <c r="BI551" s="17"/>
      <c r="BJ551" s="17" t="s">
        <v>1218</v>
      </c>
      <c r="BK551" s="18" t="s">
        <v>1218</v>
      </c>
      <c r="BL551" s="16"/>
      <c r="BM551" s="129" t="s">
        <v>440</v>
      </c>
      <c r="BN551" s="129" t="s">
        <v>469</v>
      </c>
      <c r="BO551" s="129" t="s">
        <v>530</v>
      </c>
      <c r="BP551" s="18"/>
      <c r="BQ551" s="12" t="str">
        <f t="shared" si="54"/>
        <v>Produção e Intervalo</v>
      </c>
      <c r="BR551" s="19">
        <f t="shared" si="55"/>
        <v>0</v>
      </c>
      <c r="BS551" s="19">
        <f t="shared" si="56"/>
        <v>0</v>
      </c>
      <c r="BT551" s="185" t="str">
        <f t="shared" si="57"/>
        <v>CCOCirculaçãoIntervaloOportunidade</v>
      </c>
    </row>
    <row r="552" spans="1:72" hidden="1">
      <c r="A552" s="47" t="s">
        <v>1805</v>
      </c>
      <c r="B552" s="101">
        <v>46074</v>
      </c>
      <c r="C552" s="134">
        <v>8</v>
      </c>
      <c r="D552" s="103" t="s">
        <v>936</v>
      </c>
      <c r="E552" s="155"/>
      <c r="F552" s="125" t="s">
        <v>671</v>
      </c>
      <c r="G552" s="140" t="s">
        <v>671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">
        <v>95</v>
      </c>
      <c r="N552" s="126" t="s">
        <v>241</v>
      </c>
      <c r="O552" s="105">
        <v>0.375</v>
      </c>
      <c r="P552" s="105">
        <v>8.3333333333333329E-2</v>
      </c>
      <c r="Q552" s="104">
        <v>10</v>
      </c>
      <c r="R552" s="10" t="s">
        <v>619</v>
      </c>
      <c r="S552" s="127" t="s">
        <v>8</v>
      </c>
      <c r="T552" s="127" t="s">
        <v>76</v>
      </c>
      <c r="U552" s="11" t="s">
        <v>226</v>
      </c>
      <c r="V552" s="104" t="s">
        <v>1417</v>
      </c>
      <c r="W552" s="149" t="s">
        <v>1196</v>
      </c>
      <c r="X552" s="103" t="s">
        <v>421</v>
      </c>
      <c r="Y552" s="128" t="s">
        <v>424</v>
      </c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">
        <v>671</v>
      </c>
      <c r="AJ552" s="9" t="s">
        <v>671</v>
      </c>
      <c r="AK552" s="31" t="s">
        <v>593</v>
      </c>
      <c r="AL552" s="31" t="s">
        <v>593</v>
      </c>
      <c r="AM552" s="104" t="s">
        <v>95</v>
      </c>
      <c r="AN552" s="104" t="s">
        <v>241</v>
      </c>
      <c r="AO552" s="104">
        <v>56</v>
      </c>
      <c r="AP552" s="104">
        <v>187.58</v>
      </c>
      <c r="AQ552" s="104">
        <v>187.58</v>
      </c>
      <c r="AR552" s="107">
        <v>0.39583333333333331</v>
      </c>
      <c r="AS552" s="107">
        <v>0</v>
      </c>
      <c r="AT552" s="107">
        <v>0</v>
      </c>
      <c r="AU552" s="135"/>
      <c r="AV552" s="135"/>
      <c r="AW552" s="14"/>
      <c r="AX552" s="14"/>
      <c r="AY552" s="160">
        <f>IF(D552="","*",IFERROR(IF(ISODD(COUNT(AS552:AX552)),"ERRO",SUM((AT552-AS552),(AV552-AU552),(AX552-AW552))),"ERRO"))</f>
        <v>0</v>
      </c>
      <c r="AZ552" s="151"/>
      <c r="BA552" s="108">
        <v>0</v>
      </c>
      <c r="BB552" s="10" t="s">
        <v>619</v>
      </c>
      <c r="BC552" s="13" t="s">
        <v>8</v>
      </c>
      <c r="BD552" s="13" t="s">
        <v>76</v>
      </c>
      <c r="BE552" s="11" t="s">
        <v>226</v>
      </c>
      <c r="BF552" s="148"/>
      <c r="BG552" s="16"/>
      <c r="BH552" s="17">
        <v>0</v>
      </c>
      <c r="BI552" s="17"/>
      <c r="BJ552" s="17" t="s">
        <v>1218</v>
      </c>
      <c r="BK552" s="18" t="s">
        <v>1218</v>
      </c>
      <c r="BL552" s="16"/>
      <c r="BM552" s="129" t="s">
        <v>440</v>
      </c>
      <c r="BN552" s="129" t="s">
        <v>469</v>
      </c>
      <c r="BO552" s="129" t="s">
        <v>530</v>
      </c>
      <c r="BP552" s="18"/>
      <c r="BQ552" s="12" t="str">
        <f t="shared" si="54"/>
        <v>Produção e Intervalo</v>
      </c>
      <c r="BR552" s="19">
        <f t="shared" si="55"/>
        <v>0</v>
      </c>
      <c r="BS552" s="19">
        <f t="shared" si="56"/>
        <v>0</v>
      </c>
      <c r="BT552" s="185" t="str">
        <f t="shared" si="57"/>
        <v>CCOCirculaçãoIntervaloOportunidade</v>
      </c>
    </row>
    <row r="553" spans="1:72" hidden="1">
      <c r="A553" s="47" t="s">
        <v>1713</v>
      </c>
      <c r="B553" s="101"/>
      <c r="C553" s="134" t="s">
        <v>1713</v>
      </c>
      <c r="D553" s="103"/>
      <c r="E553" s="155">
        <v>547</v>
      </c>
      <c r="F553" s="125"/>
      <c r="G553" s="140" t="s">
        <v>978</v>
      </c>
      <c r="H553" s="105"/>
      <c r="I553" s="105"/>
      <c r="J553" s="104"/>
      <c r="K553" s="104"/>
      <c r="L553" s="104"/>
      <c r="M553" s="126" t="s">
        <v>593</v>
      </c>
      <c r="N553" s="126" t="s">
        <v>593</v>
      </c>
      <c r="O553" s="105"/>
      <c r="P553" s="105"/>
      <c r="Q553" s="104"/>
      <c r="R553" s="10" t="s">
        <v>978</v>
      </c>
      <c r="S553" s="127" t="s">
        <v>593</v>
      </c>
      <c r="T553" s="127" t="s">
        <v>593</v>
      </c>
      <c r="U553" s="11" t="s">
        <v>593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">
        <v>593</v>
      </c>
      <c r="AJ553" s="9" t="s">
        <v>593</v>
      </c>
      <c r="AK553" s="31">
        <v>0</v>
      </c>
      <c r="AL553" s="31">
        <v>0</v>
      </c>
      <c r="AM553" s="104" t="s">
        <v>593</v>
      </c>
      <c r="AN553" s="104" t="s">
        <v>593</v>
      </c>
      <c r="AO553" s="104" t="s">
        <v>593</v>
      </c>
      <c r="AP553" s="104">
        <v>0</v>
      </c>
      <c r="AQ553" s="104">
        <v>0</v>
      </c>
      <c r="AR553" s="107"/>
      <c r="AS553" s="107"/>
      <c r="AT553" s="107"/>
      <c r="AU553" s="135"/>
      <c r="AV553" s="135"/>
      <c r="AW553" s="14"/>
      <c r="AX553" s="14"/>
      <c r="AY553" s="160" t="str">
        <f>IF(D553="","*",IFERROR(IF(ISODD(COUNT(AS553:AX553)),"ERRO",SUM((AT553-AS553),(AV553-AU553),(AX553-AW553))),"ERRO"))</f>
        <v>*</v>
      </c>
      <c r="AZ553" s="151"/>
      <c r="BA553" s="108"/>
      <c r="BB553" s="10" t="s">
        <v>978</v>
      </c>
      <c r="BC553" s="13" t="s">
        <v>593</v>
      </c>
      <c r="BD553" s="13" t="s">
        <v>593</v>
      </c>
      <c r="BE553" s="11" t="s">
        <v>593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4"/>
        <v>Aderente</v>
      </c>
      <c r="BR553" s="19" t="str">
        <f t="shared" si="55"/>
        <v>*</v>
      </c>
      <c r="BS553" s="19" t="str">
        <f t="shared" si="56"/>
        <v>*</v>
      </c>
      <c r="BT553" s="185" t="str">
        <f t="shared" si="57"/>
        <v/>
      </c>
    </row>
    <row r="554" spans="1:72" hidden="1">
      <c r="A554" s="47" t="s">
        <v>1806</v>
      </c>
      <c r="B554" s="101">
        <v>46074</v>
      </c>
      <c r="C554" s="134">
        <v>8</v>
      </c>
      <c r="D554" s="103" t="s">
        <v>866</v>
      </c>
      <c r="E554" s="155">
        <v>548</v>
      </c>
      <c r="F554" s="125" t="s">
        <v>775</v>
      </c>
      <c r="G554" s="140" t="s">
        <v>776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">
        <v>37</v>
      </c>
      <c r="N554" s="126">
        <v>1031022</v>
      </c>
      <c r="O554" s="105">
        <v>0.39583333333333331</v>
      </c>
      <c r="P554" s="105">
        <v>0.10416666666666667</v>
      </c>
      <c r="Q554" s="104">
        <v>1</v>
      </c>
      <c r="R554" s="10" t="s">
        <v>596</v>
      </c>
      <c r="S554" s="127" t="s">
        <v>8</v>
      </c>
      <c r="T554" s="127" t="s">
        <v>23</v>
      </c>
      <c r="U554" s="11" t="s">
        <v>191</v>
      </c>
      <c r="V554" s="104" t="s">
        <v>1097</v>
      </c>
      <c r="W554" s="149" t="s">
        <v>1060</v>
      </c>
      <c r="X554" s="103" t="s">
        <v>421</v>
      </c>
      <c r="Y554" s="128" t="s">
        <v>424</v>
      </c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">
        <v>775</v>
      </c>
      <c r="AJ554" s="9" t="s">
        <v>775</v>
      </c>
      <c r="AK554" s="31" t="s">
        <v>593</v>
      </c>
      <c r="AL554" s="31" t="s">
        <v>593</v>
      </c>
      <c r="AM554" s="104" t="s">
        <v>37</v>
      </c>
      <c r="AN554" s="104">
        <v>1031022</v>
      </c>
      <c r="AO554" s="104">
        <v>55</v>
      </c>
      <c r="AP554" s="104">
        <v>102.55500000000001</v>
      </c>
      <c r="AQ554" s="104">
        <v>102.55500000000001</v>
      </c>
      <c r="AR554" s="107">
        <v>0.375</v>
      </c>
      <c r="AS554" s="107">
        <v>0</v>
      </c>
      <c r="AT554" s="107">
        <v>0</v>
      </c>
      <c r="AU554" s="135"/>
      <c r="AV554" s="135"/>
      <c r="AW554" s="14"/>
      <c r="AX554" s="14"/>
      <c r="AY554" s="160">
        <f>IF(D554="","*",IFERROR(IF(ISODD(COUNT(AS554:AX554)),"ERRO",SUM((AT554-AS554),(AV554-AU554),(AX554-AW554))),"ERRO"))</f>
        <v>0</v>
      </c>
      <c r="AZ554" s="151"/>
      <c r="BA554" s="108">
        <v>0</v>
      </c>
      <c r="BB554" s="10" t="s">
        <v>596</v>
      </c>
      <c r="BC554" s="13" t="s">
        <v>8</v>
      </c>
      <c r="BD554" s="13" t="s">
        <v>23</v>
      </c>
      <c r="BE554" s="11" t="s">
        <v>191</v>
      </c>
      <c r="BF554" s="148"/>
      <c r="BG554" s="16"/>
      <c r="BH554" s="17">
        <v>0</v>
      </c>
      <c r="BI554" s="17"/>
      <c r="BJ554" s="17" t="s">
        <v>1218</v>
      </c>
      <c r="BK554" s="18" t="s">
        <v>1218</v>
      </c>
      <c r="BL554" s="16"/>
      <c r="BM554" s="129" t="s">
        <v>440</v>
      </c>
      <c r="BN554" s="129" t="s">
        <v>469</v>
      </c>
      <c r="BO554" s="129" t="s">
        <v>530</v>
      </c>
      <c r="BP554" s="18"/>
      <c r="BQ554" s="12" t="str">
        <f t="shared" si="54"/>
        <v>Produção e Intervalo</v>
      </c>
      <c r="BR554" s="19">
        <f t="shared" si="55"/>
        <v>0</v>
      </c>
      <c r="BS554" s="19">
        <f t="shared" si="56"/>
        <v>0</v>
      </c>
      <c r="BT554" s="185" t="str">
        <f t="shared" si="57"/>
        <v>CCOCirculaçãoIntervaloOportunidade</v>
      </c>
    </row>
    <row r="555" spans="1:72" hidden="1">
      <c r="A555" s="47" t="s">
        <v>1807</v>
      </c>
      <c r="B555" s="101">
        <v>46074</v>
      </c>
      <c r="C555" s="134">
        <v>8</v>
      </c>
      <c r="D555" s="103" t="s">
        <v>894</v>
      </c>
      <c r="E555" s="155">
        <v>549</v>
      </c>
      <c r="F555" s="125" t="s">
        <v>775</v>
      </c>
      <c r="G555" s="140" t="s">
        <v>776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">
        <v>37</v>
      </c>
      <c r="N555" s="126">
        <v>1031022</v>
      </c>
      <c r="O555" s="105">
        <v>0.39583333333333331</v>
      </c>
      <c r="P555" s="105">
        <v>0.10416666666666667</v>
      </c>
      <c r="Q555" s="104">
        <v>1</v>
      </c>
      <c r="R555" s="10" t="s">
        <v>596</v>
      </c>
      <c r="S555" s="127" t="s">
        <v>8</v>
      </c>
      <c r="T555" s="127" t="s">
        <v>23</v>
      </c>
      <c r="U555" s="11" t="s">
        <v>191</v>
      </c>
      <c r="V555" s="104" t="s">
        <v>1097</v>
      </c>
      <c r="W555" s="149" t="s">
        <v>1060</v>
      </c>
      <c r="X555" s="103" t="s">
        <v>421</v>
      </c>
      <c r="Y555" s="128" t="s">
        <v>424</v>
      </c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">
        <v>775</v>
      </c>
      <c r="AJ555" s="9" t="s">
        <v>775</v>
      </c>
      <c r="AK555" s="31" t="s">
        <v>593</v>
      </c>
      <c r="AL555" s="31" t="s">
        <v>593</v>
      </c>
      <c r="AM555" s="104" t="s">
        <v>37</v>
      </c>
      <c r="AN555" s="104">
        <v>1031022</v>
      </c>
      <c r="AO555" s="104">
        <v>55</v>
      </c>
      <c r="AP555" s="104">
        <v>102.55500000000001</v>
      </c>
      <c r="AQ555" s="104">
        <v>102.55500000000001</v>
      </c>
      <c r="AR555" s="107">
        <v>0.375</v>
      </c>
      <c r="AS555" s="107">
        <v>0</v>
      </c>
      <c r="AT555" s="107">
        <v>0</v>
      </c>
      <c r="AU555" s="135"/>
      <c r="AV555" s="135"/>
      <c r="AW555" s="14"/>
      <c r="AX555" s="14"/>
      <c r="AY555" s="160">
        <f>IF(D555="","*",IFERROR(IF(ISODD(COUNT(AS555:AX555)),"ERRO",SUM((AT555-AS555),(AV555-AU555),(AX555-AW555))),"ERRO"))</f>
        <v>0</v>
      </c>
      <c r="AZ555" s="151"/>
      <c r="BA555" s="108">
        <v>0</v>
      </c>
      <c r="BB555" s="10" t="s">
        <v>596</v>
      </c>
      <c r="BC555" s="13" t="s">
        <v>8</v>
      </c>
      <c r="BD555" s="13" t="s">
        <v>23</v>
      </c>
      <c r="BE555" s="11" t="s">
        <v>191</v>
      </c>
      <c r="BF555" s="148"/>
      <c r="BG555" s="16"/>
      <c r="BH555" s="17">
        <v>0</v>
      </c>
      <c r="BI555" s="17"/>
      <c r="BJ555" s="17" t="s">
        <v>1218</v>
      </c>
      <c r="BK555" s="18" t="s">
        <v>1218</v>
      </c>
      <c r="BL555" s="16"/>
      <c r="BM555" s="129" t="s">
        <v>440</v>
      </c>
      <c r="BN555" s="129" t="s">
        <v>469</v>
      </c>
      <c r="BO555" s="129" t="s">
        <v>530</v>
      </c>
      <c r="BP555" s="18"/>
      <c r="BQ555" s="12" t="str">
        <f t="shared" si="54"/>
        <v>Produção e Intervalo</v>
      </c>
      <c r="BR555" s="19">
        <f t="shared" si="55"/>
        <v>0</v>
      </c>
      <c r="BS555" s="19">
        <f t="shared" si="56"/>
        <v>0</v>
      </c>
      <c r="BT555" s="185" t="str">
        <f t="shared" si="57"/>
        <v>CCOCirculaçãoIntervaloOportunidade</v>
      </c>
    </row>
    <row r="556" spans="1:72" hidden="1">
      <c r="A556" s="47" t="s">
        <v>1808</v>
      </c>
      <c r="B556" s="101">
        <v>46074</v>
      </c>
      <c r="C556" s="134">
        <v>8</v>
      </c>
      <c r="D556" s="103" t="s">
        <v>878</v>
      </c>
      <c r="E556" s="155">
        <v>550</v>
      </c>
      <c r="F556" s="125" t="s">
        <v>782</v>
      </c>
      <c r="G556" s="140" t="s">
        <v>783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">
        <v>37</v>
      </c>
      <c r="N556" s="126">
        <v>1051032</v>
      </c>
      <c r="O556" s="105">
        <v>0.39583333333333331</v>
      </c>
      <c r="P556" s="105">
        <v>0.10416666666666667</v>
      </c>
      <c r="Q556" s="104">
        <v>312</v>
      </c>
      <c r="R556" s="10" t="s">
        <v>619</v>
      </c>
      <c r="S556" s="127" t="s">
        <v>8</v>
      </c>
      <c r="T556" s="127" t="s">
        <v>23</v>
      </c>
      <c r="U556" s="11" t="s">
        <v>191</v>
      </c>
      <c r="V556" s="104" t="s">
        <v>1097</v>
      </c>
      <c r="W556" s="149" t="s">
        <v>1344</v>
      </c>
      <c r="X556" s="103" t="s">
        <v>421</v>
      </c>
      <c r="Y556" s="128" t="s">
        <v>424</v>
      </c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">
        <v>782</v>
      </c>
      <c r="AJ556" s="9" t="s">
        <v>782</v>
      </c>
      <c r="AK556" s="31" t="s">
        <v>593</v>
      </c>
      <c r="AL556" s="31" t="s">
        <v>593</v>
      </c>
      <c r="AM556" s="104" t="s">
        <v>37</v>
      </c>
      <c r="AN556" s="104">
        <v>1051032</v>
      </c>
      <c r="AO556" s="104">
        <v>55</v>
      </c>
      <c r="AP556" s="104">
        <v>103.696</v>
      </c>
      <c r="AQ556" s="104">
        <v>103.696</v>
      </c>
      <c r="AR556" s="107">
        <v>0.375</v>
      </c>
      <c r="AS556" s="107">
        <v>0</v>
      </c>
      <c r="AT556" s="107">
        <v>0</v>
      </c>
      <c r="AU556" s="135"/>
      <c r="AV556" s="135"/>
      <c r="AW556" s="14"/>
      <c r="AX556" s="14"/>
      <c r="AY556" s="160">
        <f>IF(D556="","*",IFERROR(IF(ISODD(COUNT(AS556:AX556)),"ERRO",SUM((AT556-AS556),(AV556-AU556),(AX556-AW556))),"ERRO"))</f>
        <v>0</v>
      </c>
      <c r="AZ556" s="151"/>
      <c r="BA556" s="108">
        <v>0</v>
      </c>
      <c r="BB556" s="10" t="s">
        <v>619</v>
      </c>
      <c r="BC556" s="13" t="s">
        <v>8</v>
      </c>
      <c r="BD556" s="13" t="s">
        <v>23</v>
      </c>
      <c r="BE556" s="11" t="s">
        <v>191</v>
      </c>
      <c r="BF556" s="148"/>
      <c r="BG556" s="16"/>
      <c r="BH556" s="17">
        <v>0</v>
      </c>
      <c r="BI556" s="17"/>
      <c r="BJ556" s="17" t="s">
        <v>1218</v>
      </c>
      <c r="BK556" s="18" t="s">
        <v>1218</v>
      </c>
      <c r="BL556" s="16"/>
      <c r="BM556" s="129" t="s">
        <v>440</v>
      </c>
      <c r="BN556" s="129" t="s">
        <v>469</v>
      </c>
      <c r="BO556" s="129" t="s">
        <v>530</v>
      </c>
      <c r="BP556" s="18"/>
      <c r="BQ556" s="12" t="str">
        <f t="shared" si="54"/>
        <v>Produção e Intervalo</v>
      </c>
      <c r="BR556" s="19">
        <f t="shared" si="55"/>
        <v>0</v>
      </c>
      <c r="BS556" s="19">
        <f t="shared" si="56"/>
        <v>0</v>
      </c>
      <c r="BT556" s="185" t="str">
        <f t="shared" si="57"/>
        <v>CCOCirculaçãoIntervaloOportunidade</v>
      </c>
    </row>
    <row r="557" spans="1:72" hidden="1">
      <c r="A557" s="47" t="s">
        <v>1809</v>
      </c>
      <c r="B557" s="101">
        <v>46074</v>
      </c>
      <c r="C557" s="134">
        <v>8</v>
      </c>
      <c r="D557" s="103" t="s">
        <v>843</v>
      </c>
      <c r="E557" s="155">
        <v>552</v>
      </c>
      <c r="F557" s="125" t="s">
        <v>607</v>
      </c>
      <c r="G557" s="140" t="s">
        <v>592</v>
      </c>
      <c r="H557" s="105" t="s">
        <v>55</v>
      </c>
      <c r="I557" s="105" t="s">
        <v>1810</v>
      </c>
      <c r="J557" s="104">
        <v>48</v>
      </c>
      <c r="K557" s="104">
        <v>134</v>
      </c>
      <c r="L557" s="104" t="s">
        <v>593</v>
      </c>
      <c r="M557" s="126" t="s">
        <v>1811</v>
      </c>
      <c r="N557" s="126" t="s">
        <v>1812</v>
      </c>
      <c r="O557" s="105">
        <v>0.33333333333333331</v>
      </c>
      <c r="P557" s="105">
        <v>4.1666666666666664E-2</v>
      </c>
      <c r="Q557" s="104">
        <v>1</v>
      </c>
      <c r="R557" s="10" t="s">
        <v>591</v>
      </c>
      <c r="S557" s="127" t="s">
        <v>8</v>
      </c>
      <c r="T557" s="127" t="s">
        <v>23</v>
      </c>
      <c r="U557" s="11" t="s">
        <v>22</v>
      </c>
      <c r="V557" s="104" t="s">
        <v>1105</v>
      </c>
      <c r="W557" s="149" t="s">
        <v>1050</v>
      </c>
      <c r="X557" s="103" t="s">
        <v>421</v>
      </c>
      <c r="Y557" s="128" t="s">
        <v>424</v>
      </c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">
        <v>607</v>
      </c>
      <c r="AJ557" s="9" t="s">
        <v>607</v>
      </c>
      <c r="AK557" s="31" t="s">
        <v>55</v>
      </c>
      <c r="AL557" s="31" t="s">
        <v>1810</v>
      </c>
      <c r="AM557" s="104" t="s">
        <v>1811</v>
      </c>
      <c r="AN557" s="104" t="s">
        <v>1812</v>
      </c>
      <c r="AO557" s="104">
        <v>48</v>
      </c>
      <c r="AP557" s="104">
        <v>134</v>
      </c>
      <c r="AQ557" s="104">
        <v>134</v>
      </c>
      <c r="AR557" s="107">
        <v>0.54374999999999996</v>
      </c>
      <c r="AS557" s="107">
        <v>0</v>
      </c>
      <c r="AT557" s="107">
        <v>0</v>
      </c>
      <c r="AU557" s="135"/>
      <c r="AV557" s="135"/>
      <c r="AW557" s="14"/>
      <c r="AX557" s="14"/>
      <c r="AY557" s="160">
        <f>IF(D557="","*",IFERROR(IF(ISODD(COUNT(AS557:AX557)),"ERRO",SUM((AT557-AS557),(AV557-AU557),(AX557-AW557))),"ERRO"))</f>
        <v>0</v>
      </c>
      <c r="AZ557" s="151"/>
      <c r="BA557" s="108">
        <v>0</v>
      </c>
      <c r="BB557" s="10" t="s">
        <v>591</v>
      </c>
      <c r="BC557" s="13" t="s">
        <v>8</v>
      </c>
      <c r="BD557" s="13" t="s">
        <v>23</v>
      </c>
      <c r="BE557" s="11" t="s">
        <v>22</v>
      </c>
      <c r="BF557" s="148"/>
      <c r="BG557" s="16"/>
      <c r="BH557" s="17">
        <v>0</v>
      </c>
      <c r="BI557" s="17"/>
      <c r="BJ557" s="17" t="s">
        <v>1128</v>
      </c>
      <c r="BK557" s="18" t="s">
        <v>1813</v>
      </c>
      <c r="BL557" s="16"/>
      <c r="BM557" s="129" t="s">
        <v>440</v>
      </c>
      <c r="BN557" s="129" t="s">
        <v>469</v>
      </c>
      <c r="BO557" s="129" t="s">
        <v>530</v>
      </c>
      <c r="BP557" s="18"/>
      <c r="BQ557" s="12" t="str">
        <f t="shared" si="54"/>
        <v>Produção e Intervalo</v>
      </c>
      <c r="BR557" s="19">
        <f t="shared" si="55"/>
        <v>0</v>
      </c>
      <c r="BS557" s="19">
        <f t="shared" si="56"/>
        <v>0</v>
      </c>
      <c r="BT557" s="185" t="str">
        <f t="shared" si="57"/>
        <v>CCOCirculaçãoIntervaloOportunidade</v>
      </c>
    </row>
    <row r="558" spans="1:72" hidden="1">
      <c r="A558" s="47" t="s">
        <v>1814</v>
      </c>
      <c r="B558" s="101">
        <v>46074</v>
      </c>
      <c r="C558" s="134">
        <v>8</v>
      </c>
      <c r="D558" s="103" t="s">
        <v>921</v>
      </c>
      <c r="E558" s="155">
        <v>552</v>
      </c>
      <c r="F558" s="125" t="s">
        <v>726</v>
      </c>
      <c r="G558" s="140" t="s">
        <v>702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">
        <v>68</v>
      </c>
      <c r="N558" s="126">
        <v>1561552</v>
      </c>
      <c r="O558" s="105">
        <v>0.35416666666666669</v>
      </c>
      <c r="P558" s="105">
        <v>6.9444444444444448E-2</v>
      </c>
      <c r="Q558" s="104">
        <v>1</v>
      </c>
      <c r="R558" s="10" t="s">
        <v>596</v>
      </c>
      <c r="S558" s="127" t="s">
        <v>8</v>
      </c>
      <c r="T558" s="127" t="s">
        <v>23</v>
      </c>
      <c r="U558" s="11" t="s">
        <v>191</v>
      </c>
      <c r="V558" s="104" t="s">
        <v>1105</v>
      </c>
      <c r="W558" s="149" t="s">
        <v>1060</v>
      </c>
      <c r="X558" s="103" t="s">
        <v>421</v>
      </c>
      <c r="Y558" s="128" t="s">
        <v>424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">
        <v>726</v>
      </c>
      <c r="AJ558" s="9" t="s">
        <v>726</v>
      </c>
      <c r="AK558" s="31" t="s">
        <v>593</v>
      </c>
      <c r="AL558" s="31" t="s">
        <v>593</v>
      </c>
      <c r="AM558" s="104" t="s">
        <v>68</v>
      </c>
      <c r="AN558" s="104">
        <v>1561552</v>
      </c>
      <c r="AO558" s="104">
        <v>55</v>
      </c>
      <c r="AP558" s="104">
        <v>155.39599999999999</v>
      </c>
      <c r="AQ558" s="104">
        <v>155.39599999999999</v>
      </c>
      <c r="AR558" s="107">
        <v>0.375</v>
      </c>
      <c r="AS558" s="107">
        <v>0.3888888888888889</v>
      </c>
      <c r="AT558" s="107">
        <v>0.45833333333333331</v>
      </c>
      <c r="AU558" s="135"/>
      <c r="AV558" s="135"/>
      <c r="AW558" s="14"/>
      <c r="AX558" s="14"/>
      <c r="AY558" s="160">
        <f>IF(D558="","*",IFERROR(IF(ISODD(COUNT(AS558:AX558)),"ERRO",SUM((AT558-AS558),(AV558-AU558),(AX558-AW558))),"ERRO"))</f>
        <v>6.944444444444442E-2</v>
      </c>
      <c r="AZ558" s="151"/>
      <c r="BA558" s="108">
        <v>0</v>
      </c>
      <c r="BB558" s="10" t="s">
        <v>596</v>
      </c>
      <c r="BC558" s="13" t="s">
        <v>8</v>
      </c>
      <c r="BD558" s="13" t="s">
        <v>23</v>
      </c>
      <c r="BE558" s="11" t="s">
        <v>191</v>
      </c>
      <c r="BF558" s="148"/>
      <c r="BG558" s="16"/>
      <c r="BH558" s="17">
        <v>0</v>
      </c>
      <c r="BI558" s="17"/>
      <c r="BJ558" s="17" t="s">
        <v>1815</v>
      </c>
      <c r="BK558" s="18" t="s">
        <v>1815</v>
      </c>
      <c r="BL558" s="16"/>
      <c r="BM558" s="129" t="s">
        <v>447</v>
      </c>
      <c r="BN558" s="129" t="s">
        <v>463</v>
      </c>
      <c r="BO558" s="129" t="s">
        <v>559</v>
      </c>
      <c r="BP558" s="18"/>
      <c r="BQ558" s="12" t="str">
        <f t="shared" si="54"/>
        <v>Produção</v>
      </c>
      <c r="BR558" s="19">
        <f t="shared" si="55"/>
        <v>0.99999999999999956</v>
      </c>
      <c r="BS558" s="19">
        <f t="shared" si="56"/>
        <v>0</v>
      </c>
      <c r="BT558" s="185" t="str">
        <f t="shared" si="57"/>
        <v>CondiçõesClimáticaTemperatura</v>
      </c>
    </row>
    <row r="559" spans="1:72" hidden="1">
      <c r="A559" s="47" t="s">
        <v>1816</v>
      </c>
      <c r="B559" s="101">
        <v>46074</v>
      </c>
      <c r="C559" s="134">
        <v>8</v>
      </c>
      <c r="D559" s="103" t="s">
        <v>947</v>
      </c>
      <c r="E559" s="155">
        <v>553</v>
      </c>
      <c r="F559" s="125" t="s">
        <v>726</v>
      </c>
      <c r="G559" s="140" t="s">
        <v>702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">
        <v>68</v>
      </c>
      <c r="N559" s="126">
        <v>1561552</v>
      </c>
      <c r="O559" s="105">
        <v>0.35416666666666669</v>
      </c>
      <c r="P559" s="105">
        <v>6.9444444444444448E-2</v>
      </c>
      <c r="Q559" s="104">
        <v>1</v>
      </c>
      <c r="R559" s="10" t="s">
        <v>596</v>
      </c>
      <c r="S559" s="127" t="s">
        <v>8</v>
      </c>
      <c r="T559" s="127" t="s">
        <v>23</v>
      </c>
      <c r="U559" s="11" t="s">
        <v>191</v>
      </c>
      <c r="V559" s="104" t="s">
        <v>1105</v>
      </c>
      <c r="W559" s="149" t="s">
        <v>1060</v>
      </c>
      <c r="X559" s="103" t="s">
        <v>421</v>
      </c>
      <c r="Y559" s="128" t="s">
        <v>424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">
        <v>726</v>
      </c>
      <c r="AJ559" s="9" t="s">
        <v>726</v>
      </c>
      <c r="AK559" s="31" t="s">
        <v>593</v>
      </c>
      <c r="AL559" s="31" t="s">
        <v>593</v>
      </c>
      <c r="AM559" s="104" t="s">
        <v>68</v>
      </c>
      <c r="AN559" s="104">
        <v>1561552</v>
      </c>
      <c r="AO559" s="104">
        <v>55</v>
      </c>
      <c r="AP559" s="104">
        <v>155.37899999999999</v>
      </c>
      <c r="AQ559" s="104">
        <v>155.37899999999999</v>
      </c>
      <c r="AR559" s="107">
        <v>0.375</v>
      </c>
      <c r="AS559" s="107">
        <v>0.3888888888888889</v>
      </c>
      <c r="AT559" s="107">
        <v>0.45833333333333331</v>
      </c>
      <c r="AU559" s="135"/>
      <c r="AV559" s="135"/>
      <c r="AW559" s="14"/>
      <c r="AX559" s="14"/>
      <c r="AY559" s="160">
        <f>IF(D559="","*",IFERROR(IF(ISODD(COUNT(AS559:AX559)),"ERRO",SUM((AT559-AS559),(AV559-AU559),(AX559-AW559))),"ERRO"))</f>
        <v>6.944444444444442E-2</v>
      </c>
      <c r="AZ559" s="151"/>
      <c r="BA559" s="108">
        <v>0</v>
      </c>
      <c r="BB559" s="10" t="s">
        <v>596</v>
      </c>
      <c r="BC559" s="13" t="s">
        <v>8</v>
      </c>
      <c r="BD559" s="13" t="s">
        <v>23</v>
      </c>
      <c r="BE559" s="11" t="s">
        <v>191</v>
      </c>
      <c r="BF559" s="148"/>
      <c r="BG559" s="16"/>
      <c r="BH559" s="17">
        <v>0</v>
      </c>
      <c r="BI559" s="17"/>
      <c r="BJ559" s="17" t="s">
        <v>1815</v>
      </c>
      <c r="BK559" s="18" t="s">
        <v>1815</v>
      </c>
      <c r="BL559" s="16"/>
      <c r="BM559" s="129" t="s">
        <v>447</v>
      </c>
      <c r="BN559" s="129" t="s">
        <v>463</v>
      </c>
      <c r="BO559" s="129" t="s">
        <v>559</v>
      </c>
      <c r="BP559" s="18"/>
      <c r="BQ559" s="12" t="str">
        <f t="shared" si="54"/>
        <v>Produção</v>
      </c>
      <c r="BR559" s="19">
        <f t="shared" si="55"/>
        <v>0.99999999999999956</v>
      </c>
      <c r="BS559" s="19">
        <f t="shared" si="56"/>
        <v>0</v>
      </c>
      <c r="BT559" s="185" t="str">
        <f t="shared" si="57"/>
        <v>CondiçõesClimáticaTemperatura</v>
      </c>
    </row>
    <row r="560" spans="1:72" hidden="1">
      <c r="A560" s="47" t="s">
        <v>1817</v>
      </c>
      <c r="B560" s="101">
        <v>46074</v>
      </c>
      <c r="C560" s="134">
        <v>8</v>
      </c>
      <c r="D560" s="103" t="s">
        <v>849</v>
      </c>
      <c r="E560" s="155"/>
      <c r="F560" s="125" t="s">
        <v>726</v>
      </c>
      <c r="G560" s="140" t="s">
        <v>702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1362</v>
      </c>
      <c r="O560" s="105">
        <v>0.35416666666666669</v>
      </c>
      <c r="P560" s="105">
        <v>6.9444444444444448E-2</v>
      </c>
      <c r="Q560" s="104">
        <v>1</v>
      </c>
      <c r="R560" s="10" t="s">
        <v>596</v>
      </c>
      <c r="S560" s="127" t="s">
        <v>8</v>
      </c>
      <c r="T560" s="127" t="s">
        <v>23</v>
      </c>
      <c r="U560" s="11" t="s">
        <v>191</v>
      </c>
      <c r="V560" s="104" t="s">
        <v>1105</v>
      </c>
      <c r="W560" s="149" t="s">
        <v>1060</v>
      </c>
      <c r="X560" s="103" t="s">
        <v>421</v>
      </c>
      <c r="Y560" s="128" t="s">
        <v>424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">
        <v>726</v>
      </c>
      <c r="AJ560" s="9" t="s">
        <v>726</v>
      </c>
      <c r="AK560" s="31">
        <v>0</v>
      </c>
      <c r="AL560" s="31">
        <v>0</v>
      </c>
      <c r="AM560" s="104" t="s">
        <v>11</v>
      </c>
      <c r="AN560" s="104" t="s">
        <v>1362</v>
      </c>
      <c r="AO560" s="104">
        <v>55</v>
      </c>
      <c r="AP560" s="104">
        <v>155.36799999999999</v>
      </c>
      <c r="AQ560" s="104">
        <v>155.36799999999999</v>
      </c>
      <c r="AR560" s="107">
        <v>0.375</v>
      </c>
      <c r="AS560" s="107">
        <v>0.3888888888888889</v>
      </c>
      <c r="AT560" s="107">
        <v>0.45833333333333331</v>
      </c>
      <c r="AU560" s="135"/>
      <c r="AV560" s="135"/>
      <c r="AW560" s="14"/>
      <c r="AX560" s="14"/>
      <c r="AY560" s="160">
        <f>IF(D560="","*",IFERROR(IF(ISODD(COUNT(AS560:AX560)),"ERRO",SUM((AT560-AS560),(AV560-AU560),(AX560-AW560))),"ERRO"))</f>
        <v>6.944444444444442E-2</v>
      </c>
      <c r="AZ560" s="151"/>
      <c r="BA560" s="108">
        <v>0</v>
      </c>
      <c r="BB560" s="10" t="s">
        <v>596</v>
      </c>
      <c r="BC560" s="13" t="s">
        <v>8</v>
      </c>
      <c r="BD560" s="13" t="s">
        <v>23</v>
      </c>
      <c r="BE560" s="11" t="s">
        <v>191</v>
      </c>
      <c r="BF560" s="148"/>
      <c r="BG560" s="16"/>
      <c r="BH560" s="17">
        <v>0</v>
      </c>
      <c r="BI560" s="17"/>
      <c r="BJ560" s="17" t="s">
        <v>1815</v>
      </c>
      <c r="BK560" s="18" t="s">
        <v>1815</v>
      </c>
      <c r="BL560" s="16"/>
      <c r="BM560" s="129" t="s">
        <v>447</v>
      </c>
      <c r="BN560" s="129" t="s">
        <v>463</v>
      </c>
      <c r="BO560" s="129" t="s">
        <v>559</v>
      </c>
      <c r="BP560" s="18"/>
      <c r="BQ560" s="12" t="str">
        <f t="shared" si="54"/>
        <v>Produção</v>
      </c>
      <c r="BR560" s="19">
        <f t="shared" si="55"/>
        <v>0.99999999999999956</v>
      </c>
      <c r="BS560" s="19">
        <f t="shared" si="56"/>
        <v>0</v>
      </c>
      <c r="BT560" s="185" t="str">
        <f t="shared" si="57"/>
        <v>CondiçõesClimáticaTemperatura</v>
      </c>
    </row>
    <row r="561" spans="1:72" hidden="1">
      <c r="A561" s="47" t="s">
        <v>1818</v>
      </c>
      <c r="B561" s="101">
        <v>46074</v>
      </c>
      <c r="C561" s="134">
        <v>8</v>
      </c>
      <c r="D561" s="103" t="s">
        <v>829</v>
      </c>
      <c r="E561" s="155">
        <v>554</v>
      </c>
      <c r="F561" s="125" t="s">
        <v>607</v>
      </c>
      <c r="G561" s="140" t="s">
        <v>592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1362</v>
      </c>
      <c r="O561" s="105">
        <v>0.41666666666666669</v>
      </c>
      <c r="P561" s="105">
        <v>4.1666666666666664E-2</v>
      </c>
      <c r="Q561" s="104">
        <v>1</v>
      </c>
      <c r="R561" s="10" t="s">
        <v>591</v>
      </c>
      <c r="S561" s="127" t="s">
        <v>8</v>
      </c>
      <c r="T561" s="127" t="s">
        <v>11</v>
      </c>
      <c r="U561" s="11" t="s">
        <v>307</v>
      </c>
      <c r="V561" s="104" t="s">
        <v>1148</v>
      </c>
      <c r="W561" s="149" t="s">
        <v>1050</v>
      </c>
      <c r="X561" s="103" t="s">
        <v>416</v>
      </c>
      <c r="Y561" s="128" t="s">
        <v>424</v>
      </c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">
        <v>607</v>
      </c>
      <c r="AJ561" s="9" t="s">
        <v>607</v>
      </c>
      <c r="AK561" s="31" t="s">
        <v>71</v>
      </c>
      <c r="AL561" s="31" t="s">
        <v>1112</v>
      </c>
      <c r="AM561" s="104" t="s">
        <v>11</v>
      </c>
      <c r="AN561" s="104" t="s">
        <v>1362</v>
      </c>
      <c r="AO561" s="104">
        <v>92</v>
      </c>
      <c r="AP561" s="104">
        <v>66</v>
      </c>
      <c r="AQ561" s="104">
        <v>66</v>
      </c>
      <c r="AR561" s="107">
        <v>0.45902777777777776</v>
      </c>
      <c r="AS561" s="107">
        <v>0.46527777777777779</v>
      </c>
      <c r="AT561" s="107">
        <v>0.50694444444444442</v>
      </c>
      <c r="AU561" s="135"/>
      <c r="AV561" s="135"/>
      <c r="AW561" s="14"/>
      <c r="AX561" s="14"/>
      <c r="AY561" s="160">
        <f>IF(D561="","*",IFERROR(IF(ISODD(COUNT(AS561:AX561)),"ERRO",SUM((AT561-AS561),(AV561-AU561),(AX561-AW561))),"ERRO"))</f>
        <v>4.166666666666663E-2</v>
      </c>
      <c r="AZ561" s="151"/>
      <c r="BA561" s="108">
        <v>1</v>
      </c>
      <c r="BB561" s="10" t="s">
        <v>591</v>
      </c>
      <c r="BC561" s="13" t="s">
        <v>8</v>
      </c>
      <c r="BD561" s="13" t="s">
        <v>11</v>
      </c>
      <c r="BE561" s="11" t="s">
        <v>307</v>
      </c>
      <c r="BF561" s="148"/>
      <c r="BG561" s="16"/>
      <c r="BH561" s="17">
        <v>2</v>
      </c>
      <c r="BI561" s="17"/>
      <c r="BJ561" s="17" t="s">
        <v>1819</v>
      </c>
      <c r="BK561" s="18" t="s">
        <v>1819</v>
      </c>
      <c r="BL561" s="16"/>
      <c r="BM561" s="129" t="s">
        <v>445</v>
      </c>
      <c r="BN561" s="129" t="s">
        <v>445</v>
      </c>
      <c r="BO561" s="129" t="s">
        <v>445</v>
      </c>
      <c r="BP561" s="18"/>
      <c r="BQ561" s="12" t="str">
        <f t="shared" si="54"/>
        <v>Intervalo</v>
      </c>
      <c r="BR561" s="19">
        <f t="shared" si="55"/>
        <v>0.99999999999999911</v>
      </c>
      <c r="BS561" s="19">
        <f t="shared" si="56"/>
        <v>1</v>
      </c>
      <c r="BT561" s="185" t="str">
        <f t="shared" si="57"/>
        <v>OKOK</v>
      </c>
    </row>
    <row r="562" spans="1:72" hidden="1">
      <c r="A562" s="47" t="s">
        <v>1818</v>
      </c>
      <c r="B562" s="101">
        <v>46074</v>
      </c>
      <c r="C562" s="134">
        <v>8</v>
      </c>
      <c r="D562" s="103" t="s">
        <v>829</v>
      </c>
      <c r="E562" s="155">
        <v>554</v>
      </c>
      <c r="F562" s="125" t="s">
        <v>607</v>
      </c>
      <c r="G562" s="140" t="s">
        <v>592</v>
      </c>
      <c r="H562" s="105" t="s">
        <v>1112</v>
      </c>
      <c r="I562" s="105" t="s">
        <v>1810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">
        <v>591</v>
      </c>
      <c r="S562" s="127" t="s">
        <v>8</v>
      </c>
      <c r="T562" s="127" t="s">
        <v>11</v>
      </c>
      <c r="U562" s="11" t="s">
        <v>149</v>
      </c>
      <c r="V562" s="104" t="s">
        <v>1148</v>
      </c>
      <c r="W562" s="149" t="s">
        <v>1050</v>
      </c>
      <c r="X562" s="103" t="s">
        <v>421</v>
      </c>
      <c r="Y562" s="128" t="s">
        <v>424</v>
      </c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">
        <v>607</v>
      </c>
      <c r="AJ562" s="9" t="s">
        <v>607</v>
      </c>
      <c r="AK562" s="31" t="s">
        <v>1112</v>
      </c>
      <c r="AL562" s="31" t="s">
        <v>1810</v>
      </c>
      <c r="AM562" s="104" t="s">
        <v>1156</v>
      </c>
      <c r="AN562" s="104" t="s">
        <v>1157</v>
      </c>
      <c r="AO562" s="104">
        <v>54</v>
      </c>
      <c r="AP562" s="104">
        <v>106</v>
      </c>
      <c r="AQ562" s="104">
        <v>106</v>
      </c>
      <c r="AR562" s="107">
        <v>0.75972222222222219</v>
      </c>
      <c r="AS562" s="107">
        <v>0</v>
      </c>
      <c r="AT562" s="107">
        <v>4.1666666666666664E-2</v>
      </c>
      <c r="AU562" s="135"/>
      <c r="AV562" s="135"/>
      <c r="AW562" s="14"/>
      <c r="AX562" s="14"/>
      <c r="AY562" s="160">
        <f>IF(D562="","*",IFERROR(IF(ISODD(COUNT(AS562:AX562)),"ERRO",SUM((AT562-AS562),(AV562-AU562),(AX562-AW562))),"ERRO"))</f>
        <v>4.1666666666666664E-2</v>
      </c>
      <c r="AZ562" s="151"/>
      <c r="BA562" s="108">
        <v>1</v>
      </c>
      <c r="BB562" s="10" t="s">
        <v>591</v>
      </c>
      <c r="BC562" s="13" t="s">
        <v>8</v>
      </c>
      <c r="BD562" s="13" t="s">
        <v>11</v>
      </c>
      <c r="BE562" s="11" t="s">
        <v>149</v>
      </c>
      <c r="BF562" s="148"/>
      <c r="BG562" s="16"/>
      <c r="BH562" s="17">
        <v>2</v>
      </c>
      <c r="BI562" s="17"/>
      <c r="BJ562" s="17" t="s">
        <v>1820</v>
      </c>
      <c r="BK562" s="18" t="s">
        <v>1821</v>
      </c>
      <c r="BL562" s="16"/>
      <c r="BM562" s="129" t="s">
        <v>445</v>
      </c>
      <c r="BN562" s="129" t="s">
        <v>445</v>
      </c>
      <c r="BO562" s="129" t="s">
        <v>445</v>
      </c>
      <c r="BP562" s="18"/>
      <c r="BQ562" s="12" t="str">
        <f t="shared" si="54"/>
        <v>Aderente</v>
      </c>
      <c r="BR562" s="19">
        <f t="shared" si="55"/>
        <v>1</v>
      </c>
      <c r="BS562" s="19">
        <f t="shared" si="56"/>
        <v>1</v>
      </c>
      <c r="BT562" s="185" t="str">
        <f t="shared" si="57"/>
        <v>OKOK</v>
      </c>
    </row>
    <row r="563" spans="1:72" hidden="1">
      <c r="A563" s="47" t="s">
        <v>1822</v>
      </c>
      <c r="B563" s="101">
        <v>46074</v>
      </c>
      <c r="C563" s="134">
        <v>8</v>
      </c>
      <c r="D563" s="103" t="s">
        <v>891</v>
      </c>
      <c r="E563" s="155">
        <v>557</v>
      </c>
      <c r="F563" s="125" t="s">
        <v>775</v>
      </c>
      <c r="G563" s="140" t="s">
        <v>776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">
        <v>145</v>
      </c>
      <c r="N563" s="126" t="s">
        <v>148</v>
      </c>
      <c r="O563" s="105">
        <v>0.41666666666666669</v>
      </c>
      <c r="P563" s="105">
        <v>6.25E-2</v>
      </c>
      <c r="Q563" s="104">
        <v>1</v>
      </c>
      <c r="R563" s="10" t="s">
        <v>596</v>
      </c>
      <c r="S563" s="127" t="s">
        <v>8</v>
      </c>
      <c r="T563" s="127" t="s">
        <v>11</v>
      </c>
      <c r="U563" s="11" t="s">
        <v>149</v>
      </c>
      <c r="V563" s="104" t="s">
        <v>1109</v>
      </c>
      <c r="W563" s="149" t="s">
        <v>1060</v>
      </c>
      <c r="X563" s="103" t="s">
        <v>421</v>
      </c>
      <c r="Y563" s="128" t="s">
        <v>424</v>
      </c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">
        <v>775</v>
      </c>
      <c r="AJ563" s="9" t="s">
        <v>775</v>
      </c>
      <c r="AK563" s="31" t="s">
        <v>593</v>
      </c>
      <c r="AL563" s="31" t="s">
        <v>593</v>
      </c>
      <c r="AM563" s="104" t="s">
        <v>145</v>
      </c>
      <c r="AN563" s="104" t="s">
        <v>148</v>
      </c>
      <c r="AO563" s="104">
        <v>54</v>
      </c>
      <c r="AP563" s="104">
        <v>65.3</v>
      </c>
      <c r="AQ563" s="104">
        <v>65.3</v>
      </c>
      <c r="AR563" s="107">
        <v>0</v>
      </c>
      <c r="AS563" s="107">
        <v>0</v>
      </c>
      <c r="AT563" s="107">
        <v>0</v>
      </c>
      <c r="AU563" s="135"/>
      <c r="AV563" s="135"/>
      <c r="AW563" s="14"/>
      <c r="AX563" s="14"/>
      <c r="AY563" s="160">
        <f>IF(D563="","*",IFERROR(IF(ISODD(COUNT(AS563:AX563)),"ERRO",SUM((AT563-AS563),(AV563-AU563),(AX563-AW563))),"ERRO"))</f>
        <v>0</v>
      </c>
      <c r="AZ563" s="151"/>
      <c r="BA563" s="108">
        <v>0</v>
      </c>
      <c r="BB563" s="10" t="s">
        <v>596</v>
      </c>
      <c r="BC563" s="13" t="s">
        <v>8</v>
      </c>
      <c r="BD563" s="13" t="s">
        <v>11</v>
      </c>
      <c r="BE563" s="11" t="s">
        <v>149</v>
      </c>
      <c r="BF563" s="148"/>
      <c r="BG563" s="16"/>
      <c r="BH563" s="17">
        <v>0</v>
      </c>
      <c r="BI563" s="17"/>
      <c r="BJ563" s="17" t="s">
        <v>1218</v>
      </c>
      <c r="BK563" s="18" t="s">
        <v>1218</v>
      </c>
      <c r="BL563" s="16"/>
      <c r="BM563" s="129" t="s">
        <v>440</v>
      </c>
      <c r="BN563" s="129" t="s">
        <v>469</v>
      </c>
      <c r="BO563" s="129" t="s">
        <v>530</v>
      </c>
      <c r="BP563" s="18"/>
      <c r="BQ563" s="12" t="str">
        <f t="shared" si="54"/>
        <v>Produção e Intervalo</v>
      </c>
      <c r="BR563" s="19">
        <f t="shared" si="55"/>
        <v>0</v>
      </c>
      <c r="BS563" s="19">
        <f t="shared" si="56"/>
        <v>0</v>
      </c>
      <c r="BT563" s="185" t="str">
        <f t="shared" si="57"/>
        <v>CCOCirculaçãoIntervaloOportunidade</v>
      </c>
    </row>
    <row r="564" spans="1:72" hidden="1">
      <c r="A564" s="47" t="s">
        <v>1823</v>
      </c>
      <c r="B564" s="101">
        <v>46074</v>
      </c>
      <c r="C564" s="134">
        <v>8</v>
      </c>
      <c r="D564" s="103" t="s">
        <v>872</v>
      </c>
      <c r="E564" s="155">
        <v>492</v>
      </c>
      <c r="F564" s="125" t="s">
        <v>671</v>
      </c>
      <c r="G564" s="140" t="s">
        <v>671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">
        <v>129</v>
      </c>
      <c r="N564" s="126" t="s">
        <v>130</v>
      </c>
      <c r="O564" s="105">
        <v>0.41666666666666669</v>
      </c>
      <c r="P564" s="105">
        <v>6.25E-2</v>
      </c>
      <c r="Q564" s="104">
        <v>15</v>
      </c>
      <c r="R564" s="10" t="s">
        <v>619</v>
      </c>
      <c r="S564" s="127" t="s">
        <v>8</v>
      </c>
      <c r="T564" s="127" t="s">
        <v>132</v>
      </c>
      <c r="U564" s="11" t="s">
        <v>131</v>
      </c>
      <c r="V564" s="104" t="s">
        <v>1701</v>
      </c>
      <c r="W564" s="149" t="s">
        <v>1196</v>
      </c>
      <c r="X564" s="103" t="s">
        <v>421</v>
      </c>
      <c r="Y564" s="128" t="s">
        <v>424</v>
      </c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">
        <v>671</v>
      </c>
      <c r="AJ564" s="9" t="s">
        <v>671</v>
      </c>
      <c r="AK564" s="31" t="s">
        <v>593</v>
      </c>
      <c r="AL564" s="31" t="s">
        <v>593</v>
      </c>
      <c r="AM564" s="104" t="s">
        <v>129</v>
      </c>
      <c r="AN564" s="104" t="s">
        <v>130</v>
      </c>
      <c r="AO564" s="104">
        <v>53</v>
      </c>
      <c r="AP564" s="104">
        <v>109.25</v>
      </c>
      <c r="AQ564" s="104">
        <v>109.25</v>
      </c>
      <c r="AR564" s="107">
        <v>0.34027777777777779</v>
      </c>
      <c r="AS564" s="107">
        <v>0.34027777777777779</v>
      </c>
      <c r="AT564" s="107">
        <v>0.41666666666666669</v>
      </c>
      <c r="AU564" s="135"/>
      <c r="AV564" s="135"/>
      <c r="AW564" s="14"/>
      <c r="AX564" s="14"/>
      <c r="AY564" s="160">
        <f>IF(D564="","*",IFERROR(IF(ISODD(COUNT(AS564:AX564)),"ERRO",SUM((AT564-AS564),(AV564-AU564),(AX564-AW564))),"ERRO"))</f>
        <v>7.6388888888888895E-2</v>
      </c>
      <c r="AZ564" s="151"/>
      <c r="BA564" s="108">
        <v>40</v>
      </c>
      <c r="BB564" s="10" t="s">
        <v>619</v>
      </c>
      <c r="BC564" s="13" t="s">
        <v>8</v>
      </c>
      <c r="BD564" s="13" t="s">
        <v>132</v>
      </c>
      <c r="BE564" s="11" t="s">
        <v>131</v>
      </c>
      <c r="BF564" s="148"/>
      <c r="BG564" s="16"/>
      <c r="BH564" s="17">
        <v>2</v>
      </c>
      <c r="BI564" s="17"/>
      <c r="BJ564" s="17" t="s">
        <v>1824</v>
      </c>
      <c r="BK564" s="18" t="s">
        <v>1824</v>
      </c>
      <c r="BL564" s="16"/>
      <c r="BM564" s="129" t="s">
        <v>445</v>
      </c>
      <c r="BN564" s="129" t="s">
        <v>445</v>
      </c>
      <c r="BO564" s="129" t="s">
        <v>445</v>
      </c>
      <c r="BP564" s="18"/>
      <c r="BQ564" s="12" t="str">
        <f t="shared" si="54"/>
        <v>Aderente</v>
      </c>
      <c r="BR564" s="19">
        <f t="shared" si="55"/>
        <v>1.2222222222222223</v>
      </c>
      <c r="BS564" s="19">
        <f t="shared" si="56"/>
        <v>2.6666666666666665</v>
      </c>
      <c r="BT564" s="185" t="str">
        <f t="shared" si="57"/>
        <v>OKOK</v>
      </c>
    </row>
    <row r="565" spans="1:72" hidden="1">
      <c r="A565" s="47" t="s">
        <v>1787</v>
      </c>
      <c r="B565" s="101">
        <v>46074</v>
      </c>
      <c r="C565" s="134">
        <v>8</v>
      </c>
      <c r="D565" s="103" t="s">
        <v>594</v>
      </c>
      <c r="E565" s="155">
        <v>559</v>
      </c>
      <c r="F565" s="125" t="s">
        <v>654</v>
      </c>
      <c r="G565" s="140" t="s">
        <v>620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">
        <v>9</v>
      </c>
      <c r="N565" s="126" t="s">
        <v>1825</v>
      </c>
      <c r="O565" s="105">
        <v>0.35416666666666669</v>
      </c>
      <c r="P565" s="105">
        <v>6.25E-2</v>
      </c>
      <c r="Q565" s="104">
        <v>1</v>
      </c>
      <c r="R565" s="10" t="s">
        <v>596</v>
      </c>
      <c r="S565" s="127" t="s">
        <v>8</v>
      </c>
      <c r="T565" s="127" t="s">
        <v>11</v>
      </c>
      <c r="U565" s="11" t="s">
        <v>10</v>
      </c>
      <c r="V565" s="104" t="s">
        <v>1118</v>
      </c>
      <c r="W565" s="149" t="s">
        <v>1060</v>
      </c>
      <c r="X565" s="103" t="s">
        <v>421</v>
      </c>
      <c r="Y565" s="128" t="s">
        <v>424</v>
      </c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">
        <v>654</v>
      </c>
      <c r="AJ565" s="9" t="s">
        <v>654</v>
      </c>
      <c r="AK565" s="31" t="s">
        <v>593</v>
      </c>
      <c r="AL565" s="31" t="s">
        <v>593</v>
      </c>
      <c r="AM565" s="104" t="s">
        <v>9</v>
      </c>
      <c r="AN565" s="104" t="s">
        <v>1826</v>
      </c>
      <c r="AO565" s="104">
        <v>53</v>
      </c>
      <c r="AP565" s="104">
        <v>111.5</v>
      </c>
      <c r="AQ565" s="104">
        <v>111.64</v>
      </c>
      <c r="AR565" s="107">
        <v>0.33333333333333331</v>
      </c>
      <c r="AS565" s="107">
        <v>0.33333333333333331</v>
      </c>
      <c r="AT565" s="107">
        <v>0.41666666666666669</v>
      </c>
      <c r="AU565" s="135"/>
      <c r="AV565" s="135"/>
      <c r="AW565" s="14"/>
      <c r="AX565" s="14"/>
      <c r="AY565" s="160">
        <f>IF(D565="","*",IFERROR(IF(ISODD(COUNT(AS565:AX565)),"ERRO",SUM((AT565-AS565),(AV565-AU565),(AX565-AW565))),"ERRO"))</f>
        <v>8.333333333333337E-2</v>
      </c>
      <c r="AZ565" s="151"/>
      <c r="BA565" s="108">
        <v>3</v>
      </c>
      <c r="BB565" s="10" t="s">
        <v>596</v>
      </c>
      <c r="BC565" s="13" t="s">
        <v>8</v>
      </c>
      <c r="BD565" s="13" t="s">
        <v>132</v>
      </c>
      <c r="BE565" s="11" t="s">
        <v>131</v>
      </c>
      <c r="BF565" s="148"/>
      <c r="BG565" s="16"/>
      <c r="BH565" s="17">
        <v>2</v>
      </c>
      <c r="BI565" s="17"/>
      <c r="BJ565" s="17" t="s">
        <v>1827</v>
      </c>
      <c r="BK565" s="18" t="s">
        <v>1827</v>
      </c>
      <c r="BL565" s="16"/>
      <c r="BM565" s="129" t="s">
        <v>445</v>
      </c>
      <c r="BN565" s="129" t="s">
        <v>445</v>
      </c>
      <c r="BO565" s="129" t="s">
        <v>445</v>
      </c>
      <c r="BP565" s="18"/>
      <c r="BQ565" s="12" t="str">
        <f t="shared" si="54"/>
        <v>Aderente</v>
      </c>
      <c r="BR565" s="19">
        <f t="shared" si="55"/>
        <v>1.3333333333333339</v>
      </c>
      <c r="BS565" s="19">
        <f t="shared" si="56"/>
        <v>3</v>
      </c>
      <c r="BT565" s="185" t="str">
        <f t="shared" si="57"/>
        <v>OKOK</v>
      </c>
    </row>
    <row r="566" spans="1:72" hidden="1">
      <c r="A566" s="47" t="s">
        <v>1828</v>
      </c>
      <c r="B566" s="101">
        <v>46074</v>
      </c>
      <c r="C566" s="134">
        <v>8</v>
      </c>
      <c r="D566" s="103" t="s">
        <v>853</v>
      </c>
      <c r="E566" s="155">
        <v>559</v>
      </c>
      <c r="F566" s="125" t="s">
        <v>749</v>
      </c>
      <c r="G566" s="140" t="s">
        <v>750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">
        <v>15</v>
      </c>
      <c r="N566" s="126">
        <v>1181172</v>
      </c>
      <c r="O566" s="105">
        <v>0.45833333333333331</v>
      </c>
      <c r="P566" s="105">
        <v>0.10416666666666667</v>
      </c>
      <c r="Q566" s="104">
        <v>1</v>
      </c>
      <c r="R566" s="10" t="s">
        <v>624</v>
      </c>
      <c r="S566" s="127" t="s">
        <v>8</v>
      </c>
      <c r="T566" s="127" t="s">
        <v>132</v>
      </c>
      <c r="U566" s="11" t="s">
        <v>131</v>
      </c>
      <c r="V566" s="104" t="s">
        <v>1109</v>
      </c>
      <c r="W566" s="149" t="s">
        <v>1829</v>
      </c>
      <c r="X566" s="103" t="s">
        <v>421</v>
      </c>
      <c r="Y566" s="128" t="s">
        <v>424</v>
      </c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">
        <v>749</v>
      </c>
      <c r="AJ566" s="9" t="s">
        <v>749</v>
      </c>
      <c r="AK566" s="31" t="s">
        <v>593</v>
      </c>
      <c r="AL566" s="31" t="s">
        <v>593</v>
      </c>
      <c r="AM566" s="104" t="s">
        <v>15</v>
      </c>
      <c r="AN566" s="104">
        <v>1181172</v>
      </c>
      <c r="AO566" s="104">
        <v>53</v>
      </c>
      <c r="AP566" s="104">
        <v>116.8</v>
      </c>
      <c r="AQ566" s="104">
        <v>116.8</v>
      </c>
      <c r="AR566" s="107">
        <v>0.45833333333333331</v>
      </c>
      <c r="AS566" s="107">
        <v>0.53472222222222221</v>
      </c>
      <c r="AT566" s="107">
        <v>0.63888888888888884</v>
      </c>
      <c r="AU566" s="135"/>
      <c r="AV566" s="135"/>
      <c r="AW566" s="14"/>
      <c r="AX566" s="14"/>
      <c r="AY566" s="160">
        <f>IF(D566="","*",IFERROR(IF(ISODD(COUNT(AS566:AX566)),"ERRO",SUM((AT566-AS566),(AV566-AU566),(AX566-AW566))),"ERRO"))</f>
        <v>0.10416666666666663</v>
      </c>
      <c r="AZ566" s="151"/>
      <c r="BA566" s="108">
        <v>1</v>
      </c>
      <c r="BB566" s="10" t="s">
        <v>624</v>
      </c>
      <c r="BC566" s="13" t="s">
        <v>8</v>
      </c>
      <c r="BD566" s="13" t="s">
        <v>132</v>
      </c>
      <c r="BE566" s="11" t="s">
        <v>131</v>
      </c>
      <c r="BF566" s="148"/>
      <c r="BG566" s="16"/>
      <c r="BH566" s="17">
        <v>2</v>
      </c>
      <c r="BI566" s="17"/>
      <c r="BJ566" s="17" t="s">
        <v>1444</v>
      </c>
      <c r="BK566" s="18" t="s">
        <v>1830</v>
      </c>
      <c r="BL566" s="16"/>
      <c r="BM566" s="129" t="s">
        <v>445</v>
      </c>
      <c r="BN566" s="129" t="s">
        <v>445</v>
      </c>
      <c r="BO566" s="129" t="s">
        <v>1209</v>
      </c>
      <c r="BP566" s="18"/>
      <c r="BQ566" s="12" t="str">
        <f t="shared" si="54"/>
        <v>Aderente</v>
      </c>
      <c r="BR566" s="19">
        <f t="shared" si="55"/>
        <v>0.99999999999999956</v>
      </c>
      <c r="BS566" s="19">
        <f t="shared" si="56"/>
        <v>1</v>
      </c>
      <c r="BT566" s="185" t="str">
        <f t="shared" si="57"/>
        <v>OKOK</v>
      </c>
    </row>
    <row r="567" spans="1:72" hidden="1">
      <c r="A567" s="47" t="s">
        <v>1713</v>
      </c>
      <c r="B567" s="101"/>
      <c r="C567" s="134" t="s">
        <v>1713</v>
      </c>
      <c r="D567" s="103"/>
      <c r="E567" s="155">
        <v>561</v>
      </c>
      <c r="F567" s="125"/>
      <c r="G567" s="140" t="s">
        <v>978</v>
      </c>
      <c r="H567" s="105"/>
      <c r="I567" s="105"/>
      <c r="J567" s="104"/>
      <c r="K567" s="104"/>
      <c r="L567" s="104"/>
      <c r="M567" s="126" t="s">
        <v>593</v>
      </c>
      <c r="N567" s="126" t="s">
        <v>593</v>
      </c>
      <c r="O567" s="105"/>
      <c r="P567" s="105"/>
      <c r="Q567" s="104"/>
      <c r="R567" s="10" t="s">
        <v>978</v>
      </c>
      <c r="S567" s="127" t="s">
        <v>593</v>
      </c>
      <c r="T567" s="127" t="s">
        <v>593</v>
      </c>
      <c r="U567" s="11" t="s">
        <v>593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">
        <v>593</v>
      </c>
      <c r="AJ567" s="9" t="s">
        <v>593</v>
      </c>
      <c r="AK567" s="31">
        <v>0</v>
      </c>
      <c r="AL567" s="31">
        <v>0</v>
      </c>
      <c r="AM567" s="104" t="s">
        <v>593</v>
      </c>
      <c r="AN567" s="104" t="s">
        <v>593</v>
      </c>
      <c r="AO567" s="104" t="s">
        <v>593</v>
      </c>
      <c r="AP567" s="104">
        <v>0</v>
      </c>
      <c r="AQ567" s="104">
        <v>0</v>
      </c>
      <c r="AR567" s="107"/>
      <c r="AS567" s="107"/>
      <c r="AT567" s="107"/>
      <c r="AU567" s="135"/>
      <c r="AV567" s="135"/>
      <c r="AW567" s="14"/>
      <c r="AX567" s="14"/>
      <c r="AY567" s="160" t="str">
        <f>IF(D567="","*",IFERROR(IF(ISODD(COUNT(AS567:AX567)),"ERRO",SUM((AT567-AS567),(AV567-AU567),(AX567-AW567))),"ERRO"))</f>
        <v>*</v>
      </c>
      <c r="AZ567" s="151"/>
      <c r="BA567" s="108"/>
      <c r="BB567" s="10" t="s">
        <v>978</v>
      </c>
      <c r="BC567" s="13" t="s">
        <v>593</v>
      </c>
      <c r="BD567" s="13" t="s">
        <v>593</v>
      </c>
      <c r="BE567" s="11" t="s">
        <v>593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4"/>
        <v>Aderente</v>
      </c>
      <c r="BR567" s="19" t="str">
        <f t="shared" si="55"/>
        <v>*</v>
      </c>
      <c r="BS567" s="19" t="str">
        <f t="shared" si="56"/>
        <v>*</v>
      </c>
      <c r="BT567" s="185" t="str">
        <f t="shared" si="57"/>
        <v/>
      </c>
    </row>
    <row r="568" spans="1:72" hidden="1">
      <c r="A568" s="47" t="s">
        <v>820</v>
      </c>
      <c r="B568" s="101"/>
      <c r="C568" s="134" t="s">
        <v>1713</v>
      </c>
      <c r="D568" s="103" t="s">
        <v>820</v>
      </c>
      <c r="E568" s="155">
        <v>562</v>
      </c>
      <c r="F568" s="125" t="s">
        <v>616</v>
      </c>
      <c r="G568" s="140" t="s">
        <v>612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1831</v>
      </c>
      <c r="N568" s="126" t="s">
        <v>1832</v>
      </c>
      <c r="O568" s="105">
        <v>0.375</v>
      </c>
      <c r="P568" s="105">
        <v>4.1666666666666664E-2</v>
      </c>
      <c r="Q568" s="104">
        <v>1</v>
      </c>
      <c r="R568" s="10" t="s">
        <v>611</v>
      </c>
      <c r="S568" s="127" t="s">
        <v>8</v>
      </c>
      <c r="T568" s="127" t="s">
        <v>275</v>
      </c>
      <c r="U568" s="11" t="s">
        <v>354</v>
      </c>
      <c r="V568" s="104" t="s">
        <v>1354</v>
      </c>
      <c r="W568" s="149" t="s">
        <v>1833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">
        <v>616</v>
      </c>
      <c r="AJ568" s="9" t="s">
        <v>616</v>
      </c>
      <c r="AK568" s="31" t="s">
        <v>394</v>
      </c>
      <c r="AL568" s="31" t="s">
        <v>370</v>
      </c>
      <c r="AM568" s="104" t="s">
        <v>1831</v>
      </c>
      <c r="AN568" s="104" t="s">
        <v>1832</v>
      </c>
      <c r="AO568" s="104">
        <v>70</v>
      </c>
      <c r="AP568" s="104">
        <v>135</v>
      </c>
      <c r="AQ568" s="104">
        <v>135</v>
      </c>
      <c r="AR568" s="107"/>
      <c r="AS568" s="107"/>
      <c r="AT568" s="107"/>
      <c r="AU568" s="135"/>
      <c r="AV568" s="135"/>
      <c r="AW568" s="14"/>
      <c r="AX568" s="14"/>
      <c r="AY568" s="160">
        <f>IF(D568="","*",IFERROR(IF(ISODD(COUNT(AS568:AX568)),"ERRO",SUM((AT568-AS568),(AV568-AU568),(AX568-AW568))),"ERRO"))</f>
        <v>0</v>
      </c>
      <c r="AZ568" s="151"/>
      <c r="BA568" s="108"/>
      <c r="BB568" s="10" t="s">
        <v>611</v>
      </c>
      <c r="BC568" s="13" t="s">
        <v>8</v>
      </c>
      <c r="BD568" s="13" t="s">
        <v>275</v>
      </c>
      <c r="BE568" s="11" t="s">
        <v>354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4"/>
        <v>Aderente</v>
      </c>
      <c r="BR568" s="19" t="str">
        <f t="shared" si="55"/>
        <v>*</v>
      </c>
      <c r="BS568" s="19" t="str">
        <f t="shared" si="56"/>
        <v>*</v>
      </c>
      <c r="BT568" s="185" t="str">
        <f t="shared" si="57"/>
        <v/>
      </c>
    </row>
    <row r="569" spans="1:72" hidden="1">
      <c r="A569" s="47" t="s">
        <v>1834</v>
      </c>
      <c r="B569" s="101">
        <v>46075</v>
      </c>
      <c r="C569" s="134">
        <v>9</v>
      </c>
      <c r="D569" s="103" t="s">
        <v>814</v>
      </c>
      <c r="E569" s="155">
        <v>162</v>
      </c>
      <c r="F569" s="125" t="s">
        <v>698</v>
      </c>
      <c r="G569" s="140" t="s">
        <v>698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">
        <v>247</v>
      </c>
      <c r="N569" s="126" t="s">
        <v>248</v>
      </c>
      <c r="O569" s="105">
        <v>0.375</v>
      </c>
      <c r="P569" s="105">
        <v>8.3333333333333329E-2</v>
      </c>
      <c r="Q569" s="104">
        <v>1020</v>
      </c>
      <c r="R569" s="10" t="s">
        <v>619</v>
      </c>
      <c r="S569" s="127" t="s">
        <v>8</v>
      </c>
      <c r="T569" s="127" t="s">
        <v>76</v>
      </c>
      <c r="U569" s="11" t="s">
        <v>226</v>
      </c>
      <c r="V569" s="104" t="s">
        <v>1109</v>
      </c>
      <c r="W569" s="149" t="s">
        <v>1664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">
        <v>698</v>
      </c>
      <c r="AJ569" s="9" t="s">
        <v>698</v>
      </c>
      <c r="AK569" s="31" t="s">
        <v>104</v>
      </c>
      <c r="AL569" s="31" t="s">
        <v>104</v>
      </c>
      <c r="AM569" s="104" t="s">
        <v>247</v>
      </c>
      <c r="AN569" s="104" t="s">
        <v>248</v>
      </c>
      <c r="AO569" s="104">
        <v>56</v>
      </c>
      <c r="AP569" s="104">
        <v>204.4</v>
      </c>
      <c r="AQ569" s="104">
        <v>204.4</v>
      </c>
      <c r="AR569" s="107">
        <v>0</v>
      </c>
      <c r="AS569" s="107">
        <v>0</v>
      </c>
      <c r="AT569" s="107">
        <v>0</v>
      </c>
      <c r="AU569" s="135"/>
      <c r="AV569" s="135"/>
      <c r="AW569" s="14"/>
      <c r="AX569" s="14"/>
      <c r="AY569" s="160">
        <f>IF(D569="","*",IFERROR(IF(ISODD(COUNT(AS569:AX569)),"ERRO",SUM((AT569-AS569),(AV569-AU569),(AX569-AW569))),"ERRO"))</f>
        <v>0</v>
      </c>
      <c r="AZ569" s="151"/>
      <c r="BA569" s="108">
        <v>0</v>
      </c>
      <c r="BB569" s="10" t="s">
        <v>619</v>
      </c>
      <c r="BC569" s="13" t="s">
        <v>8</v>
      </c>
      <c r="BD569" s="13" t="s">
        <v>76</v>
      </c>
      <c r="BE569" s="11" t="s">
        <v>226</v>
      </c>
      <c r="BF569" s="148"/>
      <c r="BG569" s="16"/>
      <c r="BH569" s="17">
        <v>0</v>
      </c>
      <c r="BI569" s="17"/>
      <c r="BJ569" s="17" t="s">
        <v>1218</v>
      </c>
      <c r="BK569" s="18" t="s">
        <v>1218</v>
      </c>
      <c r="BL569" s="16"/>
      <c r="BM569" s="129" t="s">
        <v>440</v>
      </c>
      <c r="BN569" s="129" t="s">
        <v>469</v>
      </c>
      <c r="BO569" s="129" t="s">
        <v>530</v>
      </c>
      <c r="BP569" s="18"/>
      <c r="BQ569" s="12" t="str">
        <f t="shared" si="54"/>
        <v>Produção e Intervalo</v>
      </c>
      <c r="BR569" s="19">
        <f t="shared" si="55"/>
        <v>0</v>
      </c>
      <c r="BS569" s="19">
        <f t="shared" si="56"/>
        <v>0</v>
      </c>
      <c r="BT569" s="185" t="str">
        <f t="shared" si="57"/>
        <v>CCOCirculaçãoIntervaloOportunidade</v>
      </c>
    </row>
    <row r="570" spans="1:72" hidden="1">
      <c r="A570" s="47" t="s">
        <v>1835</v>
      </c>
      <c r="B570" s="101">
        <v>46075</v>
      </c>
      <c r="C570" s="134">
        <v>9</v>
      </c>
      <c r="D570" s="103" t="s">
        <v>884</v>
      </c>
      <c r="E570" s="155"/>
      <c r="F570" s="125" t="s">
        <v>671</v>
      </c>
      <c r="G570" s="140" t="s">
        <v>671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">
        <v>54</v>
      </c>
      <c r="N570" s="126" t="s">
        <v>213</v>
      </c>
      <c r="O570" s="105">
        <v>0.375</v>
      </c>
      <c r="P570" s="105">
        <v>8.3333333333333329E-2</v>
      </c>
      <c r="Q570" s="104">
        <v>15</v>
      </c>
      <c r="R570" s="10" t="s">
        <v>619</v>
      </c>
      <c r="S570" s="127" t="s">
        <v>8</v>
      </c>
      <c r="T570" s="127" t="s">
        <v>23</v>
      </c>
      <c r="U570" s="11" t="s">
        <v>191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">
        <v>671</v>
      </c>
      <c r="AJ570" s="9" t="s">
        <v>671</v>
      </c>
      <c r="AK570" s="31" t="s">
        <v>593</v>
      </c>
      <c r="AL570" s="31" t="s">
        <v>593</v>
      </c>
      <c r="AM570" s="104" t="s">
        <v>54</v>
      </c>
      <c r="AN570" s="104" t="s">
        <v>213</v>
      </c>
      <c r="AO570" s="104">
        <v>55</v>
      </c>
      <c r="AP570" s="104">
        <v>134.9</v>
      </c>
      <c r="AQ570" s="104">
        <v>134.9</v>
      </c>
      <c r="AR570" s="107">
        <v>0</v>
      </c>
      <c r="AS570" s="107">
        <v>0</v>
      </c>
      <c r="AT570" s="107">
        <v>0</v>
      </c>
      <c r="AU570" s="135"/>
      <c r="AV570" s="135"/>
      <c r="AW570" s="14"/>
      <c r="AX570" s="14"/>
      <c r="AY570" s="160">
        <f>IF(D570="","*",IFERROR(IF(ISODD(COUNT(AS570:AX570)),"ERRO",SUM((AT570-AS570),(AV570-AU570),(AX570-AW570))),"ERRO"))</f>
        <v>0</v>
      </c>
      <c r="AZ570" s="151"/>
      <c r="BA570" s="108">
        <v>0</v>
      </c>
      <c r="BB570" s="10" t="s">
        <v>619</v>
      </c>
      <c r="BC570" s="13" t="s">
        <v>8</v>
      </c>
      <c r="BD570" s="13" t="s">
        <v>23</v>
      </c>
      <c r="BE570" s="11" t="s">
        <v>191</v>
      </c>
      <c r="BF570" s="148"/>
      <c r="BG570" s="16"/>
      <c r="BH570" s="17">
        <v>0</v>
      </c>
      <c r="BI570" s="17"/>
      <c r="BJ570" s="17" t="s">
        <v>1218</v>
      </c>
      <c r="BK570" s="18" t="s">
        <v>1218</v>
      </c>
      <c r="BL570" s="16"/>
      <c r="BM570" s="129" t="s">
        <v>440</v>
      </c>
      <c r="BN570" s="129" t="s">
        <v>469</v>
      </c>
      <c r="BO570" s="129" t="s">
        <v>451</v>
      </c>
      <c r="BP570" s="18"/>
      <c r="BQ570" s="12" t="str">
        <f t="shared" si="54"/>
        <v>Produção e Intervalo</v>
      </c>
      <c r="BR570" s="19">
        <f t="shared" si="55"/>
        <v>0</v>
      </c>
      <c r="BS570" s="19">
        <f t="shared" si="56"/>
        <v>0</v>
      </c>
      <c r="BT570" s="185" t="str">
        <f t="shared" si="57"/>
        <v>CCOCirculaçãoIntervaloOportunidade</v>
      </c>
    </row>
    <row r="571" spans="1:72" hidden="1">
      <c r="A571" s="47" t="s">
        <v>1836</v>
      </c>
      <c r="B571" s="101">
        <v>46075</v>
      </c>
      <c r="C571" s="134">
        <v>9</v>
      </c>
      <c r="D571" s="103" t="s">
        <v>872</v>
      </c>
      <c r="E571" s="155">
        <v>492</v>
      </c>
      <c r="F571" s="125" t="s">
        <v>671</v>
      </c>
      <c r="G571" s="140" t="s">
        <v>671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">
        <v>129</v>
      </c>
      <c r="N571" s="126" t="s">
        <v>130</v>
      </c>
      <c r="O571" s="105">
        <v>0.41666666666666669</v>
      </c>
      <c r="P571" s="105">
        <v>6.25E-2</v>
      </c>
      <c r="Q571" s="104">
        <v>15</v>
      </c>
      <c r="R571" s="10" t="s">
        <v>619</v>
      </c>
      <c r="S571" s="127" t="s">
        <v>8</v>
      </c>
      <c r="T571" s="127" t="s">
        <v>132</v>
      </c>
      <c r="U571" s="11" t="s">
        <v>131</v>
      </c>
      <c r="V571" s="104" t="s">
        <v>1701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">
        <v>671</v>
      </c>
      <c r="AJ571" s="9" t="s">
        <v>671</v>
      </c>
      <c r="AK571" s="31" t="s">
        <v>593</v>
      </c>
      <c r="AL571" s="31" t="s">
        <v>593</v>
      </c>
      <c r="AM571" s="104" t="s">
        <v>129</v>
      </c>
      <c r="AN571" s="104" t="s">
        <v>130</v>
      </c>
      <c r="AO571" s="104">
        <v>53</v>
      </c>
      <c r="AP571" s="104">
        <v>109.25</v>
      </c>
      <c r="AQ571" s="104">
        <v>109.25</v>
      </c>
      <c r="AR571" s="107">
        <v>0</v>
      </c>
      <c r="AS571" s="107">
        <v>0</v>
      </c>
      <c r="AT571" s="107">
        <v>0</v>
      </c>
      <c r="AU571" s="135"/>
      <c r="AV571" s="135"/>
      <c r="AW571" s="14"/>
      <c r="AX571" s="14"/>
      <c r="AY571" s="160">
        <f>IF(D571="","*",IFERROR(IF(ISODD(COUNT(AS571:AX571)),"ERRO",SUM((AT571-AS571),(AV571-AU571),(AX571-AW571))),"ERRO"))</f>
        <v>0</v>
      </c>
      <c r="AZ571" s="151"/>
      <c r="BA571" s="108">
        <v>0</v>
      </c>
      <c r="BB571" s="10" t="s">
        <v>619</v>
      </c>
      <c r="BC571" s="13" t="s">
        <v>8</v>
      </c>
      <c r="BD571" s="13" t="s">
        <v>132</v>
      </c>
      <c r="BE571" s="11" t="s">
        <v>131</v>
      </c>
      <c r="BF571" s="148"/>
      <c r="BG571" s="16"/>
      <c r="BH571" s="17">
        <v>0</v>
      </c>
      <c r="BI571" s="17"/>
      <c r="BJ571" s="17" t="s">
        <v>1218</v>
      </c>
      <c r="BK571" s="18" t="s">
        <v>1218</v>
      </c>
      <c r="BL571" s="16"/>
      <c r="BM571" s="129" t="s">
        <v>440</v>
      </c>
      <c r="BN571" s="129" t="s">
        <v>469</v>
      </c>
      <c r="BO571" s="129" t="s">
        <v>530</v>
      </c>
      <c r="BP571" s="18"/>
      <c r="BQ571" s="12" t="str">
        <f t="shared" si="54"/>
        <v>Produção e Intervalo</v>
      </c>
      <c r="BR571" s="19">
        <f t="shared" si="55"/>
        <v>0</v>
      </c>
      <c r="BS571" s="19">
        <f t="shared" si="56"/>
        <v>0</v>
      </c>
      <c r="BT571" s="185" t="str">
        <f t="shared" si="57"/>
        <v>CCOCirculaçãoIntervaloOportunidade</v>
      </c>
    </row>
    <row r="572" spans="1:72" hidden="1">
      <c r="A572" s="47" t="s">
        <v>1713</v>
      </c>
      <c r="B572" s="101"/>
      <c r="C572" s="134" t="s">
        <v>1713</v>
      </c>
      <c r="D572" s="103"/>
      <c r="E572" s="155">
        <v>566</v>
      </c>
      <c r="F572" s="125"/>
      <c r="G572" s="140" t="s">
        <v>978</v>
      </c>
      <c r="H572" s="105"/>
      <c r="I572" s="105"/>
      <c r="J572" s="104"/>
      <c r="K572" s="104"/>
      <c r="L572" s="104"/>
      <c r="M572" s="126" t="s">
        <v>593</v>
      </c>
      <c r="N572" s="126" t="s">
        <v>593</v>
      </c>
      <c r="O572" s="105"/>
      <c r="P572" s="105"/>
      <c r="Q572" s="104"/>
      <c r="R572" s="10" t="s">
        <v>978</v>
      </c>
      <c r="S572" s="127" t="s">
        <v>593</v>
      </c>
      <c r="T572" s="127" t="s">
        <v>593</v>
      </c>
      <c r="U572" s="11" t="s">
        <v>593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">
        <v>593</v>
      </c>
      <c r="AJ572" s="9" t="s">
        <v>593</v>
      </c>
      <c r="AK572" s="31">
        <v>0</v>
      </c>
      <c r="AL572" s="31">
        <v>0</v>
      </c>
      <c r="AM572" s="104" t="s">
        <v>593</v>
      </c>
      <c r="AN572" s="104" t="s">
        <v>593</v>
      </c>
      <c r="AO572" s="104" t="s">
        <v>593</v>
      </c>
      <c r="AP572" s="104">
        <v>0</v>
      </c>
      <c r="AQ572" s="104">
        <v>0</v>
      </c>
      <c r="AR572" s="107"/>
      <c r="AS572" s="107"/>
      <c r="AT572" s="107"/>
      <c r="AU572" s="135"/>
      <c r="AV572" s="135"/>
      <c r="AW572" s="14"/>
      <c r="AX572" s="14"/>
      <c r="AY572" s="160" t="str">
        <f>IF(D572="","*",IFERROR(IF(ISODD(COUNT(AS572:AX572)),"ERRO",SUM((AT572-AS572),(AV572-AU572),(AX572-AW572))),"ERRO"))</f>
        <v>*</v>
      </c>
      <c r="AZ572" s="151"/>
      <c r="BA572" s="108"/>
      <c r="BB572" s="10" t="s">
        <v>978</v>
      </c>
      <c r="BC572" s="13" t="s">
        <v>593</v>
      </c>
      <c r="BD572" s="13" t="s">
        <v>593</v>
      </c>
      <c r="BE572" s="11" t="s">
        <v>593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4"/>
        <v>Aderente</v>
      </c>
      <c r="BR572" s="19" t="str">
        <f t="shared" si="55"/>
        <v>*</v>
      </c>
      <c r="BS572" s="19" t="str">
        <f t="shared" si="56"/>
        <v>*</v>
      </c>
      <c r="BT572" s="185" t="str">
        <f t="shared" si="57"/>
        <v/>
      </c>
    </row>
    <row r="573" spans="1:72" hidden="1">
      <c r="A573" s="47" t="s">
        <v>820</v>
      </c>
      <c r="B573" s="101"/>
      <c r="C573" s="134" t="s">
        <v>1713</v>
      </c>
      <c r="D573" s="103" t="s">
        <v>820</v>
      </c>
      <c r="E573" s="155">
        <v>562</v>
      </c>
      <c r="F573" s="125" t="s">
        <v>616</v>
      </c>
      <c r="G573" s="140" t="s">
        <v>612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1831</v>
      </c>
      <c r="N573" s="126" t="s">
        <v>1832</v>
      </c>
      <c r="O573" s="105">
        <v>0.375</v>
      </c>
      <c r="P573" s="105">
        <v>4.1666666666666664E-2</v>
      </c>
      <c r="Q573" s="104">
        <v>1</v>
      </c>
      <c r="R573" s="10" t="s">
        <v>611</v>
      </c>
      <c r="S573" s="127" t="s">
        <v>8</v>
      </c>
      <c r="T573" s="127" t="s">
        <v>275</v>
      </c>
      <c r="U573" s="11" t="s">
        <v>354</v>
      </c>
      <c r="V573" s="104" t="s">
        <v>1354</v>
      </c>
      <c r="W573" s="149" t="s">
        <v>1833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">
        <v>616</v>
      </c>
      <c r="AJ573" s="9" t="s">
        <v>616</v>
      </c>
      <c r="AK573" s="31" t="s">
        <v>394</v>
      </c>
      <c r="AL573" s="31" t="s">
        <v>370</v>
      </c>
      <c r="AM573" s="104" t="s">
        <v>1831</v>
      </c>
      <c r="AN573" s="104" t="s">
        <v>1832</v>
      </c>
      <c r="AO573" s="104">
        <v>70</v>
      </c>
      <c r="AP573" s="104">
        <v>135</v>
      </c>
      <c r="AQ573" s="104">
        <v>135</v>
      </c>
      <c r="AR573" s="107"/>
      <c r="AS573" s="107"/>
      <c r="AT573" s="107"/>
      <c r="AU573" s="135"/>
      <c r="AV573" s="135"/>
      <c r="AW573" s="14"/>
      <c r="AX573" s="14"/>
      <c r="AY573" s="160">
        <f>IF(D573="","*",IFERROR(IF(ISODD(COUNT(AS573:AX573)),"ERRO",SUM((AT573-AS573),(AV573-AU573),(AX573-AW573))),"ERRO"))</f>
        <v>0</v>
      </c>
      <c r="AZ573" s="151"/>
      <c r="BA573" s="108"/>
      <c r="BB573" s="10" t="s">
        <v>611</v>
      </c>
      <c r="BC573" s="13" t="s">
        <v>8</v>
      </c>
      <c r="BD573" s="13" t="s">
        <v>275</v>
      </c>
      <c r="BE573" s="11" t="s">
        <v>354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4"/>
        <v>Aderente</v>
      </c>
      <c r="BR573" s="19" t="str">
        <f t="shared" si="55"/>
        <v>*</v>
      </c>
      <c r="BS573" s="19" t="str">
        <f t="shared" si="56"/>
        <v>*</v>
      </c>
      <c r="BT573" s="185" t="str">
        <f t="shared" si="57"/>
        <v/>
      </c>
    </row>
    <row r="574" spans="1:72" hidden="1">
      <c r="A574" s="47" t="s">
        <v>1837</v>
      </c>
      <c r="B574" s="101">
        <v>46076</v>
      </c>
      <c r="C574" s="134">
        <v>9</v>
      </c>
      <c r="D574" s="103" t="s">
        <v>913</v>
      </c>
      <c r="E574" s="155"/>
      <c r="F574" s="125" t="s">
        <v>775</v>
      </c>
      <c r="G574" s="140" t="s">
        <v>776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">
        <v>301</v>
      </c>
      <c r="N574" s="126" t="s">
        <v>305</v>
      </c>
      <c r="O574" s="105">
        <v>0.375</v>
      </c>
      <c r="P574" s="105">
        <v>6.25E-2</v>
      </c>
      <c r="Q574" s="104">
        <v>1</v>
      </c>
      <c r="R574" s="10" t="s">
        <v>596</v>
      </c>
      <c r="S574" s="127" t="s">
        <v>8</v>
      </c>
      <c r="T574" s="127" t="s">
        <v>275</v>
      </c>
      <c r="U574" s="11" t="s">
        <v>278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">
        <v>775</v>
      </c>
      <c r="AJ574" s="9" t="s">
        <v>775</v>
      </c>
      <c r="AK574" s="31" t="s">
        <v>593</v>
      </c>
      <c r="AL574" s="31">
        <v>0</v>
      </c>
      <c r="AM574" s="104" t="s">
        <v>301</v>
      </c>
      <c r="AN574" s="104" t="s">
        <v>305</v>
      </c>
      <c r="AO574" s="104">
        <v>68</v>
      </c>
      <c r="AP574" s="104">
        <v>76.262</v>
      </c>
      <c r="AQ574" s="104">
        <v>77.150000000000006</v>
      </c>
      <c r="AR574" s="107">
        <v>0.34930555555555554</v>
      </c>
      <c r="AS574" s="107">
        <v>0.35208333333333336</v>
      </c>
      <c r="AT574" s="107">
        <v>0.41458333333333336</v>
      </c>
      <c r="AU574" s="135"/>
      <c r="AV574" s="135"/>
      <c r="AW574" s="14"/>
      <c r="AX574" s="14"/>
      <c r="AY574" s="160">
        <f>IF(D574="","*",IFERROR(IF(ISODD(COUNT(AS574:AX574)),"ERRO",SUM((AT574-AS574),(AV574-AU574),(AX574-AW574))),"ERRO"))</f>
        <v>6.25E-2</v>
      </c>
      <c r="AZ574" s="151"/>
      <c r="BA574" s="108">
        <v>1</v>
      </c>
      <c r="BB574" s="10" t="s">
        <v>596</v>
      </c>
      <c r="BC574" s="13" t="s">
        <v>8</v>
      </c>
      <c r="BD574" s="13" t="s">
        <v>275</v>
      </c>
      <c r="BE574" s="11" t="s">
        <v>278</v>
      </c>
      <c r="BF574" s="148"/>
      <c r="BG574" s="16"/>
      <c r="BH574" s="17">
        <v>2</v>
      </c>
      <c r="BI574" s="17"/>
      <c r="BJ574" s="17" t="s">
        <v>1838</v>
      </c>
      <c r="BK574" s="18" t="s">
        <v>1838</v>
      </c>
      <c r="BL574" s="16"/>
      <c r="BM574" s="129" t="s">
        <v>445</v>
      </c>
      <c r="BN574" s="129" t="s">
        <v>445</v>
      </c>
      <c r="BO574" s="129" t="s">
        <v>445</v>
      </c>
      <c r="BP574" s="18"/>
      <c r="BQ574" s="12" t="str">
        <f t="shared" si="54"/>
        <v>Aderente</v>
      </c>
      <c r="BR574" s="19">
        <f t="shared" si="55"/>
        <v>1</v>
      </c>
      <c r="BS574" s="19">
        <f t="shared" si="56"/>
        <v>1</v>
      </c>
      <c r="BT574" s="185" t="str">
        <f t="shared" si="57"/>
        <v>OKOK</v>
      </c>
    </row>
    <row r="575" spans="1:72" hidden="1">
      <c r="A575" s="47" t="s">
        <v>1839</v>
      </c>
      <c r="B575" s="101">
        <v>46076</v>
      </c>
      <c r="C575" s="134">
        <v>9</v>
      </c>
      <c r="D575" s="103" t="s">
        <v>752</v>
      </c>
      <c r="E575" s="155">
        <v>193</v>
      </c>
      <c r="F575" s="125" t="s">
        <v>660</v>
      </c>
      <c r="G575" s="140" t="s">
        <v>660</v>
      </c>
      <c r="H575" s="105" t="s">
        <v>1333</v>
      </c>
      <c r="I575" s="105" t="s">
        <v>1333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1578</v>
      </c>
      <c r="O575" s="105">
        <v>0.54166666666666663</v>
      </c>
      <c r="P575" s="105">
        <v>8.3333333333333329E-2</v>
      </c>
      <c r="Q575" s="104">
        <v>2496</v>
      </c>
      <c r="R575" s="10" t="s">
        <v>619</v>
      </c>
      <c r="S575" s="127" t="s">
        <v>8</v>
      </c>
      <c r="T575" s="127" t="s">
        <v>275</v>
      </c>
      <c r="U575" s="11" t="s">
        <v>278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1711</v>
      </c>
      <c r="AB575" s="102" t="s">
        <v>412</v>
      </c>
      <c r="AC575" s="150"/>
      <c r="AD575" s="106">
        <v>0.29166666666666669</v>
      </c>
      <c r="AE575" s="104" t="s">
        <v>1336</v>
      </c>
      <c r="AF575" s="104" t="s">
        <v>1337</v>
      </c>
      <c r="AG575" s="104" t="s">
        <v>593</v>
      </c>
      <c r="AH575" s="15"/>
      <c r="AI575" s="125" t="s">
        <v>660</v>
      </c>
      <c r="AJ575" s="9" t="s">
        <v>660</v>
      </c>
      <c r="AK575" s="31" t="s">
        <v>1333</v>
      </c>
      <c r="AL575" s="31" t="s">
        <v>1333</v>
      </c>
      <c r="AM575" s="104" t="s">
        <v>286</v>
      </c>
      <c r="AN575" s="104" t="s">
        <v>1578</v>
      </c>
      <c r="AO575" s="104">
        <v>68</v>
      </c>
      <c r="AP575" s="104">
        <v>54.96</v>
      </c>
      <c r="AQ575" s="104">
        <v>54.96</v>
      </c>
      <c r="AR575" s="107">
        <v>0.59930555555555554</v>
      </c>
      <c r="AS575" s="107">
        <v>0.66666666666666663</v>
      </c>
      <c r="AT575" s="107">
        <v>0.75</v>
      </c>
      <c r="AU575" s="135"/>
      <c r="AV575" s="135"/>
      <c r="AW575" s="14"/>
      <c r="AX575" s="14"/>
      <c r="AY575" s="160">
        <f>IF(D575="","*",IFERROR(IF(ISODD(COUNT(AS575:AX575)),"ERRO",SUM((AT575-AS575),(AV575-AU575),(AX575-AW575))),"ERRO"))</f>
        <v>8.333333333333337E-2</v>
      </c>
      <c r="AZ575" s="151"/>
      <c r="BA575" s="108">
        <v>312</v>
      </c>
      <c r="BB575" s="10" t="s">
        <v>619</v>
      </c>
      <c r="BC575" s="13" t="s">
        <v>8</v>
      </c>
      <c r="BD575" s="13" t="s">
        <v>275</v>
      </c>
      <c r="BE575" s="11" t="s">
        <v>278</v>
      </c>
      <c r="BF575" s="148"/>
      <c r="BG575" s="16"/>
      <c r="BH575" s="17">
        <v>0</v>
      </c>
      <c r="BI575" s="17"/>
      <c r="BJ575" s="17" t="s">
        <v>1840</v>
      </c>
      <c r="BK575" s="18" t="s">
        <v>1841</v>
      </c>
      <c r="BL575" s="16"/>
      <c r="BM575" s="129" t="s">
        <v>437</v>
      </c>
      <c r="BN575" s="129" t="s">
        <v>457</v>
      </c>
      <c r="BO575" s="129" t="s">
        <v>573</v>
      </c>
      <c r="BP575" s="18" t="s">
        <v>1842</v>
      </c>
      <c r="BQ575" s="12" t="str">
        <f t="shared" si="54"/>
        <v>Produção</v>
      </c>
      <c r="BR575" s="19">
        <f t="shared" si="55"/>
        <v>1.0000000000000004</v>
      </c>
      <c r="BS575" s="19">
        <f t="shared" si="56"/>
        <v>0.125</v>
      </c>
      <c r="BT575" s="185" t="str">
        <f t="shared" si="57"/>
        <v>MecanizaçãoOperação</v>
      </c>
    </row>
    <row r="576" spans="1:72" hidden="1">
      <c r="A576" s="47" t="s">
        <v>1713</v>
      </c>
      <c r="B576" s="101"/>
      <c r="C576" s="134" t="s">
        <v>1713</v>
      </c>
      <c r="D576" s="103"/>
      <c r="E576" s="155">
        <v>570</v>
      </c>
      <c r="F576" s="125"/>
      <c r="G576" s="140" t="s">
        <v>978</v>
      </c>
      <c r="H576" s="105"/>
      <c r="I576" s="105"/>
      <c r="J576" s="104"/>
      <c r="K576" s="104"/>
      <c r="L576" s="104"/>
      <c r="M576" s="126" t="s">
        <v>593</v>
      </c>
      <c r="N576" s="126" t="s">
        <v>593</v>
      </c>
      <c r="O576" s="105"/>
      <c r="P576" s="105"/>
      <c r="Q576" s="104"/>
      <c r="R576" s="10" t="s">
        <v>978</v>
      </c>
      <c r="S576" s="127" t="s">
        <v>593</v>
      </c>
      <c r="T576" s="127" t="s">
        <v>593</v>
      </c>
      <c r="U576" s="11" t="s">
        <v>593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">
        <v>593</v>
      </c>
      <c r="AJ576" s="9" t="s">
        <v>593</v>
      </c>
      <c r="AK576" s="31">
        <v>0</v>
      </c>
      <c r="AL576" s="31">
        <v>0</v>
      </c>
      <c r="AM576" s="104" t="s">
        <v>593</v>
      </c>
      <c r="AN576" s="104" t="s">
        <v>593</v>
      </c>
      <c r="AO576" s="104" t="s">
        <v>593</v>
      </c>
      <c r="AP576" s="104">
        <v>0</v>
      </c>
      <c r="AQ576" s="104">
        <v>0</v>
      </c>
      <c r="AR576" s="107"/>
      <c r="AS576" s="107"/>
      <c r="AT576" s="107"/>
      <c r="AU576" s="135"/>
      <c r="AV576" s="135"/>
      <c r="AW576" s="14"/>
      <c r="AX576" s="14"/>
      <c r="AY576" s="160" t="str">
        <f>IF(D576="","*",IFERROR(IF(ISODD(COUNT(AS576:AX576)),"ERRO",SUM((AT576-AS576),(AV576-AU576),(AX576-AW576))),"ERRO"))</f>
        <v>*</v>
      </c>
      <c r="AZ576" s="151"/>
      <c r="BA576" s="108"/>
      <c r="BB576" s="10" t="s">
        <v>978</v>
      </c>
      <c r="BC576" s="13" t="s">
        <v>593</v>
      </c>
      <c r="BD576" s="13" t="s">
        <v>593</v>
      </c>
      <c r="BE576" s="11" t="s">
        <v>593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4"/>
        <v>Aderente</v>
      </c>
      <c r="BR576" s="19" t="str">
        <f t="shared" si="55"/>
        <v>*</v>
      </c>
      <c r="BS576" s="19" t="str">
        <f t="shared" si="56"/>
        <v>*</v>
      </c>
      <c r="BT576" s="185" t="str">
        <f t="shared" si="57"/>
        <v/>
      </c>
    </row>
    <row r="577" spans="1:72" hidden="1">
      <c r="A577" s="47" t="s">
        <v>1713</v>
      </c>
      <c r="B577" s="101"/>
      <c r="C577" s="134" t="s">
        <v>1713</v>
      </c>
      <c r="D577" s="103"/>
      <c r="E577" s="155">
        <v>571</v>
      </c>
      <c r="F577" s="125"/>
      <c r="G577" s="140" t="s">
        <v>978</v>
      </c>
      <c r="H577" s="105"/>
      <c r="I577" s="105"/>
      <c r="J577" s="104"/>
      <c r="K577" s="104"/>
      <c r="L577" s="104"/>
      <c r="M577" s="126" t="s">
        <v>593</v>
      </c>
      <c r="N577" s="126" t="s">
        <v>593</v>
      </c>
      <c r="O577" s="105"/>
      <c r="P577" s="105"/>
      <c r="Q577" s="104"/>
      <c r="R577" s="10" t="s">
        <v>978</v>
      </c>
      <c r="S577" s="127" t="s">
        <v>593</v>
      </c>
      <c r="T577" s="127" t="s">
        <v>593</v>
      </c>
      <c r="U577" s="11" t="s">
        <v>593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">
        <v>593</v>
      </c>
      <c r="AJ577" s="9" t="s">
        <v>593</v>
      </c>
      <c r="AK577" s="31">
        <v>0</v>
      </c>
      <c r="AL577" s="31">
        <v>0</v>
      </c>
      <c r="AM577" s="104" t="s">
        <v>593</v>
      </c>
      <c r="AN577" s="104" t="s">
        <v>593</v>
      </c>
      <c r="AO577" s="104" t="s">
        <v>593</v>
      </c>
      <c r="AP577" s="104">
        <v>0</v>
      </c>
      <c r="AQ577" s="104">
        <v>0</v>
      </c>
      <c r="AR577" s="107"/>
      <c r="AS577" s="107"/>
      <c r="AT577" s="107"/>
      <c r="AU577" s="135"/>
      <c r="AV577" s="135"/>
      <c r="AW577" s="14"/>
      <c r="AX577" s="14"/>
      <c r="AY577" s="160" t="str">
        <f>IF(D577="","*",IFERROR(IF(ISODD(COUNT(AS577:AX577)),"ERRO",SUM((AT577-AS577),(AV577-AU577),(AX577-AW577))),"ERRO"))</f>
        <v>*</v>
      </c>
      <c r="AZ577" s="151"/>
      <c r="BA577" s="108"/>
      <c r="BB577" s="10" t="s">
        <v>978</v>
      </c>
      <c r="BC577" s="13" t="s">
        <v>593</v>
      </c>
      <c r="BD577" s="13" t="s">
        <v>593</v>
      </c>
      <c r="BE577" s="11" t="s">
        <v>593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4"/>
        <v>Aderente</v>
      </c>
      <c r="BR577" s="19" t="str">
        <f t="shared" si="55"/>
        <v>*</v>
      </c>
      <c r="BS577" s="19" t="str">
        <f t="shared" si="56"/>
        <v>*</v>
      </c>
      <c r="BT577" s="185" t="str">
        <f t="shared" si="57"/>
        <v/>
      </c>
    </row>
    <row r="578" spans="1:72" hidden="1">
      <c r="A578" s="47" t="s">
        <v>1843</v>
      </c>
      <c r="B578" s="101">
        <v>46076</v>
      </c>
      <c r="C578" s="134">
        <v>9</v>
      </c>
      <c r="D578" s="103" t="s">
        <v>867</v>
      </c>
      <c r="E578" s="155">
        <v>162</v>
      </c>
      <c r="F578" s="125" t="s">
        <v>775</v>
      </c>
      <c r="G578" s="140" t="s">
        <v>776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">
        <v>105</v>
      </c>
      <c r="N578" s="126" t="s">
        <v>250</v>
      </c>
      <c r="O578" s="105">
        <v>0.375</v>
      </c>
      <c r="P578" s="105">
        <v>6.25E-2</v>
      </c>
      <c r="Q578" s="104">
        <v>1</v>
      </c>
      <c r="R578" s="10" t="s">
        <v>596</v>
      </c>
      <c r="S578" s="127" t="s">
        <v>8</v>
      </c>
      <c r="T578" s="127" t="s">
        <v>76</v>
      </c>
      <c r="U578" s="11" t="s">
        <v>226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">
        <v>775</v>
      </c>
      <c r="AJ578" s="9" t="s">
        <v>775</v>
      </c>
      <c r="AK578" s="31" t="s">
        <v>593</v>
      </c>
      <c r="AL578" s="31" t="s">
        <v>593</v>
      </c>
      <c r="AM578" s="104" t="s">
        <v>105</v>
      </c>
      <c r="AN578" s="104" t="s">
        <v>250</v>
      </c>
      <c r="AO578" s="104">
        <v>56</v>
      </c>
      <c r="AP578" s="104">
        <v>208.75</v>
      </c>
      <c r="AQ578" s="104">
        <v>208.75</v>
      </c>
      <c r="AR578" s="107">
        <v>0</v>
      </c>
      <c r="AS578" s="107">
        <v>0</v>
      </c>
      <c r="AT578" s="107">
        <v>0</v>
      </c>
      <c r="AU578" s="135"/>
      <c r="AV578" s="135"/>
      <c r="AW578" s="14"/>
      <c r="AX578" s="14"/>
      <c r="AY578" s="160">
        <f>IF(D578="","*",IFERROR(IF(ISODD(COUNT(AS578:AX578)),"ERRO",SUM((AT578-AS578),(AV578-AU578),(AX578-AW578))),"ERRO"))</f>
        <v>0</v>
      </c>
      <c r="AZ578" s="151"/>
      <c r="BA578" s="108">
        <v>0</v>
      </c>
      <c r="BB578" s="10" t="s">
        <v>596</v>
      </c>
      <c r="BC578" s="13" t="s">
        <v>8</v>
      </c>
      <c r="BD578" s="13" t="s">
        <v>76</v>
      </c>
      <c r="BE578" s="11" t="s">
        <v>226</v>
      </c>
      <c r="BF578" s="148"/>
      <c r="BG578" s="16"/>
      <c r="BH578" s="17">
        <v>0</v>
      </c>
      <c r="BI578" s="17"/>
      <c r="BJ578" s="17" t="s">
        <v>1844</v>
      </c>
      <c r="BK578" s="18" t="s">
        <v>1844</v>
      </c>
      <c r="BL578" s="16"/>
      <c r="BM578" s="129" t="s">
        <v>441</v>
      </c>
      <c r="BN578" s="129" t="s">
        <v>470</v>
      </c>
      <c r="BO578" s="129" t="s">
        <v>521</v>
      </c>
      <c r="BP578" s="18" t="s">
        <v>1844</v>
      </c>
      <c r="BQ578" s="12" t="str">
        <f t="shared" si="54"/>
        <v>Produção e Intervalo</v>
      </c>
      <c r="BR578" s="19">
        <f t="shared" si="55"/>
        <v>0</v>
      </c>
      <c r="BS578" s="19">
        <f t="shared" si="56"/>
        <v>0</v>
      </c>
      <c r="BT578" s="185" t="str">
        <f t="shared" si="57"/>
        <v>SuperExecução</v>
      </c>
    </row>
    <row r="579" spans="1:72" hidden="1">
      <c r="A579" s="47" t="s">
        <v>1845</v>
      </c>
      <c r="B579" s="101">
        <v>46076</v>
      </c>
      <c r="C579" s="134">
        <v>9</v>
      </c>
      <c r="D579" s="103" t="s">
        <v>814</v>
      </c>
      <c r="E579" s="155">
        <v>162</v>
      </c>
      <c r="F579" s="125" t="s">
        <v>698</v>
      </c>
      <c r="G579" s="140" t="s">
        <v>698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">
        <v>247</v>
      </c>
      <c r="N579" s="126" t="s">
        <v>248</v>
      </c>
      <c r="O579" s="105">
        <v>0.41666666666666669</v>
      </c>
      <c r="P579" s="105">
        <v>0.125</v>
      </c>
      <c r="Q579" s="104">
        <v>1020</v>
      </c>
      <c r="R579" s="10" t="s">
        <v>619</v>
      </c>
      <c r="S579" s="127" t="s">
        <v>8</v>
      </c>
      <c r="T579" s="127" t="s">
        <v>76</v>
      </c>
      <c r="U579" s="11" t="s">
        <v>226</v>
      </c>
      <c r="V579" s="104" t="s">
        <v>1109</v>
      </c>
      <c r="W579" s="149" t="s">
        <v>1664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">
        <v>698</v>
      </c>
      <c r="AJ579" s="9" t="s">
        <v>698</v>
      </c>
      <c r="AK579" s="31" t="s">
        <v>104</v>
      </c>
      <c r="AL579" s="31" t="s">
        <v>104</v>
      </c>
      <c r="AM579" s="104" t="s">
        <v>247</v>
      </c>
      <c r="AN579" s="104" t="s">
        <v>248</v>
      </c>
      <c r="AO579" s="104">
        <v>56</v>
      </c>
      <c r="AP579" s="104">
        <v>204.4</v>
      </c>
      <c r="AQ579" s="104">
        <v>204.4</v>
      </c>
      <c r="AR579" s="107">
        <v>0</v>
      </c>
      <c r="AS579" s="107">
        <v>0</v>
      </c>
      <c r="AT579" s="107">
        <v>0</v>
      </c>
      <c r="AU579" s="135"/>
      <c r="AV579" s="135"/>
      <c r="AW579" s="14"/>
      <c r="AX579" s="14"/>
      <c r="AY579" s="160">
        <f>IF(D579="","*",IFERROR(IF(ISODD(COUNT(AS579:AX579)),"ERRO",SUM((AT579-AS579),(AV579-AU579),(AX579-AW579))),"ERRO"))</f>
        <v>0</v>
      </c>
      <c r="AZ579" s="151"/>
      <c r="BA579" s="108">
        <v>0</v>
      </c>
      <c r="BB579" s="10" t="s">
        <v>619</v>
      </c>
      <c r="BC579" s="13" t="s">
        <v>8</v>
      </c>
      <c r="BD579" s="13" t="s">
        <v>76</v>
      </c>
      <c r="BE579" s="11" t="s">
        <v>226</v>
      </c>
      <c r="BF579" s="148"/>
      <c r="BG579" s="16"/>
      <c r="BH579" s="17">
        <v>0</v>
      </c>
      <c r="BI579" s="17"/>
      <c r="BJ579" s="17" t="s">
        <v>1712</v>
      </c>
      <c r="BK579" s="18" t="s">
        <v>1712</v>
      </c>
      <c r="BL579" s="16"/>
      <c r="BM579" s="129" t="s">
        <v>440</v>
      </c>
      <c r="BN579" s="129" t="s">
        <v>460</v>
      </c>
      <c r="BO579" s="129" t="s">
        <v>568</v>
      </c>
      <c r="BP579" s="18" t="s">
        <v>1712</v>
      </c>
      <c r="BQ579" s="12" t="str">
        <f t="shared" si="54"/>
        <v>Produção e Intervalo</v>
      </c>
      <c r="BR579" s="19">
        <f t="shared" si="55"/>
        <v>0</v>
      </c>
      <c r="BS579" s="19">
        <f t="shared" si="56"/>
        <v>0</v>
      </c>
      <c r="BT579" s="185" t="str">
        <f t="shared" si="57"/>
        <v>CCOCirculaçãoIntervaloContrato</v>
      </c>
    </row>
    <row r="580" spans="1:72" hidden="1">
      <c r="A580" s="47" t="s">
        <v>1846</v>
      </c>
      <c r="B580" s="101">
        <v>46076</v>
      </c>
      <c r="C580" s="134">
        <v>9</v>
      </c>
      <c r="D580" s="103" t="s">
        <v>827</v>
      </c>
      <c r="E580" s="155">
        <v>574</v>
      </c>
      <c r="F580" s="125" t="s">
        <v>756</v>
      </c>
      <c r="G580" s="140" t="s">
        <v>757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">
        <v>103</v>
      </c>
      <c r="N580" s="126" t="s">
        <v>104</v>
      </c>
      <c r="O580" s="105">
        <v>0.4375</v>
      </c>
      <c r="P580" s="105">
        <v>4.1666666666666664E-2</v>
      </c>
      <c r="Q580" s="104">
        <v>112</v>
      </c>
      <c r="R580" s="10" t="s">
        <v>633</v>
      </c>
      <c r="S580" s="127" t="s">
        <v>8</v>
      </c>
      <c r="T580" s="127" t="s">
        <v>76</v>
      </c>
      <c r="U580" s="11" t="s">
        <v>75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">
        <v>756</v>
      </c>
      <c r="AJ580" s="9" t="s">
        <v>756</v>
      </c>
      <c r="AK580" s="31" t="s">
        <v>104</v>
      </c>
      <c r="AL580" s="31" t="s">
        <v>104</v>
      </c>
      <c r="AM580" s="104" t="s">
        <v>103</v>
      </c>
      <c r="AN580" s="104" t="s">
        <v>104</v>
      </c>
      <c r="AO580" s="104">
        <v>49</v>
      </c>
      <c r="AP580" s="104">
        <v>203.7</v>
      </c>
      <c r="AQ580" s="104">
        <v>203.7</v>
      </c>
      <c r="AR580" s="107">
        <v>0.38958333333333334</v>
      </c>
      <c r="AS580" s="107">
        <v>0.38958333333333334</v>
      </c>
      <c r="AT580" s="107">
        <v>0.43125000000000002</v>
      </c>
      <c r="AU580" s="135"/>
      <c r="AV580" s="135"/>
      <c r="AW580" s="14"/>
      <c r="AX580" s="14"/>
      <c r="AY580" s="160">
        <f>IF(D580="","*",IFERROR(IF(ISODD(COUNT(AS580:AX580)),"ERRO",SUM((AT580-AS580),(AV580-AU580),(AX580-AW580))),"ERRO"))</f>
        <v>4.1666666666666685E-2</v>
      </c>
      <c r="AZ580" s="151"/>
      <c r="BA580" s="108">
        <v>112</v>
      </c>
      <c r="BB580" s="10" t="s">
        <v>633</v>
      </c>
      <c r="BC580" s="13" t="s">
        <v>8</v>
      </c>
      <c r="BD580" s="13" t="s">
        <v>76</v>
      </c>
      <c r="BE580" s="11" t="s">
        <v>75</v>
      </c>
      <c r="BF580" s="148"/>
      <c r="BG580" s="16"/>
      <c r="BH580" s="17">
        <v>2</v>
      </c>
      <c r="BI580" s="17"/>
      <c r="BJ580" s="17" t="s">
        <v>1847</v>
      </c>
      <c r="BK580" s="18" t="s">
        <v>1847</v>
      </c>
      <c r="BL580" s="16"/>
      <c r="BM580" s="129" t="s">
        <v>445</v>
      </c>
      <c r="BN580" s="129" t="s">
        <v>445</v>
      </c>
      <c r="BO580" s="129" t="s">
        <v>445</v>
      </c>
      <c r="BP580" s="18" t="s">
        <v>593</v>
      </c>
      <c r="BQ580" s="12" t="str">
        <f t="shared" si="54"/>
        <v>Aderente</v>
      </c>
      <c r="BR580" s="19">
        <f t="shared" si="55"/>
        <v>1.0000000000000004</v>
      </c>
      <c r="BS580" s="19">
        <f t="shared" si="56"/>
        <v>1</v>
      </c>
      <c r="BT580" s="185" t="str">
        <f t="shared" si="57"/>
        <v>OKOK</v>
      </c>
    </row>
    <row r="581" spans="1:72" hidden="1">
      <c r="A581" s="47" t="s">
        <v>1848</v>
      </c>
      <c r="B581" s="101">
        <v>46076</v>
      </c>
      <c r="C581" s="134">
        <v>9</v>
      </c>
      <c r="D581" s="103" t="s">
        <v>937</v>
      </c>
      <c r="E581" s="155">
        <v>543</v>
      </c>
      <c r="F581" s="125" t="s">
        <v>779</v>
      </c>
      <c r="G581" s="140" t="s">
        <v>780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">
        <v>103</v>
      </c>
      <c r="N581" s="126" t="s">
        <v>246</v>
      </c>
      <c r="O581" s="105">
        <v>0.41666666666666669</v>
      </c>
      <c r="P581" s="105">
        <v>8.3333333333333329E-2</v>
      </c>
      <c r="Q581" s="104">
        <v>20</v>
      </c>
      <c r="R581" s="10" t="s">
        <v>633</v>
      </c>
      <c r="S581" s="127" t="s">
        <v>8</v>
      </c>
      <c r="T581" s="127" t="s">
        <v>76</v>
      </c>
      <c r="U581" s="11" t="s">
        <v>226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">
        <v>779</v>
      </c>
      <c r="AJ581" s="9" t="s">
        <v>779</v>
      </c>
      <c r="AK581" s="31" t="s">
        <v>593</v>
      </c>
      <c r="AL581" s="31">
        <v>0</v>
      </c>
      <c r="AM581" s="104" t="s">
        <v>103</v>
      </c>
      <c r="AN581" s="104" t="s">
        <v>246</v>
      </c>
      <c r="AO581" s="104">
        <v>56</v>
      </c>
      <c r="AP581" s="104">
        <v>202</v>
      </c>
      <c r="AQ581" s="104">
        <v>202</v>
      </c>
      <c r="AR581" s="107">
        <v>0.4</v>
      </c>
      <c r="AS581" s="107">
        <v>0</v>
      </c>
      <c r="AT581" s="107">
        <v>0</v>
      </c>
      <c r="AU581" s="135"/>
      <c r="AV581" s="135"/>
      <c r="AW581" s="14"/>
      <c r="AX581" s="14"/>
      <c r="AY581" s="160">
        <f>IF(D581="","*",IFERROR(IF(ISODD(COUNT(AS581:AX581)),"ERRO",SUM((AT581-AS581),(AV581-AU581),(AX581-AW581))),"ERRO"))</f>
        <v>0</v>
      </c>
      <c r="AZ581" s="151"/>
      <c r="BA581" s="108">
        <v>0</v>
      </c>
      <c r="BB581" s="10" t="s">
        <v>633</v>
      </c>
      <c r="BC581" s="13" t="s">
        <v>8</v>
      </c>
      <c r="BD581" s="13" t="s">
        <v>76</v>
      </c>
      <c r="BE581" s="11" t="s">
        <v>226</v>
      </c>
      <c r="BF581" s="148"/>
      <c r="BG581" s="16"/>
      <c r="BH581" s="17">
        <v>0</v>
      </c>
      <c r="BI581" s="17"/>
      <c r="BJ581" s="17" t="s">
        <v>1849</v>
      </c>
      <c r="BK581" s="18" t="s">
        <v>1849</v>
      </c>
      <c r="BL581" s="16"/>
      <c r="BM581" s="129" t="s">
        <v>440</v>
      </c>
      <c r="BN581" s="129" t="s">
        <v>469</v>
      </c>
      <c r="BO581" s="129" t="s">
        <v>530</v>
      </c>
      <c r="BP581" s="18" t="s">
        <v>1849</v>
      </c>
      <c r="BQ581" s="12" t="str">
        <f t="shared" si="54"/>
        <v>Produção e Intervalo</v>
      </c>
      <c r="BR581" s="19">
        <f t="shared" si="55"/>
        <v>0</v>
      </c>
      <c r="BS581" s="19">
        <f t="shared" si="56"/>
        <v>0</v>
      </c>
      <c r="BT581" s="185" t="str">
        <f t="shared" si="57"/>
        <v>CCOCirculaçãoIntervaloOportunidade</v>
      </c>
    </row>
    <row r="582" spans="1:72" hidden="1">
      <c r="A582" s="47" t="s">
        <v>1850</v>
      </c>
      <c r="B582" s="101">
        <v>46076</v>
      </c>
      <c r="C582" s="134">
        <v>9</v>
      </c>
      <c r="D582" s="103" t="s">
        <v>818</v>
      </c>
      <c r="E582" s="155"/>
      <c r="F582" s="125" t="s">
        <v>607</v>
      </c>
      <c r="G582" s="140" t="s">
        <v>592</v>
      </c>
      <c r="H582" s="105" t="s">
        <v>104</v>
      </c>
      <c r="I582" s="105" t="s">
        <v>55</v>
      </c>
      <c r="J582" s="104">
        <v>56</v>
      </c>
      <c r="K582" s="104">
        <v>202</v>
      </c>
      <c r="L582" s="104">
        <v>135</v>
      </c>
      <c r="M582" s="126" t="s">
        <v>1851</v>
      </c>
      <c r="N582" s="126" t="s">
        <v>1852</v>
      </c>
      <c r="O582" s="105">
        <v>0.41666666666666669</v>
      </c>
      <c r="P582" s="105">
        <v>4.1666666666666664E-2</v>
      </c>
      <c r="Q582" s="104">
        <v>1</v>
      </c>
      <c r="R582" s="10" t="s">
        <v>591</v>
      </c>
      <c r="S582" s="127" t="s">
        <v>8</v>
      </c>
      <c r="T582" s="127" t="s">
        <v>76</v>
      </c>
      <c r="U582" s="11" t="s">
        <v>226</v>
      </c>
      <c r="V582" s="104" t="s">
        <v>1525</v>
      </c>
      <c r="W582" s="149" t="s">
        <v>1050</v>
      </c>
      <c r="X582" s="103" t="s">
        <v>421</v>
      </c>
      <c r="Y582" s="128"/>
      <c r="Z582" s="103"/>
      <c r="AA582" s="104">
        <v>1</v>
      </c>
      <c r="AB582" s="102" t="s">
        <v>412</v>
      </c>
      <c r="AC582" s="150" t="s">
        <v>406</v>
      </c>
      <c r="AD582" s="106">
        <v>0.41666666666666669</v>
      </c>
      <c r="AE582" s="104" t="s">
        <v>593</v>
      </c>
      <c r="AF582" s="104"/>
      <c r="AG582" s="104"/>
      <c r="AH582" s="15"/>
      <c r="AI582" s="125" t="s">
        <v>607</v>
      </c>
      <c r="AJ582" s="9" t="s">
        <v>607</v>
      </c>
      <c r="AK582" s="31" t="s">
        <v>104</v>
      </c>
      <c r="AL582" s="31" t="s">
        <v>55</v>
      </c>
      <c r="AM582" s="104" t="s">
        <v>1851</v>
      </c>
      <c r="AN582" s="104" t="s">
        <v>1852</v>
      </c>
      <c r="AO582" s="104">
        <v>56</v>
      </c>
      <c r="AP582" s="104">
        <v>202</v>
      </c>
      <c r="AQ582" s="104">
        <v>202</v>
      </c>
      <c r="AR582" s="107">
        <v>0.46527777777777779</v>
      </c>
      <c r="AS582" s="107">
        <v>0.47430555555555554</v>
      </c>
      <c r="AT582" s="107">
        <v>0.51597222222222228</v>
      </c>
      <c r="AU582" s="135"/>
      <c r="AV582" s="135"/>
      <c r="AW582" s="14"/>
      <c r="AX582" s="14"/>
      <c r="AY582" s="160">
        <f>IF(D582="","*",IFERROR(IF(ISODD(COUNT(AS582:AX582)),"ERRO",SUM((AT582-AS582),(AV582-AU582),(AX582-AW582))),"ERRO"))</f>
        <v>4.1666666666666741E-2</v>
      </c>
      <c r="AZ582" s="151"/>
      <c r="BA582" s="108">
        <v>1</v>
      </c>
      <c r="BB582" s="10" t="s">
        <v>591</v>
      </c>
      <c r="BC582" s="13" t="s">
        <v>8</v>
      </c>
      <c r="BD582" s="13" t="s">
        <v>76</v>
      </c>
      <c r="BE582" s="11" t="s">
        <v>226</v>
      </c>
      <c r="BF582" s="148"/>
      <c r="BG582" s="16"/>
      <c r="BH582" s="17">
        <v>2</v>
      </c>
      <c r="BI582" s="17"/>
      <c r="BJ582" s="17" t="s">
        <v>1853</v>
      </c>
      <c r="BK582" s="18" t="s">
        <v>1853</v>
      </c>
      <c r="BL582" s="16"/>
      <c r="BM582" s="129" t="s">
        <v>445</v>
      </c>
      <c r="BN582" s="129" t="s">
        <v>445</v>
      </c>
      <c r="BO582" s="129" t="s">
        <v>445</v>
      </c>
      <c r="BP582" s="18"/>
      <c r="BQ582" s="12" t="str">
        <f t="shared" si="54"/>
        <v>Aderente</v>
      </c>
      <c r="BR582" s="19">
        <f t="shared" si="55"/>
        <v>1.0000000000000018</v>
      </c>
      <c r="BS582" s="19">
        <f t="shared" si="56"/>
        <v>1</v>
      </c>
      <c r="BT582" s="185" t="str">
        <f t="shared" si="57"/>
        <v>OKOK</v>
      </c>
    </row>
    <row r="583" spans="1:72" hidden="1">
      <c r="A583" s="47" t="s">
        <v>1854</v>
      </c>
      <c r="B583" s="101">
        <v>46076</v>
      </c>
      <c r="C583" s="134">
        <v>9</v>
      </c>
      <c r="D583" s="103" t="s">
        <v>935</v>
      </c>
      <c r="E583" s="155">
        <v>310</v>
      </c>
      <c r="F583" s="125" t="s">
        <v>779</v>
      </c>
      <c r="G583" s="140" t="s">
        <v>780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">
        <v>95</v>
      </c>
      <c r="N583" s="126" t="s">
        <v>242</v>
      </c>
      <c r="O583" s="105">
        <v>0.375</v>
      </c>
      <c r="P583" s="105">
        <v>8.3333333333333329E-2</v>
      </c>
      <c r="Q583" s="104">
        <v>50</v>
      </c>
      <c r="R583" s="10" t="s">
        <v>633</v>
      </c>
      <c r="S583" s="127" t="s">
        <v>8</v>
      </c>
      <c r="T583" s="127" t="s">
        <v>76</v>
      </c>
      <c r="U583" s="11" t="s">
        <v>226</v>
      </c>
      <c r="V583" s="104" t="s">
        <v>1417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">
        <v>779</v>
      </c>
      <c r="AJ583" s="9" t="s">
        <v>779</v>
      </c>
      <c r="AK583" s="31" t="s">
        <v>593</v>
      </c>
      <c r="AL583" s="31" t="s">
        <v>593</v>
      </c>
      <c r="AM583" s="104" t="s">
        <v>95</v>
      </c>
      <c r="AN583" s="104" t="s">
        <v>242</v>
      </c>
      <c r="AO583" s="104">
        <v>56</v>
      </c>
      <c r="AP583" s="104">
        <v>190.3</v>
      </c>
      <c r="AQ583" s="104">
        <v>190.3</v>
      </c>
      <c r="AR583" s="107">
        <v>0.45833333333333331</v>
      </c>
      <c r="AS583" s="107">
        <v>0</v>
      </c>
      <c r="AT583" s="107">
        <v>0</v>
      </c>
      <c r="AU583" s="135"/>
      <c r="AV583" s="135"/>
      <c r="AW583" s="14"/>
      <c r="AX583" s="14"/>
      <c r="AY583" s="160">
        <f>IF(D583="","*",IFERROR(IF(ISODD(COUNT(AS583:AX583)),"ERRO",SUM((AT583-AS583),(AV583-AU583),(AX583-AW583))),"ERRO"))</f>
        <v>0</v>
      </c>
      <c r="AZ583" s="151"/>
      <c r="BA583" s="108">
        <v>0</v>
      </c>
      <c r="BB583" s="10" t="s">
        <v>633</v>
      </c>
      <c r="BC583" s="13" t="s">
        <v>8</v>
      </c>
      <c r="BD583" s="13" t="s">
        <v>76</v>
      </c>
      <c r="BE583" s="11" t="s">
        <v>226</v>
      </c>
      <c r="BF583" s="148"/>
      <c r="BG583" s="16"/>
      <c r="BH583" s="17">
        <v>0</v>
      </c>
      <c r="BI583" s="17"/>
      <c r="BJ583" s="17" t="s">
        <v>1855</v>
      </c>
      <c r="BK583" s="18" t="s">
        <v>1855</v>
      </c>
      <c r="BL583" s="16"/>
      <c r="BM583" s="129" t="s">
        <v>440</v>
      </c>
      <c r="BN583" s="129" t="s">
        <v>469</v>
      </c>
      <c r="BO583" s="129" t="s">
        <v>530</v>
      </c>
      <c r="BP583" s="18" t="s">
        <v>1855</v>
      </c>
      <c r="BQ583" s="12" t="str">
        <f t="shared" si="54"/>
        <v>Produção e Intervalo</v>
      </c>
      <c r="BR583" s="19">
        <f t="shared" si="55"/>
        <v>0</v>
      </c>
      <c r="BS583" s="19">
        <f t="shared" si="56"/>
        <v>0</v>
      </c>
      <c r="BT583" s="185" t="str">
        <f t="shared" si="57"/>
        <v>CCOCirculaçãoIntervaloOportunidade</v>
      </c>
    </row>
    <row r="584" spans="1:72" hidden="1">
      <c r="A584" s="47" t="s">
        <v>1856</v>
      </c>
      <c r="B584" s="101">
        <v>46076</v>
      </c>
      <c r="C584" s="134">
        <v>9</v>
      </c>
      <c r="D584" s="103" t="s">
        <v>895</v>
      </c>
      <c r="E584" s="155"/>
      <c r="F584" s="125" t="s">
        <v>779</v>
      </c>
      <c r="G584" s="140" t="s">
        <v>780</v>
      </c>
      <c r="H584" s="105" t="s">
        <v>593</v>
      </c>
      <c r="I584" s="105" t="s">
        <v>593</v>
      </c>
      <c r="J584" s="104">
        <v>56</v>
      </c>
      <c r="K584" s="104">
        <v>190.3</v>
      </c>
      <c r="L584" s="104">
        <v>190.5</v>
      </c>
      <c r="M584" s="126" t="s">
        <v>95</v>
      </c>
      <c r="N584" s="126" t="s">
        <v>242</v>
      </c>
      <c r="O584" s="105">
        <v>0.375</v>
      </c>
      <c r="P584" s="105">
        <v>8.3333333333333329E-2</v>
      </c>
      <c r="Q584" s="104">
        <v>50</v>
      </c>
      <c r="R584" s="10" t="s">
        <v>633</v>
      </c>
      <c r="S584" s="127" t="s">
        <v>8</v>
      </c>
      <c r="T584" s="127" t="s">
        <v>76</v>
      </c>
      <c r="U584" s="11" t="s">
        <v>226</v>
      </c>
      <c r="V584" s="104" t="s">
        <v>1804</v>
      </c>
      <c r="W584" s="149" t="s">
        <v>1075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">
        <v>779</v>
      </c>
      <c r="AJ584" s="9" t="s">
        <v>779</v>
      </c>
      <c r="AK584" s="31" t="s">
        <v>593</v>
      </c>
      <c r="AL584" s="31" t="s">
        <v>593</v>
      </c>
      <c r="AM584" s="104" t="s">
        <v>95</v>
      </c>
      <c r="AN584" s="104" t="s">
        <v>242</v>
      </c>
      <c r="AO584" s="104">
        <v>56</v>
      </c>
      <c r="AP584" s="104">
        <v>190.3</v>
      </c>
      <c r="AQ584" s="104">
        <v>190.3</v>
      </c>
      <c r="AR584" s="107">
        <v>0.45833333333333331</v>
      </c>
      <c r="AS584" s="107">
        <v>0</v>
      </c>
      <c r="AT584" s="107">
        <v>0</v>
      </c>
      <c r="AU584" s="135"/>
      <c r="AV584" s="135"/>
      <c r="AW584" s="14"/>
      <c r="AX584" s="14"/>
      <c r="AY584" s="160">
        <f>IF(D584="","*",IFERROR(IF(ISODD(COUNT(AS584:AX584)),"ERRO",SUM((AT584-AS584),(AV584-AU584),(AX584-AW584))),"ERRO"))</f>
        <v>0</v>
      </c>
      <c r="AZ584" s="151"/>
      <c r="BA584" s="108">
        <v>0</v>
      </c>
      <c r="BB584" s="10" t="s">
        <v>633</v>
      </c>
      <c r="BC584" s="13" t="s">
        <v>8</v>
      </c>
      <c r="BD584" s="13" t="s">
        <v>76</v>
      </c>
      <c r="BE584" s="11" t="s">
        <v>226</v>
      </c>
      <c r="BF584" s="148"/>
      <c r="BG584" s="16"/>
      <c r="BH584" s="17">
        <v>0</v>
      </c>
      <c r="BI584" s="17"/>
      <c r="BJ584" s="17" t="s">
        <v>1855</v>
      </c>
      <c r="BK584" s="18" t="s">
        <v>1855</v>
      </c>
      <c r="BL584" s="16"/>
      <c r="BM584" s="129" t="s">
        <v>440</v>
      </c>
      <c r="BN584" s="129" t="s">
        <v>469</v>
      </c>
      <c r="BO584" s="129" t="s">
        <v>530</v>
      </c>
      <c r="BP584" s="18" t="s">
        <v>1855</v>
      </c>
      <c r="BQ584" s="12" t="str">
        <f t="shared" ref="BQ584:BQ648" si="58">IF(AND(BR584&lt;1,BS584&lt;1),"Produção e Intervalo",IF(BR584&lt;1,"Intervalo",IF(BS584&lt;1,"Produção","Aderente")))</f>
        <v>Produção e Intervalo</v>
      </c>
      <c r="BR584" s="19">
        <f t="shared" ref="BR584:BR648" si="59">IF(OR(B584="",F584=""),"*",AY584/P584)</f>
        <v>0</v>
      </c>
      <c r="BS584" s="19">
        <f t="shared" ref="BS584:BS648" si="60">IF(OR(B584="",F584=""),"*",BA584/Q584)</f>
        <v>0</v>
      </c>
      <c r="BT584" s="185" t="str">
        <f t="shared" ref="BT584:BT648" si="61">IF(BN584="","",SUBSTITUTE(BM584," ","")&amp;SUBSTITUTE(BN584," ",""))</f>
        <v>CCOCirculaçãoIntervaloOportunidade</v>
      </c>
    </row>
    <row r="585" spans="1:72" hidden="1">
      <c r="A585" s="47" t="s">
        <v>1857</v>
      </c>
      <c r="B585" s="101">
        <v>46076</v>
      </c>
      <c r="C585" s="134">
        <v>9</v>
      </c>
      <c r="D585" s="103" t="s">
        <v>936</v>
      </c>
      <c r="E585" s="155"/>
      <c r="F585" s="125" t="s">
        <v>671</v>
      </c>
      <c r="G585" s="140" t="s">
        <v>671</v>
      </c>
      <c r="H585" s="105" t="s">
        <v>593</v>
      </c>
      <c r="I585" s="105" t="s">
        <v>593</v>
      </c>
      <c r="J585" s="104">
        <v>56</v>
      </c>
      <c r="K585" s="104">
        <v>187.58</v>
      </c>
      <c r="L585" s="104" t="s">
        <v>593</v>
      </c>
      <c r="M585" s="126" t="s">
        <v>95</v>
      </c>
      <c r="N585" s="126" t="s">
        <v>241</v>
      </c>
      <c r="O585" s="105">
        <v>0.375</v>
      </c>
      <c r="P585" s="105">
        <v>8.3333333333333329E-2</v>
      </c>
      <c r="Q585" s="104">
        <v>10</v>
      </c>
      <c r="R585" s="10" t="s">
        <v>619</v>
      </c>
      <c r="S585" s="127" t="s">
        <v>8</v>
      </c>
      <c r="T585" s="127" t="s">
        <v>76</v>
      </c>
      <c r="U585" s="11" t="s">
        <v>226</v>
      </c>
      <c r="V585" s="104" t="s">
        <v>1417</v>
      </c>
      <c r="W585" s="149" t="s">
        <v>1196</v>
      </c>
      <c r="X585" s="103" t="s">
        <v>421</v>
      </c>
      <c r="Y585" s="128"/>
      <c r="Z585" s="103"/>
      <c r="AA585" s="104" t="s">
        <v>593</v>
      </c>
      <c r="AB585" s="102"/>
      <c r="AC585" s="150"/>
      <c r="AD585" s="106"/>
      <c r="AE585" s="104"/>
      <c r="AF585" s="104"/>
      <c r="AG585" s="104"/>
      <c r="AH585" s="15"/>
      <c r="AI585" s="125" t="s">
        <v>671</v>
      </c>
      <c r="AJ585" s="9" t="s">
        <v>671</v>
      </c>
      <c r="AK585" s="31" t="s">
        <v>593</v>
      </c>
      <c r="AL585" s="31" t="s">
        <v>593</v>
      </c>
      <c r="AM585" s="104" t="s">
        <v>95</v>
      </c>
      <c r="AN585" s="104" t="s">
        <v>241</v>
      </c>
      <c r="AO585" s="104">
        <v>56</v>
      </c>
      <c r="AP585" s="104">
        <v>187.58</v>
      </c>
      <c r="AQ585" s="104">
        <v>187.58</v>
      </c>
      <c r="AR585" s="107">
        <v>0.35555555555555557</v>
      </c>
      <c r="AS585" s="107">
        <v>0</v>
      </c>
      <c r="AT585" s="107">
        <v>0</v>
      </c>
      <c r="AU585" s="135"/>
      <c r="AV585" s="135"/>
      <c r="AW585" s="14"/>
      <c r="AX585" s="14"/>
      <c r="AY585" s="160">
        <f>IF(D585="","*",IFERROR(IF(ISODD(COUNT(AS585:AX585)),"ERRO",SUM((AT585-AS585),(AV585-AU585),(AX585-AW585))),"ERRO"))</f>
        <v>0</v>
      </c>
      <c r="AZ585" s="151"/>
      <c r="BA585" s="108">
        <v>0</v>
      </c>
      <c r="BB585" s="10" t="s">
        <v>619</v>
      </c>
      <c r="BC585" s="13" t="s">
        <v>8</v>
      </c>
      <c r="BD585" s="13" t="s">
        <v>76</v>
      </c>
      <c r="BE585" s="11" t="s">
        <v>226</v>
      </c>
      <c r="BF585" s="148"/>
      <c r="BG585" s="16"/>
      <c r="BH585" s="17">
        <v>0</v>
      </c>
      <c r="BI585" s="17"/>
      <c r="BJ585" s="17" t="s">
        <v>1858</v>
      </c>
      <c r="BK585" s="18" t="s">
        <v>1859</v>
      </c>
      <c r="BL585" s="16"/>
      <c r="BM585" s="129" t="s">
        <v>440</v>
      </c>
      <c r="BN585" s="129" t="s">
        <v>469</v>
      </c>
      <c r="BO585" s="129" t="s">
        <v>530</v>
      </c>
      <c r="BP585" s="18" t="s">
        <v>1859</v>
      </c>
      <c r="BQ585" s="12" t="str">
        <f t="shared" si="58"/>
        <v>Produção e Intervalo</v>
      </c>
      <c r="BR585" s="19">
        <f t="shared" si="59"/>
        <v>0</v>
      </c>
      <c r="BS585" s="19">
        <f t="shared" si="60"/>
        <v>0</v>
      </c>
      <c r="BT585" s="185" t="str">
        <f t="shared" si="61"/>
        <v>CCOCirculaçãoIntervaloOportunidade</v>
      </c>
    </row>
    <row r="586" spans="1:72" hidden="1">
      <c r="A586" s="47" t="s">
        <v>1860</v>
      </c>
      <c r="B586" s="101">
        <v>46076</v>
      </c>
      <c r="C586" s="134">
        <v>9</v>
      </c>
      <c r="D586" s="103" t="s">
        <v>878</v>
      </c>
      <c r="E586" s="155">
        <v>580</v>
      </c>
      <c r="F586" s="125" t="s">
        <v>782</v>
      </c>
      <c r="G586" s="140" t="s">
        <v>783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">
        <v>35</v>
      </c>
      <c r="N586" s="126" t="s">
        <v>200</v>
      </c>
      <c r="O586" s="105">
        <v>0.4375</v>
      </c>
      <c r="P586" s="105">
        <v>8.3333333333333329E-2</v>
      </c>
      <c r="Q586" s="104">
        <v>312</v>
      </c>
      <c r="R586" s="10" t="s">
        <v>619</v>
      </c>
      <c r="S586" s="127" t="s">
        <v>8</v>
      </c>
      <c r="T586" s="127" t="s">
        <v>23</v>
      </c>
      <c r="U586" s="11" t="s">
        <v>191</v>
      </c>
      <c r="V586" s="104" t="s">
        <v>1097</v>
      </c>
      <c r="W586" s="149" t="s">
        <v>1344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">
        <v>782</v>
      </c>
      <c r="AJ586" s="9" t="s">
        <v>782</v>
      </c>
      <c r="AK586" s="31" t="s">
        <v>593</v>
      </c>
      <c r="AL586" s="31" t="s">
        <v>593</v>
      </c>
      <c r="AM586" s="104" t="s">
        <v>35</v>
      </c>
      <c r="AN586" s="104" t="s">
        <v>200</v>
      </c>
      <c r="AO586" s="104">
        <v>55</v>
      </c>
      <c r="AP586" s="104">
        <v>95.385000000000005</v>
      </c>
      <c r="AQ586" s="104">
        <v>95.385000000000005</v>
      </c>
      <c r="AR586" s="107">
        <v>0.44097222222222221</v>
      </c>
      <c r="AS586" s="107">
        <v>0.44444444444444442</v>
      </c>
      <c r="AT586" s="107">
        <v>0.52777777777777779</v>
      </c>
      <c r="AU586" s="135"/>
      <c r="AV586" s="135"/>
      <c r="AW586" s="14"/>
      <c r="AX586" s="14"/>
      <c r="AY586" s="160">
        <f>IF(D586="","*",IFERROR(IF(ISODD(COUNT(AS586:AX586)),"ERRO",SUM((AT586-AS586),(AV586-AU586),(AX586-AW586))),"ERRO"))</f>
        <v>8.333333333333337E-2</v>
      </c>
      <c r="AZ586" s="151"/>
      <c r="BA586" s="108">
        <v>312</v>
      </c>
      <c r="BB586" s="10" t="s">
        <v>619</v>
      </c>
      <c r="BC586" s="13" t="s">
        <v>8</v>
      </c>
      <c r="BD586" s="13" t="s">
        <v>23</v>
      </c>
      <c r="BE586" s="11" t="s">
        <v>191</v>
      </c>
      <c r="BF586" s="148"/>
      <c r="BG586" s="16"/>
      <c r="BH586" s="17">
        <v>2</v>
      </c>
      <c r="BI586" s="17"/>
      <c r="BJ586" s="17" t="s">
        <v>1861</v>
      </c>
      <c r="BK586" s="18" t="s">
        <v>1862</v>
      </c>
      <c r="BL586" s="16"/>
      <c r="BM586" s="129" t="s">
        <v>445</v>
      </c>
      <c r="BN586" s="129" t="s">
        <v>445</v>
      </c>
      <c r="BO586" s="129" t="s">
        <v>445</v>
      </c>
      <c r="BP586" s="18" t="s">
        <v>593</v>
      </c>
      <c r="BQ586" s="12" t="str">
        <f t="shared" si="58"/>
        <v>Aderente</v>
      </c>
      <c r="BR586" s="19">
        <f t="shared" si="59"/>
        <v>1.0000000000000004</v>
      </c>
      <c r="BS586" s="19">
        <f t="shared" si="60"/>
        <v>1</v>
      </c>
      <c r="BT586" s="185" t="str">
        <f t="shared" si="61"/>
        <v>OKOK</v>
      </c>
    </row>
    <row r="587" spans="1:72" hidden="1">
      <c r="A587" s="47" t="s">
        <v>1863</v>
      </c>
      <c r="B587" s="101">
        <v>46076</v>
      </c>
      <c r="C587" s="134">
        <v>9</v>
      </c>
      <c r="D587" s="103" t="s">
        <v>845</v>
      </c>
      <c r="E587" s="155"/>
      <c r="F587" s="125" t="s">
        <v>607</v>
      </c>
      <c r="G587" s="140" t="s">
        <v>592</v>
      </c>
      <c r="H587" s="105" t="s">
        <v>1864</v>
      </c>
      <c r="I587" s="105" t="s">
        <v>1865</v>
      </c>
      <c r="J587" s="104">
        <v>49</v>
      </c>
      <c r="K587" s="104">
        <v>149</v>
      </c>
      <c r="L587" s="104" t="s">
        <v>593</v>
      </c>
      <c r="M587" s="126" t="s">
        <v>1866</v>
      </c>
      <c r="N587" s="126" t="s">
        <v>1867</v>
      </c>
      <c r="O587" s="105">
        <v>0.58333333333333337</v>
      </c>
      <c r="P587" s="105">
        <v>4.1666666666666664E-2</v>
      </c>
      <c r="Q587" s="104">
        <v>1</v>
      </c>
      <c r="R587" s="10" t="s">
        <v>591</v>
      </c>
      <c r="S587" s="127" t="s">
        <v>8</v>
      </c>
      <c r="T587" s="127" t="s">
        <v>76</v>
      </c>
      <c r="U587" s="11" t="s">
        <v>75</v>
      </c>
      <c r="V587" s="104" t="s">
        <v>1525</v>
      </c>
      <c r="W587" s="149" t="s">
        <v>1050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 t="s">
        <v>406</v>
      </c>
      <c r="AD587" s="106">
        <v>0.29166666666666669</v>
      </c>
      <c r="AE587" s="104"/>
      <c r="AF587" s="104"/>
      <c r="AG587" s="104" t="s">
        <v>593</v>
      </c>
      <c r="AH587" s="15"/>
      <c r="AI587" s="125" t="s">
        <v>607</v>
      </c>
      <c r="AJ587" s="9" t="s">
        <v>607</v>
      </c>
      <c r="AK587" s="31" t="s">
        <v>1864</v>
      </c>
      <c r="AL587" s="31" t="s">
        <v>201</v>
      </c>
      <c r="AM587" s="104" t="s">
        <v>1868</v>
      </c>
      <c r="AN587" s="104" t="s">
        <v>1869</v>
      </c>
      <c r="AO587" s="104">
        <v>49</v>
      </c>
      <c r="AP587" s="104">
        <v>149</v>
      </c>
      <c r="AQ587" s="104" t="s">
        <v>593</v>
      </c>
      <c r="AR587" s="107">
        <v>0.58819444444444446</v>
      </c>
      <c r="AS587" s="107">
        <v>0.59791666666666665</v>
      </c>
      <c r="AT587" s="107">
        <v>0.63958333333333328</v>
      </c>
      <c r="AU587" s="135"/>
      <c r="AV587" s="135"/>
      <c r="AW587" s="14"/>
      <c r="AX587" s="14"/>
      <c r="AY587" s="160">
        <f>IF(D587="","*",IFERROR(IF(ISODD(COUNT(AS587:AX587)),"ERRO",SUM((AT587-AS587),(AV587-AU587),(AX587-AW587))),"ERRO"))</f>
        <v>4.166666666666663E-2</v>
      </c>
      <c r="AZ587" s="151"/>
      <c r="BA587" s="108">
        <v>1</v>
      </c>
      <c r="BB587" s="10" t="s">
        <v>591</v>
      </c>
      <c r="BC587" s="13" t="s">
        <v>8</v>
      </c>
      <c r="BD587" s="13" t="s">
        <v>76</v>
      </c>
      <c r="BE587" s="11" t="s">
        <v>75</v>
      </c>
      <c r="BF587" s="148"/>
      <c r="BG587" s="16"/>
      <c r="BH587" s="17">
        <v>2</v>
      </c>
      <c r="BI587" s="17"/>
      <c r="BJ587" s="17" t="s">
        <v>1128</v>
      </c>
      <c r="BK587" s="18" t="s">
        <v>1870</v>
      </c>
      <c r="BL587" s="16"/>
      <c r="BM587" s="129" t="s">
        <v>445</v>
      </c>
      <c r="BN587" s="129" t="s">
        <v>445</v>
      </c>
      <c r="BO587" s="129" t="s">
        <v>445</v>
      </c>
      <c r="BP587" s="18" t="s">
        <v>593</v>
      </c>
      <c r="BQ587" s="12" t="str">
        <f t="shared" si="58"/>
        <v>Intervalo</v>
      </c>
      <c r="BR587" s="19">
        <f t="shared" si="59"/>
        <v>0.99999999999999911</v>
      </c>
      <c r="BS587" s="19">
        <f t="shared" si="60"/>
        <v>1</v>
      </c>
      <c r="BT587" s="185" t="str">
        <f t="shared" si="61"/>
        <v>OKOK</v>
      </c>
    </row>
    <row r="588" spans="1:72" hidden="1">
      <c r="A588" s="47" t="s">
        <v>1871</v>
      </c>
      <c r="B588" s="101">
        <v>46076</v>
      </c>
      <c r="C588" s="134">
        <v>9</v>
      </c>
      <c r="D588" s="103" t="s">
        <v>807</v>
      </c>
      <c r="E588" s="155"/>
      <c r="F588" s="125" t="s">
        <v>698</v>
      </c>
      <c r="G588" s="140" t="s">
        <v>698</v>
      </c>
      <c r="H588" s="105" t="s">
        <v>201</v>
      </c>
      <c r="I588" s="105" t="s">
        <v>201</v>
      </c>
      <c r="J588" s="104">
        <v>55</v>
      </c>
      <c r="K588" s="104">
        <v>97.9</v>
      </c>
      <c r="L588" s="104">
        <v>100</v>
      </c>
      <c r="M588" s="126" t="s">
        <v>37</v>
      </c>
      <c r="N588" s="126" t="s">
        <v>201</v>
      </c>
      <c r="O588" s="105">
        <v>0.4375</v>
      </c>
      <c r="P588" s="105">
        <v>8.3333333333333329E-2</v>
      </c>
      <c r="Q588" s="104">
        <v>480</v>
      </c>
      <c r="R588" s="10" t="s">
        <v>619</v>
      </c>
      <c r="S588" s="127" t="s">
        <v>8</v>
      </c>
      <c r="T588" s="127" t="s">
        <v>23</v>
      </c>
      <c r="U588" s="11" t="s">
        <v>191</v>
      </c>
      <c r="V588" s="104" t="s">
        <v>1066</v>
      </c>
      <c r="W588" s="149" t="s">
        <v>1664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 t="s">
        <v>406</v>
      </c>
      <c r="AD588" s="106">
        <v>0.29166666666666669</v>
      </c>
      <c r="AE588" s="104">
        <v>6239</v>
      </c>
      <c r="AF588" s="104">
        <v>6809</v>
      </c>
      <c r="AG588" s="104" t="s">
        <v>593</v>
      </c>
      <c r="AH588" s="15"/>
      <c r="AI588" s="125" t="s">
        <v>698</v>
      </c>
      <c r="AJ588" s="9" t="s">
        <v>698</v>
      </c>
      <c r="AK588" s="31" t="s">
        <v>201</v>
      </c>
      <c r="AL588" s="31" t="s">
        <v>201</v>
      </c>
      <c r="AM588" s="104" t="s">
        <v>37</v>
      </c>
      <c r="AN588" s="104" t="s">
        <v>201</v>
      </c>
      <c r="AO588" s="104">
        <v>55</v>
      </c>
      <c r="AP588" s="104">
        <v>97.9</v>
      </c>
      <c r="AQ588" s="104">
        <v>97.9</v>
      </c>
      <c r="AR588" s="107">
        <v>0.39583333333333331</v>
      </c>
      <c r="AS588" s="107">
        <v>0.41180555555555554</v>
      </c>
      <c r="AT588" s="107">
        <v>0.56388888888888888</v>
      </c>
      <c r="AU588" s="135"/>
      <c r="AV588" s="135"/>
      <c r="AW588" s="14"/>
      <c r="AX588" s="14"/>
      <c r="AY588" s="160">
        <f>IF(D588="","*",IFERROR(IF(ISODD(COUNT(AS588:AX588)),"ERRO",SUM((AT588-AS588),(AV588-AU588),(AX588-AW588))),"ERRO"))</f>
        <v>0.15208333333333335</v>
      </c>
      <c r="AZ588" s="151"/>
      <c r="BA588" s="108">
        <v>1550</v>
      </c>
      <c r="BB588" s="10" t="s">
        <v>619</v>
      </c>
      <c r="BC588" s="13" t="s">
        <v>8</v>
      </c>
      <c r="BD588" s="13" t="s">
        <v>23</v>
      </c>
      <c r="BE588" s="11" t="s">
        <v>191</v>
      </c>
      <c r="BF588" s="148"/>
      <c r="BG588" s="16"/>
      <c r="BH588" s="17">
        <v>2</v>
      </c>
      <c r="BI588" s="17"/>
      <c r="BJ588" s="17" t="s">
        <v>1872</v>
      </c>
      <c r="BK588" s="18" t="s">
        <v>1873</v>
      </c>
      <c r="BL588" s="16"/>
      <c r="BM588" s="129" t="s">
        <v>445</v>
      </c>
      <c r="BN588" s="129" t="s">
        <v>445</v>
      </c>
      <c r="BO588" s="129" t="s">
        <v>445</v>
      </c>
      <c r="BP588" s="18"/>
      <c r="BQ588" s="12" t="str">
        <f t="shared" si="58"/>
        <v>Aderente</v>
      </c>
      <c r="BR588" s="19">
        <f t="shared" si="59"/>
        <v>1.8250000000000002</v>
      </c>
      <c r="BS588" s="19">
        <f t="shared" si="60"/>
        <v>3.2291666666666665</v>
      </c>
      <c r="BT588" s="185" t="str">
        <f t="shared" si="61"/>
        <v>OKOK</v>
      </c>
    </row>
    <row r="589" spans="1:72" hidden="1">
      <c r="A589" s="47" t="s">
        <v>1874</v>
      </c>
      <c r="B589" s="101">
        <v>46076</v>
      </c>
      <c r="C589" s="134">
        <v>9</v>
      </c>
      <c r="D589" s="103" t="s">
        <v>828</v>
      </c>
      <c r="E589" s="155">
        <v>582</v>
      </c>
      <c r="F589" s="125" t="s">
        <v>756</v>
      </c>
      <c r="G589" s="140" t="s">
        <v>757</v>
      </c>
      <c r="H589" s="105" t="s">
        <v>1865</v>
      </c>
      <c r="I589" s="105" t="s">
        <v>1865</v>
      </c>
      <c r="J589" s="104">
        <v>55</v>
      </c>
      <c r="K589" s="104">
        <v>127.4</v>
      </c>
      <c r="L589" s="104">
        <v>137</v>
      </c>
      <c r="M589" s="126" t="s">
        <v>49</v>
      </c>
      <c r="N589" s="126" t="s">
        <v>1875</v>
      </c>
      <c r="O589" s="105">
        <v>0.33333333333333331</v>
      </c>
      <c r="P589" s="105">
        <v>8.3333333333333329E-2</v>
      </c>
      <c r="Q589" s="104">
        <v>1000</v>
      </c>
      <c r="R589" s="10" t="s">
        <v>633</v>
      </c>
      <c r="S589" s="127" t="s">
        <v>8</v>
      </c>
      <c r="T589" s="127" t="s">
        <v>23</v>
      </c>
      <c r="U589" s="11" t="s">
        <v>191</v>
      </c>
      <c r="V589" s="104" t="s">
        <v>1097</v>
      </c>
      <c r="W589" s="149" t="s">
        <v>1584</v>
      </c>
      <c r="X589" s="103" t="s">
        <v>421</v>
      </c>
      <c r="Y589" s="128"/>
      <c r="Z589" s="103"/>
      <c r="AA589" s="104">
        <v>1</v>
      </c>
      <c r="AB589" s="102" t="s">
        <v>412</v>
      </c>
      <c r="AC589" s="150" t="s">
        <v>406</v>
      </c>
      <c r="AD589" s="106">
        <v>0.29166666666666669</v>
      </c>
      <c r="AE589" s="104">
        <v>7694</v>
      </c>
      <c r="AF589" s="104" t="s">
        <v>593</v>
      </c>
      <c r="AG589" s="104" t="s">
        <v>593</v>
      </c>
      <c r="AH589" s="15"/>
      <c r="AI589" s="125" t="s">
        <v>756</v>
      </c>
      <c r="AJ589" s="9" t="s">
        <v>756</v>
      </c>
      <c r="AK589" s="31" t="s">
        <v>1865</v>
      </c>
      <c r="AL589" s="31" t="s">
        <v>1865</v>
      </c>
      <c r="AM589" s="104" t="s">
        <v>49</v>
      </c>
      <c r="AN589" s="104" t="s">
        <v>1875</v>
      </c>
      <c r="AO589" s="104">
        <v>55</v>
      </c>
      <c r="AP589" s="104">
        <v>127.4</v>
      </c>
      <c r="AQ589" s="104">
        <v>127.4</v>
      </c>
      <c r="AR589" s="107">
        <v>0</v>
      </c>
      <c r="AS589" s="107">
        <v>0</v>
      </c>
      <c r="AT589" s="107">
        <v>0</v>
      </c>
      <c r="AU589" s="135"/>
      <c r="AV589" s="135"/>
      <c r="AW589" s="14"/>
      <c r="AX589" s="14"/>
      <c r="AY589" s="160">
        <f>IF(D589="","*",IFERROR(IF(ISODD(COUNT(AS589:AX589)),"ERRO",SUM((AT589-AS589),(AV589-AU589),(AX589-AW589))),"ERRO"))</f>
        <v>0</v>
      </c>
      <c r="AZ589" s="151"/>
      <c r="BA589" s="108">
        <v>0</v>
      </c>
      <c r="BB589" s="10" t="s">
        <v>633</v>
      </c>
      <c r="BC589" s="13" t="s">
        <v>8</v>
      </c>
      <c r="BD589" s="13" t="s">
        <v>23</v>
      </c>
      <c r="BE589" s="11" t="s">
        <v>191</v>
      </c>
      <c r="BF589" s="148"/>
      <c r="BG589" s="16"/>
      <c r="BH589" s="17">
        <v>0</v>
      </c>
      <c r="BI589" s="17"/>
      <c r="BJ589" s="17" t="s">
        <v>1876</v>
      </c>
      <c r="BK589" s="18" t="s">
        <v>1877</v>
      </c>
      <c r="BL589" s="16"/>
      <c r="BM589" s="129" t="s">
        <v>441</v>
      </c>
      <c r="BN589" s="129" t="s">
        <v>470</v>
      </c>
      <c r="BO589" s="129" t="s">
        <v>521</v>
      </c>
      <c r="BP589" s="18" t="s">
        <v>1877</v>
      </c>
      <c r="BQ589" s="12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185" t="str">
        <f t="shared" si="61"/>
        <v>SuperExecução</v>
      </c>
    </row>
    <row r="590" spans="1:72" ht="23.25" hidden="1">
      <c r="A590" s="47" t="s">
        <v>1878</v>
      </c>
      <c r="B590" s="101">
        <v>46076</v>
      </c>
      <c r="C590" s="134">
        <v>9</v>
      </c>
      <c r="D590" s="103" t="s">
        <v>843</v>
      </c>
      <c r="E590" s="155">
        <v>584</v>
      </c>
      <c r="F590" s="125" t="s">
        <v>607</v>
      </c>
      <c r="G590" s="140" t="s">
        <v>592</v>
      </c>
      <c r="H590" s="105" t="s">
        <v>1144</v>
      </c>
      <c r="I590" s="105" t="s">
        <v>1810</v>
      </c>
      <c r="J590" s="104">
        <v>48</v>
      </c>
      <c r="K590" s="104">
        <v>135</v>
      </c>
      <c r="L590" s="104" t="s">
        <v>593</v>
      </c>
      <c r="M590" s="126" t="s">
        <v>1811</v>
      </c>
      <c r="N590" s="126" t="s">
        <v>1812</v>
      </c>
      <c r="O590" s="105">
        <v>0.5</v>
      </c>
      <c r="P590" s="105">
        <v>4.1666666666666664E-2</v>
      </c>
      <c r="Q590" s="104">
        <v>1</v>
      </c>
      <c r="R590" s="10" t="s">
        <v>591</v>
      </c>
      <c r="S590" s="127" t="s">
        <v>8</v>
      </c>
      <c r="T590" s="127" t="s">
        <v>23</v>
      </c>
      <c r="U590" s="11" t="s">
        <v>22</v>
      </c>
      <c r="V590" s="104" t="s">
        <v>1594</v>
      </c>
      <c r="W590" s="149" t="s">
        <v>1879</v>
      </c>
      <c r="X590" s="103" t="s">
        <v>421</v>
      </c>
      <c r="Y590" s="128"/>
      <c r="Z590" s="103"/>
      <c r="AA590" s="104">
        <v>1</v>
      </c>
      <c r="AB590" s="102" t="s">
        <v>412</v>
      </c>
      <c r="AC590" s="150" t="s">
        <v>406</v>
      </c>
      <c r="AD590" s="106">
        <v>0.33333333333333331</v>
      </c>
      <c r="AE590" s="104" t="s">
        <v>593</v>
      </c>
      <c r="AF590" s="104"/>
      <c r="AG590" s="104"/>
      <c r="AH590" s="15"/>
      <c r="AI590" s="125" t="s">
        <v>607</v>
      </c>
      <c r="AJ590" s="9" t="s">
        <v>607</v>
      </c>
      <c r="AK590" s="31" t="s">
        <v>1144</v>
      </c>
      <c r="AL590" s="31" t="s">
        <v>1810</v>
      </c>
      <c r="AM590" s="104" t="s">
        <v>1811</v>
      </c>
      <c r="AN590" s="104" t="s">
        <v>1812</v>
      </c>
      <c r="AO590" s="104">
        <v>48</v>
      </c>
      <c r="AP590" s="104">
        <v>135</v>
      </c>
      <c r="AQ590" s="104">
        <v>135</v>
      </c>
      <c r="AR590" s="107">
        <v>0.46388888888888891</v>
      </c>
      <c r="AS590" s="107">
        <v>0</v>
      </c>
      <c r="AT590" s="107">
        <v>0</v>
      </c>
      <c r="AU590" s="135"/>
      <c r="AV590" s="135"/>
      <c r="AW590" s="14"/>
      <c r="AX590" s="14"/>
      <c r="AY590" s="160">
        <f>IF(D590="","*",IFERROR(IF(ISODD(COUNT(AS590:AX590)),"ERRO",SUM((AT590-AS590),(AV590-AU590),(AX590-AW590))),"ERRO"))</f>
        <v>0</v>
      </c>
      <c r="AZ590" s="151"/>
      <c r="BA590" s="108">
        <v>0</v>
      </c>
      <c r="BB590" s="10" t="s">
        <v>591</v>
      </c>
      <c r="BC590" s="13" t="s">
        <v>8</v>
      </c>
      <c r="BD590" s="13" t="s">
        <v>23</v>
      </c>
      <c r="BE590" s="11" t="s">
        <v>22</v>
      </c>
      <c r="BF590" s="148"/>
      <c r="BG590" s="16"/>
      <c r="BH590" s="17">
        <v>0</v>
      </c>
      <c r="BI590" s="17"/>
      <c r="BJ590" s="17" t="s">
        <v>1880</v>
      </c>
      <c r="BK590" s="18" t="s">
        <v>1881</v>
      </c>
      <c r="BL590" s="16"/>
      <c r="BM590" s="129" t="s">
        <v>440</v>
      </c>
      <c r="BN590" s="129" t="s">
        <v>469</v>
      </c>
      <c r="BO590" s="129" t="s">
        <v>530</v>
      </c>
      <c r="BP590" s="18" t="s">
        <v>1881</v>
      </c>
      <c r="BQ590" s="12" t="str">
        <f t="shared" si="58"/>
        <v>Produção e Intervalo</v>
      </c>
      <c r="BR590" s="19">
        <f t="shared" si="59"/>
        <v>0</v>
      </c>
      <c r="BS590" s="19">
        <f t="shared" si="60"/>
        <v>0</v>
      </c>
      <c r="BT590" s="185" t="str">
        <f t="shared" si="61"/>
        <v>CCOCirculaçãoIntervaloOportunidade</v>
      </c>
    </row>
    <row r="591" spans="1:72" hidden="1">
      <c r="A591" s="47" t="s">
        <v>1882</v>
      </c>
      <c r="B591" s="101">
        <v>46076</v>
      </c>
      <c r="C591" s="134">
        <v>9</v>
      </c>
      <c r="D591" s="103" t="s">
        <v>947</v>
      </c>
      <c r="E591" s="155">
        <v>584</v>
      </c>
      <c r="F591" s="125" t="s">
        <v>726</v>
      </c>
      <c r="G591" s="140" t="s">
        <v>702</v>
      </c>
      <c r="H591" s="105" t="s">
        <v>593</v>
      </c>
      <c r="I591" s="105" t="s">
        <v>593</v>
      </c>
      <c r="J591" s="104">
        <v>48</v>
      </c>
      <c r="K591" s="104">
        <v>155.62299999999999</v>
      </c>
      <c r="L591" s="104" t="s">
        <v>593</v>
      </c>
      <c r="M591" s="126" t="s">
        <v>68</v>
      </c>
      <c r="N591" s="126">
        <v>1561551</v>
      </c>
      <c r="O591" s="105">
        <v>0.35416666666666669</v>
      </c>
      <c r="P591" s="105">
        <v>6.9444444444444448E-2</v>
      </c>
      <c r="Q591" s="104">
        <v>1</v>
      </c>
      <c r="R591" s="10" t="s">
        <v>596</v>
      </c>
      <c r="S591" s="127" t="s">
        <v>8</v>
      </c>
      <c r="T591" s="127" t="s">
        <v>23</v>
      </c>
      <c r="U591" s="11" t="s">
        <v>22</v>
      </c>
      <c r="V591" s="104" t="s">
        <v>1594</v>
      </c>
      <c r="W591" s="149" t="s">
        <v>1060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">
        <v>726</v>
      </c>
      <c r="AJ591" s="9" t="s">
        <v>726</v>
      </c>
      <c r="AK591" s="31" t="s">
        <v>593</v>
      </c>
      <c r="AL591" s="31" t="s">
        <v>593</v>
      </c>
      <c r="AM591" s="104" t="s">
        <v>68</v>
      </c>
      <c r="AN591" s="104">
        <v>1561551</v>
      </c>
      <c r="AO591" s="104">
        <v>48</v>
      </c>
      <c r="AP591" s="104">
        <v>155.62299999999999</v>
      </c>
      <c r="AQ591" s="104">
        <v>155.62299999999999</v>
      </c>
      <c r="AR591" s="107">
        <v>0</v>
      </c>
      <c r="AS591" s="107">
        <v>0</v>
      </c>
      <c r="AT591" s="107">
        <v>0</v>
      </c>
      <c r="AU591" s="135"/>
      <c r="AV591" s="135"/>
      <c r="AW591" s="14"/>
      <c r="AX591" s="14"/>
      <c r="AY591" s="160">
        <f>IF(D591="","*",IFERROR(IF(ISODD(COUNT(AS591:AX591)),"ERRO",SUM((AT591-AS591),(AV591-AU591),(AX591-AW591))),"ERRO"))</f>
        <v>0</v>
      </c>
      <c r="AZ591" s="151"/>
      <c r="BA591" s="108">
        <v>0</v>
      </c>
      <c r="BB591" s="10" t="s">
        <v>596</v>
      </c>
      <c r="BC591" s="13" t="s">
        <v>8</v>
      </c>
      <c r="BD591" s="13" t="s">
        <v>23</v>
      </c>
      <c r="BE591" s="11" t="s">
        <v>22</v>
      </c>
      <c r="BF591" s="148"/>
      <c r="BG591" s="16"/>
      <c r="BH591" s="17">
        <v>0</v>
      </c>
      <c r="BI591" s="17"/>
      <c r="BJ591" s="17" t="s">
        <v>1230</v>
      </c>
      <c r="BK591" s="18" t="s">
        <v>1230</v>
      </c>
      <c r="BL591" s="16"/>
      <c r="BM591" s="129" t="s">
        <v>447</v>
      </c>
      <c r="BN591" s="129" t="s">
        <v>463</v>
      </c>
      <c r="BO591" s="129" t="s">
        <v>549</v>
      </c>
      <c r="BP591" s="18" t="s">
        <v>1230</v>
      </c>
      <c r="BQ591" s="12" t="str">
        <f t="shared" si="58"/>
        <v>Produção e Intervalo</v>
      </c>
      <c r="BR591" s="19">
        <f t="shared" si="59"/>
        <v>0</v>
      </c>
      <c r="BS591" s="19">
        <f t="shared" si="60"/>
        <v>0</v>
      </c>
      <c r="BT591" s="185" t="str">
        <f t="shared" si="61"/>
        <v>CondiçõesClimáticaTemperatura</v>
      </c>
    </row>
    <row r="592" spans="1:72" hidden="1">
      <c r="A592" s="47" t="s">
        <v>1883</v>
      </c>
      <c r="B592" s="101">
        <v>46076</v>
      </c>
      <c r="C592" s="134">
        <v>9</v>
      </c>
      <c r="D592" s="103" t="s">
        <v>849</v>
      </c>
      <c r="E592" s="155">
        <v>585</v>
      </c>
      <c r="F592" s="125" t="s">
        <v>726</v>
      </c>
      <c r="G592" s="140" t="s">
        <v>702</v>
      </c>
      <c r="H592" s="105" t="s">
        <v>593</v>
      </c>
      <c r="I592" s="105" t="s">
        <v>593</v>
      </c>
      <c r="J592" s="104">
        <v>48</v>
      </c>
      <c r="K592" s="104">
        <v>155.691</v>
      </c>
      <c r="L592" s="104" t="s">
        <v>593</v>
      </c>
      <c r="M592" s="126" t="s">
        <v>68</v>
      </c>
      <c r="N592" s="126">
        <v>1561551</v>
      </c>
      <c r="O592" s="105">
        <v>0.35416666666666669</v>
      </c>
      <c r="P592" s="105">
        <v>6.9444444444444448E-2</v>
      </c>
      <c r="Q592" s="104">
        <v>1</v>
      </c>
      <c r="R592" s="10" t="s">
        <v>596</v>
      </c>
      <c r="S592" s="127" t="s">
        <v>8</v>
      </c>
      <c r="T592" s="127" t="s">
        <v>23</v>
      </c>
      <c r="U592" s="11" t="s">
        <v>22</v>
      </c>
      <c r="V592" s="104" t="s">
        <v>1594</v>
      </c>
      <c r="W592" s="149" t="s">
        <v>1060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">
        <v>726</v>
      </c>
      <c r="AJ592" s="9" t="s">
        <v>726</v>
      </c>
      <c r="AK592" s="31" t="s">
        <v>593</v>
      </c>
      <c r="AL592" s="31" t="s">
        <v>593</v>
      </c>
      <c r="AM592" s="104" t="s">
        <v>68</v>
      </c>
      <c r="AN592" s="104">
        <v>1561551</v>
      </c>
      <c r="AO592" s="104">
        <v>48</v>
      </c>
      <c r="AP592" s="104">
        <v>155.691</v>
      </c>
      <c r="AQ592" s="104">
        <v>155.691</v>
      </c>
      <c r="AR592" s="107">
        <v>0</v>
      </c>
      <c r="AS592" s="107">
        <v>0</v>
      </c>
      <c r="AT592" s="107">
        <v>0</v>
      </c>
      <c r="AU592" s="135"/>
      <c r="AV592" s="135"/>
      <c r="AW592" s="14"/>
      <c r="AX592" s="14"/>
      <c r="AY592" s="160">
        <f>IF(D592="","*",IFERROR(IF(ISODD(COUNT(AS592:AX592)),"ERRO",SUM((AT592-AS592),(AV592-AU592),(AX592-AW592))),"ERRO"))</f>
        <v>0</v>
      </c>
      <c r="AZ592" s="151"/>
      <c r="BA592" s="108">
        <v>0</v>
      </c>
      <c r="BB592" s="10" t="s">
        <v>596</v>
      </c>
      <c r="BC592" s="13" t="s">
        <v>8</v>
      </c>
      <c r="BD592" s="13" t="s">
        <v>23</v>
      </c>
      <c r="BE592" s="11" t="s">
        <v>22</v>
      </c>
      <c r="BF592" s="148"/>
      <c r="BG592" s="16"/>
      <c r="BH592" s="17">
        <v>0</v>
      </c>
      <c r="BI592" s="17"/>
      <c r="BJ592" s="17" t="s">
        <v>1230</v>
      </c>
      <c r="BK592" s="18" t="s">
        <v>1230</v>
      </c>
      <c r="BL592" s="16"/>
      <c r="BM592" s="129" t="s">
        <v>447</v>
      </c>
      <c r="BN592" s="129" t="s">
        <v>463</v>
      </c>
      <c r="BO592" s="129" t="s">
        <v>549</v>
      </c>
      <c r="BP592" s="18" t="s">
        <v>1230</v>
      </c>
      <c r="BQ592" s="12" t="str">
        <f t="shared" si="58"/>
        <v>Produção e Intervalo</v>
      </c>
      <c r="BR592" s="19">
        <f t="shared" si="59"/>
        <v>0</v>
      </c>
      <c r="BS592" s="19">
        <f t="shared" si="60"/>
        <v>0</v>
      </c>
      <c r="BT592" s="185" t="str">
        <f t="shared" si="61"/>
        <v>CondiçõesClimáticaTemperatura</v>
      </c>
    </row>
    <row r="593" spans="1:72" hidden="1">
      <c r="A593" s="47" t="s">
        <v>1884</v>
      </c>
      <c r="B593" s="101">
        <v>46076</v>
      </c>
      <c r="C593" s="134">
        <v>9</v>
      </c>
      <c r="D593" s="103" t="s">
        <v>921</v>
      </c>
      <c r="E593" s="155">
        <v>586</v>
      </c>
      <c r="F593" s="125" t="s">
        <v>726</v>
      </c>
      <c r="G593" s="140" t="s">
        <v>702</v>
      </c>
      <c r="H593" s="105" t="s">
        <v>593</v>
      </c>
      <c r="I593" s="105" t="s">
        <v>593</v>
      </c>
      <c r="J593" s="104">
        <v>48</v>
      </c>
      <c r="K593" s="104">
        <v>156.005</v>
      </c>
      <c r="L593" s="104" t="s">
        <v>593</v>
      </c>
      <c r="M593" s="126" t="s">
        <v>68</v>
      </c>
      <c r="N593" s="126">
        <v>1571561</v>
      </c>
      <c r="O593" s="105">
        <v>0.35416666666666669</v>
      </c>
      <c r="P593" s="105">
        <v>6.9444444444444448E-2</v>
      </c>
      <c r="Q593" s="104">
        <v>1</v>
      </c>
      <c r="R593" s="10" t="s">
        <v>596</v>
      </c>
      <c r="S593" s="127" t="s">
        <v>8</v>
      </c>
      <c r="T593" s="127" t="s">
        <v>23</v>
      </c>
      <c r="U593" s="11" t="s">
        <v>22</v>
      </c>
      <c r="V593" s="104" t="s">
        <v>1594</v>
      </c>
      <c r="W593" s="149" t="s">
        <v>1060</v>
      </c>
      <c r="X593" s="103" t="s">
        <v>421</v>
      </c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">
        <v>726</v>
      </c>
      <c r="AJ593" s="9" t="s">
        <v>726</v>
      </c>
      <c r="AK593" s="31" t="s">
        <v>593</v>
      </c>
      <c r="AL593" s="31" t="s">
        <v>593</v>
      </c>
      <c r="AM593" s="104" t="s">
        <v>68</v>
      </c>
      <c r="AN593" s="104">
        <v>1571561</v>
      </c>
      <c r="AO593" s="104">
        <v>48</v>
      </c>
      <c r="AP593" s="104">
        <v>156.005</v>
      </c>
      <c r="AQ593" s="104">
        <v>156.005</v>
      </c>
      <c r="AR593" s="107">
        <v>0</v>
      </c>
      <c r="AS593" s="107">
        <v>0</v>
      </c>
      <c r="AT593" s="107">
        <v>0</v>
      </c>
      <c r="AU593" s="135"/>
      <c r="AV593" s="135"/>
      <c r="AW593" s="14"/>
      <c r="AX593" s="14"/>
      <c r="AY593" s="160">
        <f>IF(D593="","*",IFERROR(IF(ISODD(COUNT(AS593:AX593)),"ERRO",SUM((AT593-AS593),(AV593-AU593),(AX593-AW593))),"ERRO"))</f>
        <v>0</v>
      </c>
      <c r="AZ593" s="151"/>
      <c r="BA593" s="108">
        <v>0</v>
      </c>
      <c r="BB593" s="10" t="s">
        <v>596</v>
      </c>
      <c r="BC593" s="13" t="s">
        <v>8</v>
      </c>
      <c r="BD593" s="13" t="s">
        <v>23</v>
      </c>
      <c r="BE593" s="11" t="s">
        <v>22</v>
      </c>
      <c r="BF593" s="148"/>
      <c r="BG593" s="16"/>
      <c r="BH593" s="17">
        <v>0</v>
      </c>
      <c r="BI593" s="17"/>
      <c r="BJ593" s="17" t="s">
        <v>1230</v>
      </c>
      <c r="BK593" s="18" t="s">
        <v>1230</v>
      </c>
      <c r="BL593" s="16"/>
      <c r="BM593" s="129" t="s">
        <v>447</v>
      </c>
      <c r="BN593" s="129" t="s">
        <v>463</v>
      </c>
      <c r="BO593" s="129" t="s">
        <v>549</v>
      </c>
      <c r="BP593" s="18" t="s">
        <v>1230</v>
      </c>
      <c r="BQ593" s="12" t="str">
        <f t="shared" si="58"/>
        <v>Produção e Intervalo</v>
      </c>
      <c r="BR593" s="19">
        <f t="shared" si="59"/>
        <v>0</v>
      </c>
      <c r="BS593" s="19">
        <f t="shared" si="60"/>
        <v>0</v>
      </c>
      <c r="BT593" s="185" t="str">
        <f t="shared" si="61"/>
        <v>CondiçõesClimáticaTemperatura</v>
      </c>
    </row>
    <row r="594" spans="1:72" hidden="1">
      <c r="A594" s="47" t="s">
        <v>1885</v>
      </c>
      <c r="B594" s="101">
        <v>46076</v>
      </c>
      <c r="C594" s="134">
        <v>9</v>
      </c>
      <c r="D594" s="103" t="s">
        <v>829</v>
      </c>
      <c r="E594" s="155">
        <v>554</v>
      </c>
      <c r="F594" s="125" t="s">
        <v>607</v>
      </c>
      <c r="G594" s="140" t="s">
        <v>592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">
        <v>167</v>
      </c>
      <c r="N594" s="148" t="s">
        <v>318</v>
      </c>
      <c r="O594" s="105">
        <v>0.41666666666666669</v>
      </c>
      <c r="P594" s="105">
        <v>4.1666666666666664E-2</v>
      </c>
      <c r="Q594" s="167">
        <v>1</v>
      </c>
      <c r="R594" s="10" t="s">
        <v>591</v>
      </c>
      <c r="S594" s="127" t="s">
        <v>8</v>
      </c>
      <c r="T594" s="127" t="s">
        <v>11</v>
      </c>
      <c r="U594" s="11" t="s">
        <v>307</v>
      </c>
      <c r="V594" s="149" t="s">
        <v>1109</v>
      </c>
      <c r="W594" s="149" t="s">
        <v>1110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>
        <v>7663</v>
      </c>
      <c r="AF594" s="104" t="s">
        <v>593</v>
      </c>
      <c r="AG594" s="104"/>
      <c r="AH594" s="15"/>
      <c r="AI594" s="125" t="s">
        <v>607</v>
      </c>
      <c r="AJ594" s="9" t="s">
        <v>607</v>
      </c>
      <c r="AK594" s="31" t="s">
        <v>306</v>
      </c>
      <c r="AL594" s="31" t="s">
        <v>306</v>
      </c>
      <c r="AM594" s="104" t="s">
        <v>167</v>
      </c>
      <c r="AN594" s="104" t="s">
        <v>318</v>
      </c>
      <c r="AO594" s="104">
        <v>92</v>
      </c>
      <c r="AP594" s="104">
        <v>83.7</v>
      </c>
      <c r="AQ594" s="104">
        <v>83.7</v>
      </c>
      <c r="AR594" s="107">
        <v>0.49652777777777779</v>
      </c>
      <c r="AS594" s="107">
        <v>0.56527777777777777</v>
      </c>
      <c r="AT594" s="107">
        <v>0.6069444444444444</v>
      </c>
      <c r="AU594" s="135"/>
      <c r="AV594" s="135"/>
      <c r="AW594" s="14"/>
      <c r="AX594" s="14"/>
      <c r="AY594" s="160">
        <f>IF(D594="","*",IFERROR(IF(ISODD(COUNT(AS594:AX594)),"ERRO",SUM((AT594-AS594),(AV594-AU594),(AX594-AW594))),"ERRO"))</f>
        <v>4.166666666666663E-2</v>
      </c>
      <c r="AZ594" s="151"/>
      <c r="BA594" s="108">
        <v>1</v>
      </c>
      <c r="BB594" s="10" t="s">
        <v>591</v>
      </c>
      <c r="BC594" s="13" t="s">
        <v>8</v>
      </c>
      <c r="BD594" s="13" t="s">
        <v>11</v>
      </c>
      <c r="BE594" s="11" t="s">
        <v>307</v>
      </c>
      <c r="BF594" s="148"/>
      <c r="BG594" s="16"/>
      <c r="BH594" s="17">
        <v>2</v>
      </c>
      <c r="BI594" s="17"/>
      <c r="BJ594" s="17" t="s">
        <v>1886</v>
      </c>
      <c r="BK594" s="18" t="s">
        <v>1887</v>
      </c>
      <c r="BL594" s="16"/>
      <c r="BM594" s="129" t="s">
        <v>445</v>
      </c>
      <c r="BN594" s="129" t="s">
        <v>445</v>
      </c>
      <c r="BO594" s="129" t="s">
        <v>445</v>
      </c>
      <c r="BP594" s="18" t="s">
        <v>593</v>
      </c>
      <c r="BQ594" s="12" t="str">
        <f t="shared" si="58"/>
        <v>Intervalo</v>
      </c>
      <c r="BR594" s="19">
        <f t="shared" si="59"/>
        <v>0.99999999999999911</v>
      </c>
      <c r="BS594" s="19">
        <f t="shared" si="60"/>
        <v>1</v>
      </c>
      <c r="BT594" s="185" t="str">
        <f t="shared" si="61"/>
        <v>OKOK</v>
      </c>
    </row>
    <row r="595" spans="1:72" hidden="1">
      <c r="A595" s="47" t="s">
        <v>1888</v>
      </c>
      <c r="B595" s="101">
        <v>46076</v>
      </c>
      <c r="C595" s="134">
        <v>9</v>
      </c>
      <c r="D595" s="103" t="s">
        <v>830</v>
      </c>
      <c r="E595" s="155">
        <v>589</v>
      </c>
      <c r="F595" s="125" t="s">
        <v>607</v>
      </c>
      <c r="G595" s="140" t="s">
        <v>592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593</v>
      </c>
      <c r="M595" s="126" t="s">
        <v>167</v>
      </c>
      <c r="N595" s="126" t="s">
        <v>318</v>
      </c>
      <c r="O595" s="105">
        <v>0.33333333333333331</v>
      </c>
      <c r="P595" s="105">
        <v>4.1666666666666664E-2</v>
      </c>
      <c r="Q595" s="104">
        <v>1</v>
      </c>
      <c r="R595" s="10" t="s">
        <v>591</v>
      </c>
      <c r="S595" s="127" t="s">
        <v>8</v>
      </c>
      <c r="T595" s="127" t="s">
        <v>11</v>
      </c>
      <c r="U595" s="11" t="s">
        <v>307</v>
      </c>
      <c r="V595" s="104" t="s">
        <v>1109</v>
      </c>
      <c r="W595" s="149" t="s">
        <v>1764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 t="s">
        <v>406</v>
      </c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">
        <v>607</v>
      </c>
      <c r="AJ595" s="9" t="s">
        <v>607</v>
      </c>
      <c r="AK595" s="31" t="s">
        <v>184</v>
      </c>
      <c r="AL595" s="31" t="s">
        <v>1112</v>
      </c>
      <c r="AM595" s="104" t="s">
        <v>167</v>
      </c>
      <c r="AN595" s="104" t="s">
        <v>318</v>
      </c>
      <c r="AO595" s="104">
        <v>92</v>
      </c>
      <c r="AP595" s="104">
        <v>83.7</v>
      </c>
      <c r="AQ595" s="104">
        <v>83.7</v>
      </c>
      <c r="AR595" s="107">
        <v>0.3</v>
      </c>
      <c r="AS595" s="107">
        <v>0.39027777777777778</v>
      </c>
      <c r="AT595" s="107">
        <v>0.43194444444444446</v>
      </c>
      <c r="AU595" s="135"/>
      <c r="AV595" s="135"/>
      <c r="AW595" s="14"/>
      <c r="AX595" s="14"/>
      <c r="AY595" s="160">
        <f>IF(D595="","*",IFERROR(IF(ISODD(COUNT(AS595:AX595)),"ERRO",SUM((AT595-AS595),(AV595-AU595),(AX595-AW595))),"ERRO"))</f>
        <v>4.1666666666666685E-2</v>
      </c>
      <c r="AZ595" s="151"/>
      <c r="BA595" s="108">
        <v>1</v>
      </c>
      <c r="BB595" s="10" t="s">
        <v>591</v>
      </c>
      <c r="BC595" s="13" t="s">
        <v>8</v>
      </c>
      <c r="BD595" s="13" t="s">
        <v>11</v>
      </c>
      <c r="BE595" s="11" t="s">
        <v>307</v>
      </c>
      <c r="BF595" s="148"/>
      <c r="BG595" s="16"/>
      <c r="BH595" s="17">
        <v>2</v>
      </c>
      <c r="BI595" s="17"/>
      <c r="BJ595" s="17" t="s">
        <v>1889</v>
      </c>
      <c r="BK595" s="18" t="s">
        <v>1889</v>
      </c>
      <c r="BL595" s="16"/>
      <c r="BM595" s="129" t="s">
        <v>445</v>
      </c>
      <c r="BN595" s="129" t="s">
        <v>445</v>
      </c>
      <c r="BO595" s="129" t="s">
        <v>445</v>
      </c>
      <c r="BP595" s="18" t="s">
        <v>593</v>
      </c>
      <c r="BQ595" s="12" t="str">
        <f t="shared" si="58"/>
        <v>Aderente</v>
      </c>
      <c r="BR595" s="19">
        <f t="shared" si="59"/>
        <v>1.0000000000000004</v>
      </c>
      <c r="BS595" s="19">
        <f t="shared" si="60"/>
        <v>1</v>
      </c>
      <c r="BT595" s="185" t="str">
        <f t="shared" si="61"/>
        <v>OKOK</v>
      </c>
    </row>
    <row r="596" spans="1:72" hidden="1">
      <c r="A596" s="47" t="s">
        <v>1890</v>
      </c>
      <c r="B596" s="101">
        <v>46076</v>
      </c>
      <c r="C596" s="134">
        <v>9</v>
      </c>
      <c r="D596" s="103" t="s">
        <v>855</v>
      </c>
      <c r="E596" s="155">
        <v>557</v>
      </c>
      <c r="F596" s="125" t="s">
        <v>782</v>
      </c>
      <c r="G596" s="140" t="s">
        <v>783</v>
      </c>
      <c r="H596" s="105" t="s">
        <v>593</v>
      </c>
      <c r="I596" s="105" t="s">
        <v>593</v>
      </c>
      <c r="J596" s="104">
        <v>92</v>
      </c>
      <c r="K596" s="104">
        <v>87.2</v>
      </c>
      <c r="L596" s="104" t="s">
        <v>593</v>
      </c>
      <c r="M596" s="126" t="s">
        <v>167</v>
      </c>
      <c r="N596" s="126" t="s">
        <v>321</v>
      </c>
      <c r="O596" s="105">
        <v>0.41666666666666669</v>
      </c>
      <c r="P596" s="105">
        <v>0.125</v>
      </c>
      <c r="Q596" s="104">
        <v>210</v>
      </c>
      <c r="R596" s="10" t="s">
        <v>619</v>
      </c>
      <c r="S596" s="127" t="s">
        <v>8</v>
      </c>
      <c r="T596" s="127" t="s">
        <v>11</v>
      </c>
      <c r="U596" s="11" t="s">
        <v>307</v>
      </c>
      <c r="V596" s="104" t="s">
        <v>1109</v>
      </c>
      <c r="W596" s="149" t="s">
        <v>1891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">
        <v>782</v>
      </c>
      <c r="AJ596" s="9" t="s">
        <v>782</v>
      </c>
      <c r="AK596" s="31" t="s">
        <v>593</v>
      </c>
      <c r="AL596" s="31" t="s">
        <v>593</v>
      </c>
      <c r="AM596" s="104" t="s">
        <v>167</v>
      </c>
      <c r="AN596" s="104" t="s">
        <v>321</v>
      </c>
      <c r="AO596" s="104">
        <v>92</v>
      </c>
      <c r="AP596" s="104">
        <v>87.2</v>
      </c>
      <c r="AQ596" s="104">
        <v>87.2</v>
      </c>
      <c r="AR596" s="107">
        <v>0</v>
      </c>
      <c r="AS596" s="107">
        <v>0</v>
      </c>
      <c r="AT596" s="107">
        <v>0</v>
      </c>
      <c r="AU596" s="135"/>
      <c r="AV596" s="135"/>
      <c r="AW596" s="14"/>
      <c r="AX596" s="14"/>
      <c r="AY596" s="160">
        <f>IF(D596="","*",IFERROR(IF(ISODD(COUNT(AS596:AX596)),"ERRO",SUM((AT596-AS596),(AV596-AU596),(AX596-AW596))),"ERRO"))</f>
        <v>0</v>
      </c>
      <c r="AZ596" s="151"/>
      <c r="BA596" s="108">
        <v>0</v>
      </c>
      <c r="BB596" s="10" t="s">
        <v>619</v>
      </c>
      <c r="BC596" s="13" t="s">
        <v>8</v>
      </c>
      <c r="BD596" s="13" t="s">
        <v>11</v>
      </c>
      <c r="BE596" s="11" t="s">
        <v>307</v>
      </c>
      <c r="BF596" s="148"/>
      <c r="BG596" s="16"/>
      <c r="BH596" s="17">
        <v>0</v>
      </c>
      <c r="BI596" s="17"/>
      <c r="BJ596" s="17" t="s">
        <v>1892</v>
      </c>
      <c r="BK596" s="18" t="s">
        <v>1892</v>
      </c>
      <c r="BL596" s="16"/>
      <c r="BM596" s="129" t="s">
        <v>441</v>
      </c>
      <c r="BN596" s="129" t="s">
        <v>470</v>
      </c>
      <c r="BO596" s="129" t="s">
        <v>575</v>
      </c>
      <c r="BP596" s="18" t="s">
        <v>1892</v>
      </c>
      <c r="BQ596" s="12" t="str">
        <f t="shared" si="58"/>
        <v>Produção e Intervalo</v>
      </c>
      <c r="BR596" s="19">
        <f t="shared" si="59"/>
        <v>0</v>
      </c>
      <c r="BS596" s="19">
        <f t="shared" si="60"/>
        <v>0</v>
      </c>
      <c r="BT596" s="185" t="str">
        <f t="shared" si="61"/>
        <v>SuperExecução</v>
      </c>
    </row>
    <row r="597" spans="1:72" hidden="1">
      <c r="A597" s="47" t="s">
        <v>1893</v>
      </c>
      <c r="B597" s="101">
        <v>46076</v>
      </c>
      <c r="C597" s="134">
        <v>9</v>
      </c>
      <c r="D597" s="103" t="s">
        <v>863</v>
      </c>
      <c r="E597" s="155">
        <v>557</v>
      </c>
      <c r="F597" s="125" t="s">
        <v>782</v>
      </c>
      <c r="G597" s="140" t="s">
        <v>783</v>
      </c>
      <c r="H597" s="105" t="s">
        <v>593</v>
      </c>
      <c r="I597" s="105" t="s">
        <v>593</v>
      </c>
      <c r="J597" s="104">
        <v>92</v>
      </c>
      <c r="K597" s="104">
        <v>87.2</v>
      </c>
      <c r="L597" s="104" t="s">
        <v>593</v>
      </c>
      <c r="M597" s="126" t="s">
        <v>167</v>
      </c>
      <c r="N597" s="126" t="s">
        <v>321</v>
      </c>
      <c r="O597" s="105">
        <v>0.41666666666666669</v>
      </c>
      <c r="P597" s="105">
        <v>0.125</v>
      </c>
      <c r="Q597" s="104">
        <v>210</v>
      </c>
      <c r="R597" s="10" t="s">
        <v>619</v>
      </c>
      <c r="S597" s="127" t="s">
        <v>8</v>
      </c>
      <c r="T597" s="127" t="s">
        <v>11</v>
      </c>
      <c r="U597" s="11" t="s">
        <v>307</v>
      </c>
      <c r="V597" s="104" t="s">
        <v>1109</v>
      </c>
      <c r="W597" s="149" t="s">
        <v>1891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">
        <v>782</v>
      </c>
      <c r="AJ597" s="9" t="s">
        <v>782</v>
      </c>
      <c r="AK597" s="31" t="s">
        <v>593</v>
      </c>
      <c r="AL597" s="31" t="s">
        <v>593</v>
      </c>
      <c r="AM597" s="104" t="s">
        <v>167</v>
      </c>
      <c r="AN597" s="104" t="s">
        <v>321</v>
      </c>
      <c r="AO597" s="104">
        <v>92</v>
      </c>
      <c r="AP597" s="104">
        <v>87.2</v>
      </c>
      <c r="AQ597" s="104">
        <v>87.2</v>
      </c>
      <c r="AR597" s="107">
        <v>0</v>
      </c>
      <c r="AS597" s="107">
        <v>0</v>
      </c>
      <c r="AT597" s="107">
        <v>0</v>
      </c>
      <c r="AU597" s="135"/>
      <c r="AV597" s="135"/>
      <c r="AW597" s="14"/>
      <c r="AX597" s="14"/>
      <c r="AY597" s="160">
        <f>IF(D597="","*",IFERROR(IF(ISODD(COUNT(AS597:AX597)),"ERRO",SUM((AT597-AS597),(AV597-AU597),(AX597-AW597))),"ERRO"))</f>
        <v>0</v>
      </c>
      <c r="AZ597" s="151"/>
      <c r="BA597" s="108">
        <v>0</v>
      </c>
      <c r="BB597" s="10" t="s">
        <v>619</v>
      </c>
      <c r="BC597" s="13" t="s">
        <v>8</v>
      </c>
      <c r="BD597" s="13" t="s">
        <v>11</v>
      </c>
      <c r="BE597" s="11" t="s">
        <v>307</v>
      </c>
      <c r="BF597" s="148"/>
      <c r="BG597" s="16"/>
      <c r="BH597" s="17">
        <v>0</v>
      </c>
      <c r="BI597" s="17"/>
      <c r="BJ597" s="17" t="s">
        <v>1892</v>
      </c>
      <c r="BK597" s="18" t="s">
        <v>1892</v>
      </c>
      <c r="BL597" s="16"/>
      <c r="BM597" s="129" t="s">
        <v>441</v>
      </c>
      <c r="BN597" s="129" t="s">
        <v>470</v>
      </c>
      <c r="BO597" s="129" t="s">
        <v>575</v>
      </c>
      <c r="BP597" s="18" t="s">
        <v>1892</v>
      </c>
      <c r="BQ597" s="12" t="str">
        <f t="shared" si="58"/>
        <v>Produção e Intervalo</v>
      </c>
      <c r="BR597" s="19">
        <f t="shared" si="59"/>
        <v>0</v>
      </c>
      <c r="BS597" s="19">
        <f t="shared" si="60"/>
        <v>0</v>
      </c>
      <c r="BT597" s="185" t="str">
        <f t="shared" si="61"/>
        <v>SuperExecução</v>
      </c>
    </row>
    <row r="598" spans="1:72" hidden="1">
      <c r="A598" s="47" t="s">
        <v>1894</v>
      </c>
      <c r="B598" s="101">
        <v>46076</v>
      </c>
      <c r="C598" s="134">
        <v>9</v>
      </c>
      <c r="D598" s="103" t="s">
        <v>915</v>
      </c>
      <c r="E598" s="155">
        <v>557</v>
      </c>
      <c r="F598" s="125" t="s">
        <v>782</v>
      </c>
      <c r="G598" s="140" t="s">
        <v>783</v>
      </c>
      <c r="H598" s="105" t="s">
        <v>593</v>
      </c>
      <c r="I598" s="105" t="s">
        <v>593</v>
      </c>
      <c r="J598" s="104">
        <v>92</v>
      </c>
      <c r="K598" s="104">
        <v>87.2</v>
      </c>
      <c r="L598" s="104" t="s">
        <v>593</v>
      </c>
      <c r="M598" s="126" t="s">
        <v>167</v>
      </c>
      <c r="N598" s="126" t="s">
        <v>321</v>
      </c>
      <c r="O598" s="105">
        <v>0.41666666666666669</v>
      </c>
      <c r="P598" s="105">
        <v>0.125</v>
      </c>
      <c r="Q598" s="104">
        <v>200</v>
      </c>
      <c r="R598" s="10" t="s">
        <v>619</v>
      </c>
      <c r="S598" s="127" t="s">
        <v>8</v>
      </c>
      <c r="T598" s="127" t="s">
        <v>11</v>
      </c>
      <c r="U598" s="11" t="s">
        <v>307</v>
      </c>
      <c r="V598" s="104" t="s">
        <v>1109</v>
      </c>
      <c r="W598" s="149" t="s">
        <v>1891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">
        <v>782</v>
      </c>
      <c r="AJ598" s="9" t="s">
        <v>782</v>
      </c>
      <c r="AK598" s="31" t="s">
        <v>593</v>
      </c>
      <c r="AL598" s="31" t="s">
        <v>593</v>
      </c>
      <c r="AM598" s="104" t="s">
        <v>167</v>
      </c>
      <c r="AN598" s="104" t="s">
        <v>321</v>
      </c>
      <c r="AO598" s="104">
        <v>92</v>
      </c>
      <c r="AP598" s="104">
        <v>87.2</v>
      </c>
      <c r="AQ598" s="104">
        <v>87.2</v>
      </c>
      <c r="AR598" s="107">
        <v>0</v>
      </c>
      <c r="AS598" s="107">
        <v>0</v>
      </c>
      <c r="AT598" s="107">
        <v>0</v>
      </c>
      <c r="AU598" s="135"/>
      <c r="AV598" s="135"/>
      <c r="AW598" s="14"/>
      <c r="AX598" s="14"/>
      <c r="AY598" s="160">
        <f>IF(D598="","*",IFERROR(IF(ISODD(COUNT(AS598:AX598)),"ERRO",SUM((AT598-AS598),(AV598-AU598),(AX598-AW598))),"ERRO"))</f>
        <v>0</v>
      </c>
      <c r="AZ598" s="151"/>
      <c r="BA598" s="108">
        <v>0</v>
      </c>
      <c r="BB598" s="10" t="s">
        <v>619</v>
      </c>
      <c r="BC598" s="13" t="s">
        <v>8</v>
      </c>
      <c r="BD598" s="13" t="s">
        <v>11</v>
      </c>
      <c r="BE598" s="11" t="s">
        <v>307</v>
      </c>
      <c r="BF598" s="148"/>
      <c r="BG598" s="16"/>
      <c r="BH598" s="17">
        <v>0</v>
      </c>
      <c r="BI598" s="17"/>
      <c r="BJ598" s="17" t="s">
        <v>1892</v>
      </c>
      <c r="BK598" s="18" t="s">
        <v>1892</v>
      </c>
      <c r="BL598" s="16"/>
      <c r="BM598" s="129" t="s">
        <v>441</v>
      </c>
      <c r="BN598" s="129" t="s">
        <v>470</v>
      </c>
      <c r="BO598" s="129" t="s">
        <v>575</v>
      </c>
      <c r="BP598" s="18" t="s">
        <v>1892</v>
      </c>
      <c r="BQ598" s="12" t="str">
        <f t="shared" si="58"/>
        <v>Produção e Intervalo</v>
      </c>
      <c r="BR598" s="19">
        <f t="shared" si="59"/>
        <v>0</v>
      </c>
      <c r="BS598" s="19">
        <f t="shared" si="60"/>
        <v>0</v>
      </c>
      <c r="BT598" s="185" t="str">
        <f t="shared" si="61"/>
        <v>SuperExecução</v>
      </c>
    </row>
    <row r="599" spans="1:72" hidden="1">
      <c r="A599" s="47" t="s">
        <v>1895</v>
      </c>
      <c r="B599" s="101">
        <v>46076</v>
      </c>
      <c r="C599" s="134">
        <v>9</v>
      </c>
      <c r="D599" s="103" t="s">
        <v>891</v>
      </c>
      <c r="E599" s="155">
        <v>557</v>
      </c>
      <c r="F599" s="125" t="s">
        <v>775</v>
      </c>
      <c r="G599" s="140" t="s">
        <v>776</v>
      </c>
      <c r="H599" s="105" t="s">
        <v>593</v>
      </c>
      <c r="I599" s="105" t="s">
        <v>593</v>
      </c>
      <c r="J599" s="104">
        <v>92</v>
      </c>
      <c r="K599" s="104">
        <v>106.7</v>
      </c>
      <c r="L599" s="104" t="s">
        <v>593</v>
      </c>
      <c r="M599" s="126" t="s">
        <v>335</v>
      </c>
      <c r="N599" s="126" t="s">
        <v>337</v>
      </c>
      <c r="O599" s="105">
        <v>0.41666666666666669</v>
      </c>
      <c r="P599" s="105">
        <v>6.25E-2</v>
      </c>
      <c r="Q599" s="104">
        <v>15</v>
      </c>
      <c r="R599" s="10" t="s">
        <v>596</v>
      </c>
      <c r="S599" s="127" t="s">
        <v>8</v>
      </c>
      <c r="T599" s="127" t="s">
        <v>11</v>
      </c>
      <c r="U599" s="11" t="s">
        <v>307</v>
      </c>
      <c r="V599" s="104" t="s">
        <v>1109</v>
      </c>
      <c r="W599" s="149" t="s">
        <v>1060</v>
      </c>
      <c r="X599" s="103" t="s">
        <v>421</v>
      </c>
      <c r="Y599" s="128"/>
      <c r="Z599" s="103"/>
      <c r="AA599" s="104" t="s">
        <v>593</v>
      </c>
      <c r="AB599" s="102"/>
      <c r="AC599" s="150"/>
      <c r="AD599" s="106"/>
      <c r="AE599" s="104"/>
      <c r="AF599" s="104"/>
      <c r="AG599" s="104"/>
      <c r="AH599" s="15"/>
      <c r="AI599" s="125" t="s">
        <v>775</v>
      </c>
      <c r="AJ599" s="9" t="s">
        <v>775</v>
      </c>
      <c r="AK599" s="31" t="s">
        <v>593</v>
      </c>
      <c r="AL599" s="31" t="s">
        <v>593</v>
      </c>
      <c r="AM599" s="104" t="s">
        <v>335</v>
      </c>
      <c r="AN599" s="104" t="s">
        <v>337</v>
      </c>
      <c r="AO599" s="104">
        <v>92</v>
      </c>
      <c r="AP599" s="104">
        <v>106.7</v>
      </c>
      <c r="AQ599" s="104">
        <v>106.7</v>
      </c>
      <c r="AR599" s="107">
        <v>0</v>
      </c>
      <c r="AS599" s="107">
        <v>0</v>
      </c>
      <c r="AT599" s="107">
        <v>0</v>
      </c>
      <c r="AU599" s="135"/>
      <c r="AV599" s="135"/>
      <c r="AW599" s="14"/>
      <c r="AX599" s="14"/>
      <c r="AY599" s="160">
        <f>IF(D599="","*",IFERROR(IF(ISODD(COUNT(AS599:AX599)),"ERRO",SUM((AT599-AS599),(AV599-AU599),(AX599-AW599))),"ERRO"))</f>
        <v>0</v>
      </c>
      <c r="AZ599" s="151"/>
      <c r="BA599" s="108">
        <v>0</v>
      </c>
      <c r="BB599" s="10" t="s">
        <v>596</v>
      </c>
      <c r="BC599" s="13" t="s">
        <v>8</v>
      </c>
      <c r="BD599" s="13" t="s">
        <v>11</v>
      </c>
      <c r="BE599" s="11" t="s">
        <v>307</v>
      </c>
      <c r="BF599" s="148"/>
      <c r="BG599" s="16"/>
      <c r="BH599" s="17">
        <v>0</v>
      </c>
      <c r="BI599" s="17"/>
      <c r="BJ599" s="17" t="s">
        <v>1230</v>
      </c>
      <c r="BK599" s="18" t="s">
        <v>1230</v>
      </c>
      <c r="BL599" s="16"/>
      <c r="BM599" s="129" t="s">
        <v>447</v>
      </c>
      <c r="BN599" s="129" t="s">
        <v>463</v>
      </c>
      <c r="BO599" s="129" t="s">
        <v>549</v>
      </c>
      <c r="BP599" s="18" t="s">
        <v>1230</v>
      </c>
      <c r="BQ599" s="12" t="str">
        <f t="shared" si="58"/>
        <v>Produção e Intervalo</v>
      </c>
      <c r="BR599" s="19">
        <f t="shared" si="59"/>
        <v>0</v>
      </c>
      <c r="BS599" s="19">
        <f t="shared" si="60"/>
        <v>0</v>
      </c>
      <c r="BT599" s="185" t="str">
        <f t="shared" si="61"/>
        <v>CondiçõesClimáticaTemperatura</v>
      </c>
    </row>
    <row r="600" spans="1:72" hidden="1">
      <c r="A600" s="47" t="s">
        <v>1896</v>
      </c>
      <c r="B600" s="101">
        <v>46076</v>
      </c>
      <c r="C600" s="134">
        <v>9</v>
      </c>
      <c r="D600" s="103" t="s">
        <v>872</v>
      </c>
      <c r="E600" s="155">
        <v>492</v>
      </c>
      <c r="F600" s="125" t="s">
        <v>671</v>
      </c>
      <c r="G600" s="140" t="s">
        <v>671</v>
      </c>
      <c r="H600" s="105" t="s">
        <v>593</v>
      </c>
      <c r="I600" s="105" t="s">
        <v>593</v>
      </c>
      <c r="J600" s="104">
        <v>53</v>
      </c>
      <c r="K600" s="104">
        <v>109.25</v>
      </c>
      <c r="L600" s="104" t="s">
        <v>593</v>
      </c>
      <c r="M600" s="126" t="s">
        <v>129</v>
      </c>
      <c r="N600" s="126" t="s">
        <v>130</v>
      </c>
      <c r="O600" s="105">
        <v>0.41666666666666669</v>
      </c>
      <c r="P600" s="105">
        <v>6.25E-2</v>
      </c>
      <c r="Q600" s="104">
        <v>15</v>
      </c>
      <c r="R600" s="10" t="s">
        <v>619</v>
      </c>
      <c r="S600" s="127" t="s">
        <v>8</v>
      </c>
      <c r="T600" s="127" t="s">
        <v>132</v>
      </c>
      <c r="U600" s="11" t="s">
        <v>131</v>
      </c>
      <c r="V600" s="104" t="s">
        <v>1701</v>
      </c>
      <c r="W600" s="149" t="s">
        <v>1196</v>
      </c>
      <c r="X600" s="103" t="s">
        <v>421</v>
      </c>
      <c r="Y600" s="128"/>
      <c r="Z600" s="103"/>
      <c r="AA600" s="104" t="s">
        <v>593</v>
      </c>
      <c r="AB600" s="102"/>
      <c r="AC600" s="150"/>
      <c r="AD600" s="106"/>
      <c r="AE600" s="104"/>
      <c r="AF600" s="104"/>
      <c r="AG600" s="104"/>
      <c r="AH600" s="15"/>
      <c r="AI600" s="125" t="s">
        <v>671</v>
      </c>
      <c r="AJ600" s="9" t="s">
        <v>671</v>
      </c>
      <c r="AK600" s="31" t="s">
        <v>593</v>
      </c>
      <c r="AL600" s="31" t="s">
        <v>593</v>
      </c>
      <c r="AM600" s="104" t="s">
        <v>129</v>
      </c>
      <c r="AN600" s="104" t="s">
        <v>130</v>
      </c>
      <c r="AO600" s="104">
        <v>53</v>
      </c>
      <c r="AP600" s="104">
        <v>109.25</v>
      </c>
      <c r="AQ600" s="104">
        <v>109.25</v>
      </c>
      <c r="AR600" s="107">
        <v>0</v>
      </c>
      <c r="AS600" s="107">
        <v>0</v>
      </c>
      <c r="AT600" s="107">
        <v>0</v>
      </c>
      <c r="AU600" s="135"/>
      <c r="AV600" s="135"/>
      <c r="AW600" s="14"/>
      <c r="AX600" s="14"/>
      <c r="AY600" s="160">
        <f>IF(D600="","*",IFERROR(IF(ISODD(COUNT(AS600:AX600)),"ERRO",SUM((AT600-AS600),(AV600-AU600),(AX600-AW600))),"ERRO"))</f>
        <v>0</v>
      </c>
      <c r="AZ600" s="151"/>
      <c r="BA600" s="108">
        <v>0</v>
      </c>
      <c r="BB600" s="10" t="s">
        <v>619</v>
      </c>
      <c r="BC600" s="13" t="s">
        <v>8</v>
      </c>
      <c r="BD600" s="13" t="s">
        <v>132</v>
      </c>
      <c r="BE600" s="11" t="s">
        <v>131</v>
      </c>
      <c r="BF600" s="148"/>
      <c r="BG600" s="16"/>
      <c r="BH600" s="17">
        <v>0</v>
      </c>
      <c r="BI600" s="17"/>
      <c r="BJ600" s="17" t="s">
        <v>1897</v>
      </c>
      <c r="BK600" s="18" t="s">
        <v>1897</v>
      </c>
      <c r="BL600" s="16"/>
      <c r="BM600" s="129" t="s">
        <v>441</v>
      </c>
      <c r="BN600" s="129" t="s">
        <v>470</v>
      </c>
      <c r="BO600" s="129" t="s">
        <v>521</v>
      </c>
      <c r="BP600" s="18" t="s">
        <v>1897</v>
      </c>
      <c r="BQ600" s="12" t="str">
        <f t="shared" si="58"/>
        <v>Produção e Intervalo</v>
      </c>
      <c r="BR600" s="19">
        <f t="shared" si="59"/>
        <v>0</v>
      </c>
      <c r="BS600" s="19">
        <f t="shared" si="60"/>
        <v>0</v>
      </c>
      <c r="BT600" s="185" t="str">
        <f t="shared" si="61"/>
        <v>SuperExecução</v>
      </c>
    </row>
    <row r="601" spans="1:72" hidden="1">
      <c r="A601" s="47" t="s">
        <v>1898</v>
      </c>
      <c r="B601" s="101">
        <v>46076</v>
      </c>
      <c r="C601" s="134">
        <v>9</v>
      </c>
      <c r="D601" s="103" t="s">
        <v>594</v>
      </c>
      <c r="E601" s="155">
        <v>559</v>
      </c>
      <c r="F601" s="125" t="s">
        <v>654</v>
      </c>
      <c r="G601" s="140" t="s">
        <v>620</v>
      </c>
      <c r="H601" s="105" t="s">
        <v>593</v>
      </c>
      <c r="I601" s="105" t="s">
        <v>593</v>
      </c>
      <c r="J601" s="104">
        <v>30</v>
      </c>
      <c r="K601" s="104">
        <v>111.98</v>
      </c>
      <c r="L601" s="104" t="s">
        <v>593</v>
      </c>
      <c r="M601" s="126" t="s">
        <v>9</v>
      </c>
      <c r="N601" s="126">
        <v>1131121</v>
      </c>
      <c r="O601" s="105">
        <v>0.35416666666666669</v>
      </c>
      <c r="P601" s="105">
        <v>6.25E-2</v>
      </c>
      <c r="Q601" s="104">
        <v>1</v>
      </c>
      <c r="R601" s="10" t="s">
        <v>596</v>
      </c>
      <c r="S601" s="127" t="s">
        <v>8</v>
      </c>
      <c r="T601" s="127" t="s">
        <v>11</v>
      </c>
      <c r="U601" s="11" t="s">
        <v>10</v>
      </c>
      <c r="V601" s="104" t="s">
        <v>1118</v>
      </c>
      <c r="W601" s="149" t="s">
        <v>1060</v>
      </c>
      <c r="X601" s="103" t="s">
        <v>421</v>
      </c>
      <c r="Y601" s="128"/>
      <c r="Z601" s="103"/>
      <c r="AA601" s="104" t="s">
        <v>593</v>
      </c>
      <c r="AB601" s="102"/>
      <c r="AC601" s="150"/>
      <c r="AD601" s="106"/>
      <c r="AE601" s="104"/>
      <c r="AF601" s="104"/>
      <c r="AG601" s="104"/>
      <c r="AH601" s="15"/>
      <c r="AI601" s="125" t="s">
        <v>654</v>
      </c>
      <c r="AJ601" s="9" t="s">
        <v>654</v>
      </c>
      <c r="AK601" s="31" t="s">
        <v>593</v>
      </c>
      <c r="AL601" s="31" t="s">
        <v>593</v>
      </c>
      <c r="AM601" s="104" t="s">
        <v>9</v>
      </c>
      <c r="AN601" s="104">
        <v>1131121</v>
      </c>
      <c r="AO601" s="104">
        <v>30</v>
      </c>
      <c r="AP601" s="104">
        <v>111.98</v>
      </c>
      <c r="AQ601" s="104">
        <v>111.98</v>
      </c>
      <c r="AR601" s="107">
        <v>0</v>
      </c>
      <c r="AS601" s="107">
        <v>0</v>
      </c>
      <c r="AT601" s="107">
        <v>0</v>
      </c>
      <c r="AU601" s="135"/>
      <c r="AV601" s="135"/>
      <c r="AW601" s="14"/>
      <c r="AX601" s="14"/>
      <c r="AY601" s="160">
        <f>IF(D601="","*",IFERROR(IF(ISODD(COUNT(AS601:AX601)),"ERRO",SUM((AT601-AS601),(AV601-AU601),(AX601-AW601))),"ERRO"))</f>
        <v>0</v>
      </c>
      <c r="AZ601" s="151"/>
      <c r="BA601" s="108">
        <v>0</v>
      </c>
      <c r="BB601" s="10" t="s">
        <v>596</v>
      </c>
      <c r="BC601" s="13" t="s">
        <v>8</v>
      </c>
      <c r="BD601" s="13" t="s">
        <v>11</v>
      </c>
      <c r="BE601" s="11" t="s">
        <v>10</v>
      </c>
      <c r="BF601" s="148"/>
      <c r="BG601" s="16"/>
      <c r="BH601" s="17">
        <v>0</v>
      </c>
      <c r="BI601" s="17"/>
      <c r="BJ601" s="17" t="s">
        <v>1230</v>
      </c>
      <c r="BK601" s="18" t="s">
        <v>1230</v>
      </c>
      <c r="BL601" s="16"/>
      <c r="BM601" s="129" t="s">
        <v>447</v>
      </c>
      <c r="BN601" s="129" t="s">
        <v>463</v>
      </c>
      <c r="BO601" s="129" t="s">
        <v>549</v>
      </c>
      <c r="BP601" s="18" t="s">
        <v>1230</v>
      </c>
      <c r="BQ601" s="12" t="str">
        <f t="shared" si="58"/>
        <v>Produção e Intervalo</v>
      </c>
      <c r="BR601" s="19">
        <f t="shared" si="59"/>
        <v>0</v>
      </c>
      <c r="BS601" s="19">
        <f t="shared" si="60"/>
        <v>0</v>
      </c>
      <c r="BT601" s="185" t="str">
        <f t="shared" si="61"/>
        <v>CondiçõesClimáticaTemperatura</v>
      </c>
    </row>
    <row r="602" spans="1:72" hidden="1">
      <c r="A602" s="47" t="str">
        <f t="shared" ref="A584:A648" si="62">D602&amp;B602</f>
        <v/>
      </c>
      <c r="B602" s="101"/>
      <c r="C602" s="134" t="str">
        <f>IF(BS_CONTROLE[[#This Row],[DATA]]="","",WEEKNUM(BS_CONTROLE[[#This Row],[DATA]]))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ref="AY583:AY647" si="63">IF(D602="","*",IFERROR(IF(ISODD(COUNT(AS602:AX602)),"ERRO",SUM((AT602-AS602),(AV602-AU602),(AX602-AW602))),"ERRO"))</f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185" t="str">
        <f t="shared" si="61"/>
        <v/>
      </c>
    </row>
    <row r="603" spans="1:72" hidden="1">
      <c r="A603" s="47" t="str">
        <f t="shared" si="62"/>
        <v>V9746077</v>
      </c>
      <c r="B603" s="101">
        <v>46077</v>
      </c>
      <c r="C603" s="134">
        <f>IF(BS_CONTROLE[[#This Row],[DATA]]="","",WEEKNUM(BS_CONTROLE[[#This Row],[DATA]]))</f>
        <v>9</v>
      </c>
      <c r="D603" s="103" t="s">
        <v>820</v>
      </c>
      <c r="E603" s="155">
        <v>562</v>
      </c>
      <c r="F603" s="125" t="s">
        <v>616</v>
      </c>
      <c r="G603" s="140" t="str">
        <f>IF(D603="","*",VLOOKUP(F603,BS_ATIVIDADE[],3,FALSE))</f>
        <v>DETECÇÃO</v>
      </c>
      <c r="H603" s="105" t="s">
        <v>394</v>
      </c>
      <c r="I603" s="105" t="s">
        <v>370</v>
      </c>
      <c r="J603" s="104">
        <v>70</v>
      </c>
      <c r="K603" s="104">
        <v>135</v>
      </c>
      <c r="L603" s="104"/>
      <c r="M603" s="126" t="s">
        <v>1831</v>
      </c>
      <c r="N603" s="126" t="s">
        <v>1832</v>
      </c>
      <c r="O603" s="105">
        <v>0.375</v>
      </c>
      <c r="P603" s="105">
        <v>4.1666666666666664E-2</v>
      </c>
      <c r="Q603" s="104">
        <v>1</v>
      </c>
      <c r="R603" s="10" t="str">
        <f>IFERROR(_xlfn.XLOOKUP(F603, BS_ATIVIDADE[ATIVIDADE],BS_ATIVIDADE[UNIDADE] ), "*")</f>
        <v>KM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3" s="104" t="s">
        <v>1354</v>
      </c>
      <c r="W603" s="149" t="s">
        <v>1833</v>
      </c>
      <c r="X603" s="103" t="s">
        <v>421</v>
      </c>
      <c r="Y603" s="128" t="s">
        <v>424</v>
      </c>
      <c r="Z603" s="103"/>
      <c r="AA603" s="104">
        <v>1</v>
      </c>
      <c r="AB603" s="102" t="s">
        <v>412</v>
      </c>
      <c r="AC603" s="150"/>
      <c r="AD603" s="106">
        <v>0.33333333333333331</v>
      </c>
      <c r="AE603" s="104">
        <v>6527</v>
      </c>
      <c r="AF603" s="104" t="s">
        <v>593</v>
      </c>
      <c r="AG603" s="104"/>
      <c r="AH603" s="15"/>
      <c r="AI603" s="125" t="str">
        <f>IF(BS_CONTROLE[[#This Row],[Atividade]]=0, "-", BS_CONTROLE[[#This Row],[Atividade]])</f>
        <v>DETECÇÃO - ULTRASSOM - SPERRY</v>
      </c>
      <c r="AJ603" s="9" t="str">
        <f>IF(BS_CONTROLE[[#This Row],[Atividade]]=0, "-", BS_CONTROLE[[#This Row],[Atividade]])</f>
        <v>DETECÇÃO - ULTRASSOM - SPERRY</v>
      </c>
      <c r="AK603" s="31" t="str">
        <f>BS_CONTROLE[[#This Row],[Local - Partida]]</f>
        <v>ZRX</v>
      </c>
      <c r="AL603" s="31" t="str">
        <f>BS_CONTROLE[[#This Row],[Local - Encerramento]]</f>
        <v>ZTT</v>
      </c>
      <c r="AM603" s="104" t="str">
        <f>IF(BS_CONTROLE[[#This Row],[Entre - Estações]]=0, "-", BS_CONTROLE[[#This Row],[Entre - Estações]])</f>
        <v>ZRX-ZTT</v>
      </c>
      <c r="AN603" s="104" t="str">
        <f>IF(BS_CONTROLE[[#This Row],[SB]]=0, "-", BS_CONTROLE[[#This Row],[SB]])</f>
        <v>ZRXZTT</v>
      </c>
      <c r="AO603" s="104">
        <f>IF(BS_CONTROLE[[#This Row],[SUB]]=0, "-", BS_CONTROLE[[#This Row],[SUB]])</f>
        <v>70</v>
      </c>
      <c r="AP603" s="104">
        <f>BS_CONTROLE[[#This Row],[KM - Inicio]]</f>
        <v>135</v>
      </c>
      <c r="AQ603" s="104">
        <f>BS_CONTROLE[[#This Row],[KM - Inicio]]</f>
        <v>135</v>
      </c>
      <c r="AR603" s="107">
        <v>0</v>
      </c>
      <c r="AS603" s="107">
        <v>0</v>
      </c>
      <c r="AT603" s="107">
        <v>0</v>
      </c>
      <c r="AU603" s="135"/>
      <c r="AV603" s="135"/>
      <c r="AW603" s="14"/>
      <c r="AX603" s="14"/>
      <c r="AY603" s="160">
        <f t="shared" si="63"/>
        <v>0</v>
      </c>
      <c r="AZ603" s="151"/>
      <c r="BA603" s="108">
        <v>0</v>
      </c>
      <c r="BB603" s="10" t="str">
        <f>IFERROR(_xlfn.XLOOKUP(AI603, BS_ATIVIDADE[ATIVIDADE],BS_ATIVIDADE[UNIDADE] ), "*")</f>
        <v>KM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3" s="148"/>
      <c r="BG603" s="16"/>
      <c r="BH603" s="17">
        <v>0</v>
      </c>
      <c r="BI603" s="17"/>
      <c r="BJ603" s="17" t="s">
        <v>1899</v>
      </c>
      <c r="BK603" s="18" t="s">
        <v>1899</v>
      </c>
      <c r="BL603" s="16"/>
      <c r="BM603" s="129" t="s">
        <v>437</v>
      </c>
      <c r="BN603" s="129" t="s">
        <v>467</v>
      </c>
      <c r="BO603" s="129" t="s">
        <v>544</v>
      </c>
      <c r="BP603" s="18" t="s">
        <v>1899</v>
      </c>
      <c r="BQ603" s="12" t="str">
        <f t="shared" si="58"/>
        <v>Produção e Intervalo</v>
      </c>
      <c r="BR603" s="19">
        <f t="shared" si="59"/>
        <v>0</v>
      </c>
      <c r="BS603" s="19">
        <f t="shared" si="60"/>
        <v>0</v>
      </c>
      <c r="BT603" s="185" t="str">
        <f t="shared" si="61"/>
        <v>MecanizaçãoAtivos</v>
      </c>
    </row>
    <row r="604" spans="1:72" hidden="1">
      <c r="A604" s="47" t="str">
        <f t="shared" si="62"/>
        <v>EXPANSÃO TURMA 146077</v>
      </c>
      <c r="B604" s="101">
        <v>46077</v>
      </c>
      <c r="C604" s="134">
        <f>IF(BS_CONTROLE[[#This Row],[DATA]]="","",WEEKNUM(BS_CONTROLE[[#This Row],[DATA]]))</f>
        <v>9</v>
      </c>
      <c r="D604" s="103" t="s">
        <v>594</v>
      </c>
      <c r="E604" s="155">
        <v>536</v>
      </c>
      <c r="F604" s="125" t="s">
        <v>654</v>
      </c>
      <c r="G604" s="140" t="str">
        <f>IF(D604="","*",VLOOKUP(F604,BS_ATIVIDADE[],3,FALSE))</f>
        <v>EXPANSÃO</v>
      </c>
      <c r="H604" s="105" t="s">
        <v>593</v>
      </c>
      <c r="I604" s="105" t="s">
        <v>593</v>
      </c>
      <c r="J604" s="104">
        <v>70</v>
      </c>
      <c r="K604" s="104">
        <v>112.5</v>
      </c>
      <c r="L604" s="104" t="s">
        <v>593</v>
      </c>
      <c r="M604" s="126" t="s">
        <v>339</v>
      </c>
      <c r="N604" s="126" t="s">
        <v>386</v>
      </c>
      <c r="O604" s="105">
        <v>0.375</v>
      </c>
      <c r="P604" s="105">
        <v>6.25E-2</v>
      </c>
      <c r="Q604" s="104">
        <v>1</v>
      </c>
      <c r="R604" s="10" t="str">
        <f>IFERROR(_xlfn.XLOOKUP(F604, BS_ATIVIDADE[ATIVIDADE],BS_ATIVIDADE[UNIDADE] ), "*")</f>
        <v>Nº DE SOLDA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4" s="104" t="s">
        <v>1277</v>
      </c>
      <c r="W604" s="149" t="s">
        <v>1060</v>
      </c>
      <c r="X604" s="103" t="s">
        <v>421</v>
      </c>
      <c r="Y604" s="128" t="s">
        <v>424</v>
      </c>
      <c r="Z604" s="103"/>
      <c r="AA604" s="104" t="s">
        <v>593</v>
      </c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EXPANSÃO - SOLDA</v>
      </c>
      <c r="AJ604" s="9" t="str">
        <f>IF(BS_CONTROLE[[#This Row],[Atividade]]=0, "-", BS_CONTROLE[[#This Row],[Atividade]])</f>
        <v>EXPANSÃO - SOLDA</v>
      </c>
      <c r="AK604" s="31" t="str">
        <f>BS_CONTROLE[[#This Row],[Local - Partida]]</f>
        <v>-</v>
      </c>
      <c r="AL604" s="31" t="str">
        <f>BS_CONTROLE[[#This Row],[Local - Encerramento]]</f>
        <v>-</v>
      </c>
      <c r="AM604" s="104" t="str">
        <f>IF(BS_CONTROLE[[#This Row],[Entre - Estações]]=0, "-", BS_CONTROLE[[#This Row],[Entre - Estações]])</f>
        <v>ZCD</v>
      </c>
      <c r="AN604" s="104" t="str">
        <f>IF(BS_CONTROLE[[#This Row],[SB]]=0, "-", BS_CONTROLE[[#This Row],[SB]])</f>
        <v>ZCD1</v>
      </c>
      <c r="AO604" s="104">
        <f>IF(BS_CONTROLE[[#This Row],[SUB]]=0, "-", BS_CONTROLE[[#This Row],[SUB]])</f>
        <v>70</v>
      </c>
      <c r="AP604" s="104">
        <f>BS_CONTROLE[[#This Row],[KM - Inicio]]</f>
        <v>112.5</v>
      </c>
      <c r="AQ604" s="104">
        <f>BS_CONTROLE[[#This Row],[KM - Inicio]]</f>
        <v>112.5</v>
      </c>
      <c r="AR604" s="107">
        <v>0</v>
      </c>
      <c r="AS604" s="107">
        <v>0</v>
      </c>
      <c r="AT604" s="107">
        <v>0</v>
      </c>
      <c r="AU604" s="135"/>
      <c r="AV604" s="135"/>
      <c r="AW604" s="14"/>
      <c r="AX604" s="14"/>
      <c r="AY604" s="160">
        <f t="shared" si="63"/>
        <v>0</v>
      </c>
      <c r="AZ604" s="151"/>
      <c r="BA604" s="108">
        <v>0</v>
      </c>
      <c r="BB604" s="10" t="str">
        <f>IFERROR(_xlfn.XLOOKUP(AI604, BS_ATIVIDADE[ATIVIDADE],BS_ATIVIDADE[UNIDADE] ), "*")</f>
        <v>Nº DE SOLDA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4" s="148"/>
      <c r="BG604" s="16"/>
      <c r="BH604" s="17">
        <v>0</v>
      </c>
      <c r="BI604" s="17"/>
      <c r="BJ604" s="17" t="s">
        <v>1900</v>
      </c>
      <c r="BK604" s="18" t="s">
        <v>1900</v>
      </c>
      <c r="BL604" s="16"/>
      <c r="BM604" s="129" t="s">
        <v>442</v>
      </c>
      <c r="BN604" s="129" t="s">
        <v>470</v>
      </c>
      <c r="BO604" s="129" t="s">
        <v>532</v>
      </c>
      <c r="BP604" s="18" t="s">
        <v>1900</v>
      </c>
      <c r="BQ604" s="12" t="str">
        <f t="shared" si="58"/>
        <v>Produção e Intervalo</v>
      </c>
      <c r="BR604" s="19">
        <f t="shared" si="59"/>
        <v>0</v>
      </c>
      <c r="BS604" s="19">
        <f t="shared" si="60"/>
        <v>0</v>
      </c>
      <c r="BT604" s="185" t="str">
        <f t="shared" si="61"/>
        <v>ExpansãoExecução</v>
      </c>
    </row>
    <row r="605" spans="1:72" hidden="1">
      <c r="A605" s="47" t="str">
        <f t="shared" si="62"/>
        <v>KLECIO (TP-699)46077</v>
      </c>
      <c r="B605" s="101">
        <v>46077</v>
      </c>
      <c r="C605" s="134">
        <f>IF(BS_CONTROLE[[#This Row],[DATA]]="","",WEEKNUM(BS_CONTROLE[[#This Row],[DATA]]))</f>
        <v>9</v>
      </c>
      <c r="D605" s="103" t="s">
        <v>913</v>
      </c>
      <c r="E605" s="155"/>
      <c r="F605" s="125" t="s">
        <v>775</v>
      </c>
      <c r="G605" s="140" t="str">
        <f>IF(D605="","*",VLOOKUP(F605,BS_ATIVIDADE[],3,FALSE))</f>
        <v>SOLDA</v>
      </c>
      <c r="H605" s="105" t="s">
        <v>593</v>
      </c>
      <c r="I605" s="105" t="s">
        <v>593</v>
      </c>
      <c r="J605" s="104">
        <v>68</v>
      </c>
      <c r="K605" s="104">
        <v>77.212999999999994</v>
      </c>
      <c r="L605" s="104" t="s">
        <v>593</v>
      </c>
      <c r="M605" s="126" t="s">
        <v>1535</v>
      </c>
      <c r="N605" s="126" t="s">
        <v>1536</v>
      </c>
      <c r="O605" s="105">
        <v>0.375</v>
      </c>
      <c r="P605" s="105">
        <v>6.25E-2</v>
      </c>
      <c r="Q605" s="104">
        <v>1</v>
      </c>
      <c r="R605" s="10" t="str">
        <f>IFERROR(_xlfn.XLOOKUP(F605, BS_ATIVIDADE[ATIVIDADE],BS_ATIVIDADE[UNIDADE] ), "*")</f>
        <v>Nº DE SOLDA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5" s="104" t="s">
        <v>1059</v>
      </c>
      <c r="W605" s="149" t="s">
        <v>1060</v>
      </c>
      <c r="X605" s="103" t="s">
        <v>421</v>
      </c>
      <c r="Y605" s="128" t="s">
        <v>424</v>
      </c>
      <c r="Z605" s="103"/>
      <c r="AA605" s="104" t="s">
        <v>593</v>
      </c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PDM - SOLDA</v>
      </c>
      <c r="AJ605" s="9" t="str">
        <f>IF(BS_CONTROLE[[#This Row],[Atividade]]=0, "-", BS_CONTROLE[[#This Row],[Atividade]])</f>
        <v>PDM - SOLDA</v>
      </c>
      <c r="AK605" s="31" t="str">
        <f>BS_CONTROLE[[#This Row],[Local - Partida]]</f>
        <v>-</v>
      </c>
      <c r="AL605" s="31" t="str">
        <f>BS_CONTROLE[[#This Row],[Local - Encerramento]]</f>
        <v>-</v>
      </c>
      <c r="AM605" s="104" t="s">
        <v>370</v>
      </c>
      <c r="AN605" s="104" t="s">
        <v>374</v>
      </c>
      <c r="AO605" s="104">
        <f>IF(BS_CONTROLE[[#This Row],[SUB]]=0, "-", BS_CONTROLE[[#This Row],[SUB]])</f>
        <v>68</v>
      </c>
      <c r="AP605" s="104">
        <v>97.3</v>
      </c>
      <c r="AQ605" s="104" t="s">
        <v>593</v>
      </c>
      <c r="AR605" s="107">
        <v>0.37083333333333335</v>
      </c>
      <c r="AS605" s="107">
        <v>0</v>
      </c>
      <c r="AT605" s="107">
        <v>0</v>
      </c>
      <c r="AU605" s="135"/>
      <c r="AV605" s="135"/>
      <c r="AW605" s="14"/>
      <c r="AX605" s="14"/>
      <c r="AY605" s="160">
        <f t="shared" si="63"/>
        <v>0</v>
      </c>
      <c r="AZ605" s="151"/>
      <c r="BA605" s="108">
        <v>0</v>
      </c>
      <c r="BB605" s="10" t="str">
        <f>IFERROR(_xlfn.XLOOKUP(AI605, BS_ATIVIDADE[ATIVIDADE],BS_ATIVIDADE[UNIDADE] ), "*")</f>
        <v>Nº DE SOLDA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5" s="148"/>
      <c r="BG605" s="16"/>
      <c r="BH605" s="17">
        <v>0</v>
      </c>
      <c r="BI605" s="17"/>
      <c r="BJ605" s="17" t="s">
        <v>1901</v>
      </c>
      <c r="BK605" s="18" t="s">
        <v>1901</v>
      </c>
      <c r="BL605" s="16"/>
      <c r="BM605" s="129" t="s">
        <v>440</v>
      </c>
      <c r="BN605" s="129" t="s">
        <v>469</v>
      </c>
      <c r="BO605" s="129" t="s">
        <v>530</v>
      </c>
      <c r="BP605" s="18" t="s">
        <v>1901</v>
      </c>
      <c r="BQ605" s="12" t="str">
        <f t="shared" si="58"/>
        <v>Produção e Intervalo</v>
      </c>
      <c r="BR605" s="19">
        <f t="shared" si="59"/>
        <v>0</v>
      </c>
      <c r="BS605" s="19">
        <f t="shared" si="60"/>
        <v>0</v>
      </c>
      <c r="BT605" s="185" t="str">
        <f t="shared" si="61"/>
        <v>CCOCirculaçãoIntervaloOportunidade</v>
      </c>
    </row>
    <row r="606" spans="1:72" hidden="1">
      <c r="A606" s="47" t="str">
        <f>D606&amp;B606</f>
        <v/>
      </c>
      <c r="B606" s="169"/>
      <c r="C606" s="134" t="str">
        <f>IF(BS_CONTROLE[[#This Row],[DATA]]="","",WEEKNUM(BS_CONTROLE[[#This Row],[DATA]]))</f>
        <v/>
      </c>
      <c r="D606" s="207"/>
      <c r="E606" s="208"/>
      <c r="F606" s="209"/>
      <c r="G606" s="140" t="str">
        <f>IF(D606="","*",VLOOKUP(F606,BS_ATIVIDADE[],3,FALSE))</f>
        <v>*</v>
      </c>
      <c r="H606" s="210"/>
      <c r="I606" s="210"/>
      <c r="J606" s="126"/>
      <c r="K606" s="126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04"/>
      <c r="X606" s="103"/>
      <c r="Y606" s="128"/>
      <c r="Z606" s="103"/>
      <c r="AA606" s="211"/>
      <c r="AB606" s="212"/>
      <c r="AC606" s="212"/>
      <c r="AD606" s="213"/>
      <c r="AE606" s="211"/>
      <c r="AF606" s="211"/>
      <c r="AG606" s="126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214" t="str">
        <f>IF(D606="","*",IFERROR(IF(ISODD(COUNT(AS606:AX606)),"ERRO",SUM((AT606-AS606),(AV606-AU606),(AX606-AW606))),"ERRO"))</f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>
        <f>BS_CONTROLE[[#This Row],[Responsavel pelo boletim]]</f>
        <v>0</v>
      </c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70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185"/>
    </row>
    <row r="607" spans="1:72" ht="23.25" hidden="1">
      <c r="A607" s="47" t="str">
        <f t="shared" si="62"/>
        <v>E4246077</v>
      </c>
      <c r="B607" s="101">
        <v>46077</v>
      </c>
      <c r="C607" s="134">
        <f>IF(BS_CONTROLE[[#This Row],[DATA]]="","",WEEKNUM(BS_CONTROLE[[#This Row],[DATA]]))</f>
        <v>9</v>
      </c>
      <c r="D607" s="103" t="s">
        <v>752</v>
      </c>
      <c r="E607" s="155">
        <v>193</v>
      </c>
      <c r="F607" s="125" t="s">
        <v>660</v>
      </c>
      <c r="G607" s="140" t="str">
        <f>IF(D607="","*",VLOOKUP(F607,BS_ATIVIDADE[],3,FALSE))</f>
        <v>TRILHEIRO - DESCARGA</v>
      </c>
      <c r="H607" s="105" t="s">
        <v>1333</v>
      </c>
      <c r="I607" s="105" t="s">
        <v>1333</v>
      </c>
      <c r="J607" s="104">
        <v>68</v>
      </c>
      <c r="K607" s="104">
        <v>54.96</v>
      </c>
      <c r="L607" s="104">
        <v>57.484000000000002</v>
      </c>
      <c r="M607" s="126" t="s">
        <v>286</v>
      </c>
      <c r="N607" s="126" t="s">
        <v>1578</v>
      </c>
      <c r="O607" s="105">
        <v>0.54166666666666663</v>
      </c>
      <c r="P607" s="105">
        <v>0.16666666666666666</v>
      </c>
      <c r="Q607" s="104">
        <v>2496</v>
      </c>
      <c r="R607" s="10" t="str">
        <f>IFERROR(_xlfn.XLOOKUP(F607, BS_ATIVIDADE[ATIVIDADE],BS_ATIVIDADE[UNIDADE] ), "*")</f>
        <v>M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7" s="104" t="s">
        <v>1069</v>
      </c>
      <c r="W607" s="149" t="s">
        <v>1902</v>
      </c>
      <c r="X607" s="103" t="s">
        <v>416</v>
      </c>
      <c r="Y607" s="128" t="s">
        <v>424</v>
      </c>
      <c r="Z607" s="103"/>
      <c r="AA607" s="104" t="s">
        <v>1903</v>
      </c>
      <c r="AB607" s="102" t="s">
        <v>412</v>
      </c>
      <c r="AC607" s="150" t="s">
        <v>406</v>
      </c>
      <c r="AD607" s="106">
        <v>0.375</v>
      </c>
      <c r="AE607" s="104" t="s">
        <v>593</v>
      </c>
      <c r="AF607" s="104"/>
      <c r="AG607" s="104"/>
      <c r="AH607" s="15"/>
      <c r="AI607" s="125" t="str">
        <f>IF(BS_CONTROLE[[#This Row],[Atividade]]=0, "-", BS_CONTROLE[[#This Row],[Atividade]])</f>
        <v>TRILHEIRO - DESCARGA</v>
      </c>
      <c r="AJ607" s="9" t="str">
        <f>IF(BS_CONTROLE[[#This Row],[Atividade]]=0, "-", BS_CONTROLE[[#This Row],[Atividade]])</f>
        <v>TRILHEIRO - DESCARGA</v>
      </c>
      <c r="AK607" s="31" t="str">
        <f>BS_CONTROLE[[#This Row],[Local - Partida]]</f>
        <v>ZBV3</v>
      </c>
      <c r="AL607" s="31" t="str">
        <f>BS_CONTROLE[[#This Row],[Local - Encerramento]]</f>
        <v>ZBV3</v>
      </c>
      <c r="AM607" s="104" t="str">
        <f>IF(BS_CONTROLE[[#This Row],[Entre - Estações]]=0, "-", BS_CONTROLE[[#This Row],[Entre - Estações]])</f>
        <v>ZBM-ZHO</v>
      </c>
      <c r="AN607" s="104" t="str">
        <f>IF(BS_CONTROLE[[#This Row],[SB]]=0, "-", BS_CONTROLE[[#This Row],[SB]])</f>
        <v>ZBM1/ZK57ZHO</v>
      </c>
      <c r="AO607" s="104">
        <f>IF(BS_CONTROLE[[#This Row],[SUB]]=0, "-", BS_CONTROLE[[#This Row],[SUB]])</f>
        <v>68</v>
      </c>
      <c r="AP607" s="104">
        <f>BS_CONTROLE[[#This Row],[KM - Inicio]]</f>
        <v>54.96</v>
      </c>
      <c r="AQ607" s="104">
        <f>BS_CONTROLE[[#This Row],[KM - Inicio]]</f>
        <v>54.96</v>
      </c>
      <c r="AR607" s="107">
        <v>0</v>
      </c>
      <c r="AS607" s="107">
        <v>0</v>
      </c>
      <c r="AT607" s="107">
        <v>0</v>
      </c>
      <c r="AU607" s="135"/>
      <c r="AV607" s="135"/>
      <c r="AW607" s="14"/>
      <c r="AX607" s="14"/>
      <c r="AY607" s="160">
        <f t="shared" si="63"/>
        <v>0</v>
      </c>
      <c r="AZ607" s="151"/>
      <c r="BA607" s="108">
        <v>0</v>
      </c>
      <c r="BB607" s="10" t="str">
        <f>IFERROR(_xlfn.XLOOKUP(AI607, BS_ATIVIDADE[ATIVIDADE],BS_ATIVIDADE[UNIDADE] ), "*")</f>
        <v>M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7" s="148"/>
      <c r="BG607" s="16"/>
      <c r="BH607" s="17">
        <v>0</v>
      </c>
      <c r="BI607" s="17"/>
      <c r="BJ607" s="17" t="s">
        <v>1150</v>
      </c>
      <c r="BK607" s="18" t="s">
        <v>1150</v>
      </c>
      <c r="BL607" s="16"/>
      <c r="BM607" s="129" t="s">
        <v>440</v>
      </c>
      <c r="BN607" s="129" t="s">
        <v>460</v>
      </c>
      <c r="BO607" s="129" t="s">
        <v>557</v>
      </c>
      <c r="BP607" s="18" t="s">
        <v>1150</v>
      </c>
      <c r="BQ607" s="12" t="str">
        <f t="shared" si="58"/>
        <v>Produção e Intervalo</v>
      </c>
      <c r="BR607" s="19">
        <f t="shared" si="59"/>
        <v>0</v>
      </c>
      <c r="BS607" s="19">
        <f t="shared" si="60"/>
        <v>0</v>
      </c>
      <c r="BT607" s="185" t="str">
        <f t="shared" si="61"/>
        <v>CCOCirculaçãoIntervaloContrato</v>
      </c>
    </row>
    <row r="608" spans="1:72" hidden="1">
      <c r="A608" s="47" t="str">
        <f t="shared" si="62"/>
        <v>A7446077</v>
      </c>
      <c r="B608" s="101">
        <v>46077</v>
      </c>
      <c r="C608" s="134">
        <f>IF(BS_CONTROLE[[#This Row],[DATA]]="","",WEEKNUM(BS_CONTROLE[[#This Row],[DATA]]))</f>
        <v>9</v>
      </c>
      <c r="D608" s="103" t="s">
        <v>721</v>
      </c>
      <c r="E608" s="155">
        <v>601</v>
      </c>
      <c r="F608" s="125" t="s">
        <v>614</v>
      </c>
      <c r="G608" s="140" t="str">
        <f>IF(D608="","*",VLOOKUP(F608,BS_ATIVIDADE[],3,FALSE))</f>
        <v>DETECÇÃO</v>
      </c>
      <c r="H608" s="105" t="s">
        <v>1904</v>
      </c>
      <c r="I608" s="105" t="s">
        <v>20</v>
      </c>
      <c r="J608" s="104">
        <v>56</v>
      </c>
      <c r="K608" s="104">
        <v>248</v>
      </c>
      <c r="L608" s="104">
        <v>149</v>
      </c>
      <c r="M608" s="126" t="s">
        <v>1905</v>
      </c>
      <c r="N608" s="126" t="s">
        <v>1906</v>
      </c>
      <c r="O608" s="105">
        <v>0.33333333333333331</v>
      </c>
      <c r="P608" s="105">
        <v>4.1666666666666664E-2</v>
      </c>
      <c r="Q608" s="104">
        <v>100</v>
      </c>
      <c r="R608" s="10" t="str">
        <f>IFERROR(_xlfn.XLOOKUP(F608, BS_ATIVIDADE[ATIVIDADE],BS_ATIVIDADE[UNIDADE] ), "*")</f>
        <v>KM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8" s="104" t="s">
        <v>1354</v>
      </c>
      <c r="W608" s="149" t="s">
        <v>1355</v>
      </c>
      <c r="X608" s="103" t="s">
        <v>416</v>
      </c>
      <c r="Y608" s="128" t="s">
        <v>415</v>
      </c>
      <c r="Z608" s="103"/>
      <c r="AA608" s="104">
        <v>1</v>
      </c>
      <c r="AB608" s="102" t="s">
        <v>412</v>
      </c>
      <c r="AC608" s="150" t="s">
        <v>406</v>
      </c>
      <c r="AD608" s="106">
        <v>0.29166666666666669</v>
      </c>
      <c r="AE608" s="104" t="s">
        <v>593</v>
      </c>
      <c r="AF608" s="104"/>
      <c r="AG608" s="104"/>
      <c r="AH608" s="15"/>
      <c r="AI608" s="125" t="str">
        <f>IF(BS_CONTROLE[[#This Row],[Atividade]]=0, "-", BS_CONTROLE[[#This Row],[Atividade]])</f>
        <v>DETECÇÃO - RONDA 7 DIAS</v>
      </c>
      <c r="AJ608" s="9" t="str">
        <f>IF(BS_CONTROLE[[#This Row],[Atividade]]=0, "-", BS_CONTROLE[[#This Row],[Atividade]])</f>
        <v>DETECÇÃO - RONDA 7 DIAS</v>
      </c>
      <c r="AK608" s="31" t="str">
        <f>BS_CONTROLE[[#This Row],[Local - Partida]]</f>
        <v>ZBVZQB</v>
      </c>
      <c r="AL608" s="31" t="str">
        <f>BS_CONTROLE[[#This Row],[Local - Encerramento]]</f>
        <v>ZKE</v>
      </c>
      <c r="AM608" s="104" t="str">
        <f>IF(BS_CONTROLE[[#This Row],[Entre - Estações]]=0, "-", BS_CONTROLE[[#This Row],[Entre - Estações]])</f>
        <v>ZQBZBV-ZKE</v>
      </c>
      <c r="AN608" s="104" t="str">
        <f>IF(BS_CONTROLE[[#This Row],[SB]]=0, "-", BS_CONTROLE[[#This Row],[SB]])</f>
        <v>ZQBZBVZKE</v>
      </c>
      <c r="AO608" s="104">
        <f>IF(BS_CONTROLE[[#This Row],[SUB]]=0, "-", BS_CONTROLE[[#This Row],[SUB]])</f>
        <v>56</v>
      </c>
      <c r="AP608" s="104">
        <f>BS_CONTROLE[[#This Row],[KM - Inicio]]</f>
        <v>248</v>
      </c>
      <c r="AQ608" s="104">
        <f>BS_CONTROLE[[#This Row],[KM - Inicio]]</f>
        <v>248</v>
      </c>
      <c r="AR608" s="107">
        <v>0.32569444444444445</v>
      </c>
      <c r="AS608" s="107">
        <v>0.41388888888888886</v>
      </c>
      <c r="AT608" s="107">
        <v>0.45555555555555555</v>
      </c>
      <c r="AU608" s="135"/>
      <c r="AV608" s="135"/>
      <c r="AW608" s="14"/>
      <c r="AX608" s="14"/>
      <c r="AY608" s="160">
        <f t="shared" si="63"/>
        <v>4.1666666666666685E-2</v>
      </c>
      <c r="AZ608" s="151"/>
      <c r="BA608" s="108">
        <v>100</v>
      </c>
      <c r="BB608" s="10" t="str">
        <f>IFERROR(_xlfn.XLOOKUP(AI608, BS_ATIVIDADE[ATIVIDADE],BS_ATIVIDADE[UNIDADE] ), "*")</f>
        <v>KM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8" s="148"/>
      <c r="BG608" s="16"/>
      <c r="BH608" s="17">
        <v>2</v>
      </c>
      <c r="BI608" s="17"/>
      <c r="BJ608" s="17" t="s">
        <v>1907</v>
      </c>
      <c r="BK608" s="18" t="s">
        <v>1907</v>
      </c>
      <c r="BL608" s="16"/>
      <c r="BM608" s="129" t="s">
        <v>445</v>
      </c>
      <c r="BN608" s="129" t="s">
        <v>445</v>
      </c>
      <c r="BO608" s="129" t="s">
        <v>445</v>
      </c>
      <c r="BP608" s="18"/>
      <c r="BQ608" s="12" t="str">
        <f t="shared" si="58"/>
        <v>Aderente</v>
      </c>
      <c r="BR608" s="19">
        <f t="shared" si="59"/>
        <v>1.0000000000000004</v>
      </c>
      <c r="BS608" s="19">
        <f t="shared" si="60"/>
        <v>1</v>
      </c>
      <c r="BT608" s="185" t="str">
        <f t="shared" si="61"/>
        <v>OKOK</v>
      </c>
    </row>
    <row r="609" spans="1:72" hidden="1">
      <c r="A609" s="47" t="str">
        <f t="shared" si="62"/>
        <v>DANIEL (TP-647)46077</v>
      </c>
      <c r="B609" s="101">
        <v>46077</v>
      </c>
      <c r="C609" s="134">
        <f>IF(BS_CONTROLE[[#This Row],[DATA]]="","",WEEKNUM(BS_CONTROLE[[#This Row],[DATA]]))</f>
        <v>9</v>
      </c>
      <c r="D609" s="103" t="s">
        <v>867</v>
      </c>
      <c r="E609" s="155">
        <v>162</v>
      </c>
      <c r="F609" s="125" t="s">
        <v>775</v>
      </c>
      <c r="G609" s="140" t="str">
        <f>IF(D609="","*",VLOOKUP(F609,BS_ATIVIDADE[],3,FALSE))</f>
        <v>SOLDA</v>
      </c>
      <c r="H609" s="104" t="s">
        <v>593</v>
      </c>
      <c r="I609" s="104" t="s">
        <v>593</v>
      </c>
      <c r="J609" s="104">
        <v>56</v>
      </c>
      <c r="K609" s="104">
        <v>208.75</v>
      </c>
      <c r="L609" s="104" t="s">
        <v>593</v>
      </c>
      <c r="M609" s="126" t="s">
        <v>105</v>
      </c>
      <c r="N609" s="126" t="s">
        <v>250</v>
      </c>
      <c r="O609" s="105">
        <v>0.375</v>
      </c>
      <c r="P609" s="105">
        <v>6.25E-2</v>
      </c>
      <c r="Q609" s="104">
        <v>1</v>
      </c>
      <c r="R609" s="10" t="str">
        <f>IFERROR(_xlfn.XLOOKUP(F609, BS_ATIVIDADE[ATIVIDADE],BS_ATIVIDADE[UNIDADE] ), "*")</f>
        <v>Nº DE SOLDA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9" s="104" t="s">
        <v>1217</v>
      </c>
      <c r="W609" s="149" t="s">
        <v>1060</v>
      </c>
      <c r="X609" s="103" t="s">
        <v>421</v>
      </c>
      <c r="Y609" s="128" t="s">
        <v>424</v>
      </c>
      <c r="Z609" s="103"/>
      <c r="AA609" s="104" t="s">
        <v>593</v>
      </c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PDM - SOLDA</v>
      </c>
      <c r="AJ609" s="9" t="str">
        <f>IF(BS_CONTROLE[[#This Row],[Atividade]]=0, "-", BS_CONTROLE[[#This Row],[Atividade]])</f>
        <v>PDM - SOLDA</v>
      </c>
      <c r="AK609" s="31" t="str">
        <f>BS_CONTROLE[[#This Row],[Local - Partida]]</f>
        <v>-</v>
      </c>
      <c r="AL609" s="31" t="str">
        <f>BS_CONTROLE[[#This Row],[Local - Encerramento]]</f>
        <v>-</v>
      </c>
      <c r="AM609" s="104" t="str">
        <f>IF(BS_CONTROLE[[#This Row],[Entre - Estações]]=0, "-", BS_CONTROLE[[#This Row],[Entre - Estações]])</f>
        <v>ZST</v>
      </c>
      <c r="AN609" s="104" t="str">
        <f>IF(BS_CONTROLE[[#This Row],[SB]]=0, "-", BS_CONTROLE[[#This Row],[SB]])</f>
        <v>ZST2</v>
      </c>
      <c r="AO609" s="104">
        <f>IF(BS_CONTROLE[[#This Row],[SUB]]=0, "-", BS_CONTROLE[[#This Row],[SUB]])</f>
        <v>56</v>
      </c>
      <c r="AP609" s="104">
        <f>BS_CONTROLE[[#This Row],[KM - Inicio]]</f>
        <v>208.75</v>
      </c>
      <c r="AQ609" s="104">
        <f>BS_CONTROLE[[#This Row],[KM - Inicio]]</f>
        <v>208.75</v>
      </c>
      <c r="AR609" s="107">
        <v>0</v>
      </c>
      <c r="AS609" s="107">
        <v>0</v>
      </c>
      <c r="AT609" s="107">
        <v>0</v>
      </c>
      <c r="AU609" s="135"/>
      <c r="AV609" s="135"/>
      <c r="AW609" s="14"/>
      <c r="AX609" s="14"/>
      <c r="AY609" s="160">
        <f t="shared" si="63"/>
        <v>0</v>
      </c>
      <c r="AZ609" s="151"/>
      <c r="BA609" s="108">
        <v>0</v>
      </c>
      <c r="BB609" s="10" t="str">
        <f>IFERROR(_xlfn.XLOOKUP(AI609, BS_ATIVIDADE[ATIVIDADE],BS_ATIVIDADE[UNIDADE] ), "*")</f>
        <v>Nº DE SOLDA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9" s="148"/>
      <c r="BG609" s="16"/>
      <c r="BH609" s="17">
        <v>0</v>
      </c>
      <c r="BI609" s="17"/>
      <c r="BJ609" s="17" t="s">
        <v>1908</v>
      </c>
      <c r="BK609" s="18" t="s">
        <v>1908</v>
      </c>
      <c r="BL609" s="16"/>
      <c r="BM609" s="129" t="s">
        <v>447</v>
      </c>
      <c r="BN609" s="129" t="s">
        <v>463</v>
      </c>
      <c r="BO609" s="129" t="s">
        <v>549</v>
      </c>
      <c r="BP609" s="18" t="s">
        <v>1908</v>
      </c>
      <c r="BQ609" s="12" t="str">
        <f t="shared" si="58"/>
        <v>Produção e Intervalo</v>
      </c>
      <c r="BR609" s="19">
        <f t="shared" si="59"/>
        <v>0</v>
      </c>
      <c r="BS609" s="19">
        <f t="shared" si="60"/>
        <v>0</v>
      </c>
      <c r="BT609" s="185" t="str">
        <f t="shared" si="61"/>
        <v>CondiçõesClimáticaTemperatura</v>
      </c>
    </row>
    <row r="610" spans="1:72" hidden="1">
      <c r="A610" s="47" t="str">
        <f t="shared" si="62"/>
        <v>V9346077</v>
      </c>
      <c r="B610" s="101">
        <v>46077</v>
      </c>
      <c r="C610" s="134">
        <f>IF(BS_CONTROLE[[#This Row],[DATA]]="","",WEEKNUM(BS_CONTROLE[[#This Row],[DATA]]))</f>
        <v>9</v>
      </c>
      <c r="D610" s="103" t="s">
        <v>814</v>
      </c>
      <c r="E610" s="155">
        <v>162</v>
      </c>
      <c r="F610" s="125" t="s">
        <v>698</v>
      </c>
      <c r="G610" s="140" t="str">
        <f>IF(D610="","*",VLOOKUP(F610,BS_ATIVIDADE[],3,FALSE))</f>
        <v>MECANIZAÇÃO - SOCADORA</v>
      </c>
      <c r="H610" s="104" t="s">
        <v>104</v>
      </c>
      <c r="I610" s="104" t="s">
        <v>104</v>
      </c>
      <c r="J610" s="104">
        <v>56</v>
      </c>
      <c r="K610" s="104">
        <v>204.4</v>
      </c>
      <c r="L610" s="104">
        <v>205.8</v>
      </c>
      <c r="M610" s="126" t="s">
        <v>247</v>
      </c>
      <c r="N610" s="126" t="s">
        <v>248</v>
      </c>
      <c r="O610" s="105">
        <v>0.41666666666666669</v>
      </c>
      <c r="P610" s="105">
        <v>8.3333333333333329E-2</v>
      </c>
      <c r="Q610" s="104">
        <v>500</v>
      </c>
      <c r="R610" s="10" t="str">
        <f>IFERROR(_xlfn.XLOOKUP(F610, BS_ATIVIDADE[ATIVIDADE],BS_ATIVIDADE[UNIDADE] ), "*")</f>
        <v>M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0" s="104" t="s">
        <v>1109</v>
      </c>
      <c r="W610" s="149" t="s">
        <v>1664</v>
      </c>
      <c r="X610" s="103" t="s">
        <v>421</v>
      </c>
      <c r="Y610" s="128" t="s">
        <v>424</v>
      </c>
      <c r="Z610" s="103"/>
      <c r="AA610" s="104">
        <v>1</v>
      </c>
      <c r="AB610" s="102" t="s">
        <v>418</v>
      </c>
      <c r="AC610" s="150" t="s">
        <v>419</v>
      </c>
      <c r="AD610" s="106">
        <v>0.33333333333333331</v>
      </c>
      <c r="AE610" s="104">
        <v>7309</v>
      </c>
      <c r="AF610" s="104" t="s">
        <v>593</v>
      </c>
      <c r="AG610" s="104" t="s">
        <v>593</v>
      </c>
      <c r="AH610" s="15"/>
      <c r="AI610" s="125" t="str">
        <f>IF(BS_CONTROLE[[#This Row],[Atividade]]=0, "-", BS_CONTROLE[[#This Row],[Atividade]])</f>
        <v>MECANIZAÇÃO - SOCADORA</v>
      </c>
      <c r="AJ610" s="9" t="str">
        <f>IF(BS_CONTROLE[[#This Row],[Atividade]]=0, "-", BS_CONTROLE[[#This Row],[Atividade]])</f>
        <v>MECANIZAÇÃO - SOCADORA</v>
      </c>
      <c r="AK610" s="31" t="str">
        <f>BS_CONTROLE[[#This Row],[Local - Partida]]</f>
        <v>ZYU1</v>
      </c>
      <c r="AL610" s="31" t="str">
        <f>BS_CONTROLE[[#This Row],[Local - Encerramento]]</f>
        <v>ZYU1</v>
      </c>
      <c r="AM610" s="104" t="str">
        <f>IF(BS_CONTROLE[[#This Row],[Entre - Estações]]=0, "-", BS_CONTROLE[[#This Row],[Entre - Estações]])</f>
        <v>ZYU-ZST</v>
      </c>
      <c r="AN610" s="104" t="str">
        <f>IF(BS_CONTROLE[[#This Row],[SB]]=0, "-", BS_CONTROLE[[#This Row],[SB]])</f>
        <v>ZYU206</v>
      </c>
      <c r="AO610" s="104">
        <f>IF(BS_CONTROLE[[#This Row],[SUB]]=0, "-", BS_CONTROLE[[#This Row],[SUB]])</f>
        <v>56</v>
      </c>
      <c r="AP610" s="104">
        <f>BS_CONTROLE[[#This Row],[KM - Inicio]]</f>
        <v>204.4</v>
      </c>
      <c r="AQ610" s="104">
        <f>BS_CONTROLE[[#This Row],[KM - Inicio]]</f>
        <v>204.4</v>
      </c>
      <c r="AR610" s="107">
        <v>0</v>
      </c>
      <c r="AS610" s="107">
        <v>0</v>
      </c>
      <c r="AT610" s="107">
        <v>0</v>
      </c>
      <c r="AU610" s="135"/>
      <c r="AV610" s="135"/>
      <c r="AW610" s="14"/>
      <c r="AX610" s="14"/>
      <c r="AY610" s="160">
        <f t="shared" si="63"/>
        <v>0</v>
      </c>
      <c r="AZ610" s="151"/>
      <c r="BA610" s="108">
        <v>0</v>
      </c>
      <c r="BB610" s="10" t="str">
        <f>IFERROR(_xlfn.XLOOKUP(AI610, BS_ATIVIDADE[ATIVIDADE],BS_ATIVIDADE[UNIDADE] ), "*")</f>
        <v>M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0" s="148"/>
      <c r="BG610" s="16"/>
      <c r="BH610" s="17">
        <v>0</v>
      </c>
      <c r="BI610" s="17"/>
      <c r="BJ610" s="17" t="s">
        <v>1909</v>
      </c>
      <c r="BK610" s="18" t="s">
        <v>1909</v>
      </c>
      <c r="BL610" s="16"/>
      <c r="BM610" s="129" t="s">
        <v>440</v>
      </c>
      <c r="BN610" s="129" t="s">
        <v>469</v>
      </c>
      <c r="BO610" s="129" t="s">
        <v>530</v>
      </c>
      <c r="BP610" s="18" t="s">
        <v>1909</v>
      </c>
      <c r="BQ610" s="12" t="str">
        <f t="shared" si="58"/>
        <v>Produção e Intervalo</v>
      </c>
      <c r="BR610" s="19">
        <f t="shared" si="59"/>
        <v>0</v>
      </c>
      <c r="BS610" s="19">
        <f t="shared" si="60"/>
        <v>0</v>
      </c>
      <c r="BT610" s="185" t="str">
        <f t="shared" si="61"/>
        <v>CCOCirculaçãoIntervaloOportunidade</v>
      </c>
    </row>
    <row r="611" spans="1:72" hidden="1">
      <c r="A611" s="47" t="str">
        <f t="shared" si="62"/>
        <v>ROGÉRIO (TP-730)46077</v>
      </c>
      <c r="B611" s="101">
        <v>46077</v>
      </c>
      <c r="C611" s="134">
        <f>IF(BS_CONTROLE[[#This Row],[DATA]]="","",WEEKNUM(BS_CONTROLE[[#This Row],[DATA]]))</f>
        <v>9</v>
      </c>
      <c r="D611" s="103" t="s">
        <v>937</v>
      </c>
      <c r="E611" s="155">
        <v>543</v>
      </c>
      <c r="F611" s="125" t="s">
        <v>779</v>
      </c>
      <c r="G611" s="140" t="str">
        <f>IF(D611="","*",VLOOKUP(F611,BS_ATIVIDADE[],3,FALSE))</f>
        <v>DORMENTE - SUBSTITUIÇÂO</v>
      </c>
      <c r="H611" s="105" t="s">
        <v>593</v>
      </c>
      <c r="I611" s="105"/>
      <c r="J611" s="104">
        <v>56</v>
      </c>
      <c r="K611" s="104">
        <v>202</v>
      </c>
      <c r="L611" s="104" t="s">
        <v>593</v>
      </c>
      <c r="M611" s="126" t="s">
        <v>103</v>
      </c>
      <c r="N611" s="126" t="s">
        <v>246</v>
      </c>
      <c r="O611" s="105">
        <v>0.41666666666666669</v>
      </c>
      <c r="P611" s="105">
        <v>8.3333333333333329E-2</v>
      </c>
      <c r="Q611" s="104">
        <v>20</v>
      </c>
      <c r="R611" s="10" t="str">
        <f>IFERROR(_xlfn.XLOOKUP(F611, BS_ATIVIDADE[ATIVIDADE],BS_ATIVIDADE[UNIDADE] ), "*")</f>
        <v>Nº DE DORMENTES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1" s="104" t="s">
        <v>1179</v>
      </c>
      <c r="W611" s="149" t="s">
        <v>1075</v>
      </c>
      <c r="X611" s="103" t="s">
        <v>421</v>
      </c>
      <c r="Y611" s="128" t="s">
        <v>424</v>
      </c>
      <c r="Z611" s="103"/>
      <c r="AA611" s="104" t="s">
        <v>593</v>
      </c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PDM - SUBSTITUIÇÃO - DORMENTE</v>
      </c>
      <c r="AJ611" s="9" t="str">
        <f>IF(BS_CONTROLE[[#This Row],[Atividade]]=0, "-", BS_CONTROLE[[#This Row],[Atividade]])</f>
        <v>PDM - SUBSTITUIÇÃO - DORMENTE</v>
      </c>
      <c r="AK611" s="31" t="str">
        <f>BS_CONTROLE[[#This Row],[Local - Partida]]</f>
        <v>-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ZYU</v>
      </c>
      <c r="AN611" s="104" t="str">
        <f>IF(BS_CONTROLE[[#This Row],[SB]]=0, "-", BS_CONTROLE[[#This Row],[SB]])</f>
        <v>ZYU2</v>
      </c>
      <c r="AO611" s="104">
        <f>IF(BS_CONTROLE[[#This Row],[SUB]]=0, "-", BS_CONTROLE[[#This Row],[SUB]])</f>
        <v>56</v>
      </c>
      <c r="AP611" s="104">
        <f>BS_CONTROLE[[#This Row],[KM - Inicio]]</f>
        <v>202</v>
      </c>
      <c r="AQ611" s="104">
        <f>BS_CONTROLE[[#This Row],[KM - Inicio]]</f>
        <v>202</v>
      </c>
      <c r="AR611" s="107">
        <v>0.52569444444444446</v>
      </c>
      <c r="AS611" s="107">
        <v>0</v>
      </c>
      <c r="AT611" s="107">
        <v>0</v>
      </c>
      <c r="AU611" s="135"/>
      <c r="AV611" s="135"/>
      <c r="AW611" s="14"/>
      <c r="AX611" s="14"/>
      <c r="AY611" s="160">
        <f t="shared" si="63"/>
        <v>0</v>
      </c>
      <c r="AZ611" s="151"/>
      <c r="BA611" s="108">
        <v>0</v>
      </c>
      <c r="BB611" s="10" t="str">
        <f>IFERROR(_xlfn.XLOOKUP(AI611, BS_ATIVIDADE[ATIVIDADE],BS_ATIVIDADE[UNIDADE] ), "*")</f>
        <v>Nº DE DORMENTES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1" s="148"/>
      <c r="BG611" s="16"/>
      <c r="BH611" s="17">
        <v>0</v>
      </c>
      <c r="BI611" s="17"/>
      <c r="BJ611" s="17" t="s">
        <v>1910</v>
      </c>
      <c r="BK611" s="18" t="s">
        <v>1910</v>
      </c>
      <c r="BL611" s="16"/>
      <c r="BM611" s="129" t="s">
        <v>440</v>
      </c>
      <c r="BN611" s="129" t="s">
        <v>469</v>
      </c>
      <c r="BO611" s="129" t="s">
        <v>530</v>
      </c>
      <c r="BP611" s="18" t="s">
        <v>1910</v>
      </c>
      <c r="BQ611" s="12" t="str">
        <f t="shared" si="58"/>
        <v>Produção e Intervalo</v>
      </c>
      <c r="BR611" s="19">
        <f t="shared" si="59"/>
        <v>0</v>
      </c>
      <c r="BS611" s="19">
        <f t="shared" si="60"/>
        <v>0</v>
      </c>
      <c r="BT611" s="185" t="str">
        <f t="shared" si="61"/>
        <v>CCOCirculaçãoIntervaloOportunidade</v>
      </c>
    </row>
    <row r="612" spans="1:72" hidden="1">
      <c r="A612" s="47" t="str">
        <f t="shared" si="62"/>
        <v>W5946077</v>
      </c>
      <c r="B612" s="101">
        <v>46077</v>
      </c>
      <c r="C612" s="134">
        <f>IF(BS_CONTROLE[[#This Row],[DATA]]="","",WEEKNUM(BS_CONTROLE[[#This Row],[DATA]]))</f>
        <v>9</v>
      </c>
      <c r="D612" s="103" t="s">
        <v>827</v>
      </c>
      <c r="E612" s="155">
        <v>605</v>
      </c>
      <c r="F612" s="125" t="s">
        <v>756</v>
      </c>
      <c r="G612" s="140" t="str">
        <f>IF(D612="","*",VLOOKUP(F612,BS_ATIVIDADE[],3,FALSE))</f>
        <v>DORMENTE - DESCARGA</v>
      </c>
      <c r="H612" s="104" t="s">
        <v>104</v>
      </c>
      <c r="I612" s="104" t="s">
        <v>104</v>
      </c>
      <c r="J612" s="104">
        <v>56</v>
      </c>
      <c r="K612" s="104">
        <v>190</v>
      </c>
      <c r="L612" s="104">
        <v>167.5</v>
      </c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12" s="105">
        <v>0.375</v>
      </c>
      <c r="P612" s="105">
        <v>4.1666666666666664E-2</v>
      </c>
      <c r="Q612" s="104">
        <v>100</v>
      </c>
      <c r="R612" s="10" t="str">
        <f>IFERROR(_xlfn.XLOOKUP(F612, BS_ATIVIDADE[ATIVIDADE],BS_ATIVIDADE[UNIDADE] ), "*")</f>
        <v>Nº DE DORMENTES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2" s="104" t="s">
        <v>1181</v>
      </c>
      <c r="W612" s="149" t="s">
        <v>1911</v>
      </c>
      <c r="X612" s="103" t="s">
        <v>421</v>
      </c>
      <c r="Y612" s="128" t="s">
        <v>424</v>
      </c>
      <c r="Z612" s="103"/>
      <c r="AA612" s="104">
        <v>1</v>
      </c>
      <c r="AB612" s="102" t="s">
        <v>412</v>
      </c>
      <c r="AC612" s="150"/>
      <c r="AD612" s="106">
        <v>0.29166666666666669</v>
      </c>
      <c r="AE612" s="104">
        <v>7629</v>
      </c>
      <c r="AF612" s="104" t="s">
        <v>593</v>
      </c>
      <c r="AG612" s="104" t="s">
        <v>593</v>
      </c>
      <c r="AH612" s="15"/>
      <c r="AI612" s="125" t="str">
        <f>IF(BS_CONTROLE[[#This Row],[Atividade]]=0, "-", BS_CONTROLE[[#This Row],[Atividade]])</f>
        <v>PDM - DESCARGA - DORMENTE</v>
      </c>
      <c r="AJ612" s="9" t="str">
        <f>IF(BS_CONTROLE[[#This Row],[Atividade]]=0, "-", BS_CONTROLE[[#This Row],[Atividade]])</f>
        <v>PDM - DESCARGA - DORMENTE</v>
      </c>
      <c r="AK612" s="31" t="str">
        <f>BS_CONTROLE[[#This Row],[Local - Partida]]</f>
        <v>ZYU1</v>
      </c>
      <c r="AL612" s="31" t="str">
        <f>BS_CONTROLE[[#This Row],[Local - Encerramento]]</f>
        <v>ZYU1</v>
      </c>
      <c r="AM612" s="104" t="str">
        <f>IF(BS_CONTROLE[[#This Row],[Entre - Estações]]=0, "-", BS_CONTROLE[[#This Row],[Entre - Estações]])</f>
        <v>ZDY-ZFY</v>
      </c>
      <c r="AN612" s="104" t="str">
        <f>IF(BS_CONTROLE[[#This Row],[SB]]=0, "-", BS_CONTROLE[[#This Row],[SB]])</f>
        <v>189ZFY</v>
      </c>
      <c r="AO612" s="104">
        <f>IF(BS_CONTROLE[[#This Row],[SUB]]=0, "-", BS_CONTROLE[[#This Row],[SUB]])</f>
        <v>56</v>
      </c>
      <c r="AP612" s="104">
        <f>BS_CONTROLE[[#This Row],[KM - Inicio]]</f>
        <v>190</v>
      </c>
      <c r="AQ612" s="104">
        <f>BS_CONTROLE[[#This Row],[KM - Inicio]]</f>
        <v>190</v>
      </c>
      <c r="AR612" s="107">
        <v>0.33541666666666664</v>
      </c>
      <c r="AS612" s="107">
        <v>0</v>
      </c>
      <c r="AT612" s="107">
        <v>0</v>
      </c>
      <c r="AU612" s="135"/>
      <c r="AV612" s="135"/>
      <c r="AW612" s="14"/>
      <c r="AX612" s="14"/>
      <c r="AY612" s="160">
        <f t="shared" si="63"/>
        <v>0</v>
      </c>
      <c r="AZ612" s="151"/>
      <c r="BA612" s="108">
        <v>0</v>
      </c>
      <c r="BB612" s="10" t="str">
        <f>IFERROR(_xlfn.XLOOKUP(AI612, BS_ATIVIDADE[ATIVIDADE],BS_ATIVIDADE[UNIDADE] ), "*")</f>
        <v>Nº DE DORMENTES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2" s="148"/>
      <c r="BG612" s="16"/>
      <c r="BH612" s="17">
        <v>0</v>
      </c>
      <c r="BI612" s="17"/>
      <c r="BJ612" s="17" t="s">
        <v>1912</v>
      </c>
      <c r="BK612" s="18" t="s">
        <v>1913</v>
      </c>
      <c r="BL612" s="16"/>
      <c r="BM612" s="129" t="s">
        <v>440</v>
      </c>
      <c r="BN612" s="129" t="s">
        <v>469</v>
      </c>
      <c r="BO612" s="129" t="s">
        <v>530</v>
      </c>
      <c r="BP612" s="18" t="s">
        <v>1913</v>
      </c>
      <c r="BQ612" s="12" t="str">
        <f t="shared" si="58"/>
        <v>Produção e Intervalo</v>
      </c>
      <c r="BR612" s="19">
        <f t="shared" si="59"/>
        <v>0</v>
      </c>
      <c r="BS612" s="19">
        <f t="shared" si="60"/>
        <v>0</v>
      </c>
      <c r="BT612" s="185" t="str">
        <f t="shared" si="61"/>
        <v>CCOCirculaçãoIntervaloOportunidade</v>
      </c>
    </row>
    <row r="613" spans="1:72" hidden="1">
      <c r="A613" s="47" t="str">
        <f t="shared" si="62"/>
        <v>ROBSON (TF-701)</v>
      </c>
      <c r="B613" s="101"/>
      <c r="C613" s="134" t="str">
        <f>IF(BS_CONTROLE[[#This Row],[DATA]]="","",WEEKNUM(BS_CONTROLE[[#This Row],[DATA]]))</f>
        <v/>
      </c>
      <c r="D613" s="103" t="s">
        <v>935</v>
      </c>
      <c r="E613" s="155">
        <v>310</v>
      </c>
      <c r="F613" s="125" t="s">
        <v>779</v>
      </c>
      <c r="G613" s="140" t="str">
        <f>IF(D613="","*",VLOOKUP(F613,BS_ATIVIDADE[],3,FALSE))</f>
        <v>DORMENTE - SUBSTITUIÇÂO</v>
      </c>
      <c r="H613" s="105" t="s">
        <v>593</v>
      </c>
      <c r="I613" s="105" t="s">
        <v>593</v>
      </c>
      <c r="J613" s="104">
        <v>56</v>
      </c>
      <c r="K613" s="104">
        <v>190.3</v>
      </c>
      <c r="L613" s="104">
        <v>190.5</v>
      </c>
      <c r="M613" s="126" t="s">
        <v>95</v>
      </c>
      <c r="N613" s="126" t="s">
        <v>242</v>
      </c>
      <c r="O613" s="105">
        <v>0.375</v>
      </c>
      <c r="P613" s="105">
        <v>8.3333333333333329E-2</v>
      </c>
      <c r="Q613" s="104">
        <v>50</v>
      </c>
      <c r="R613" s="10" t="str">
        <f>IFERROR(_xlfn.XLOOKUP(F613, BS_ATIVIDADE[ATIVIDADE],BS_ATIVIDADE[UNIDADE] ), "*")</f>
        <v>Nº DE DORMENTES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3" s="104" t="s">
        <v>1417</v>
      </c>
      <c r="W613" s="149" t="s">
        <v>1075</v>
      </c>
      <c r="X613" s="103" t="s">
        <v>421</v>
      </c>
      <c r="Y613" s="128"/>
      <c r="Z613" s="103"/>
      <c r="AA613" s="104" t="s">
        <v>593</v>
      </c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PDM - SUBSTITUIÇÃO - DORMENTE</v>
      </c>
      <c r="AJ613" s="9" t="str">
        <f>IF(BS_CONTROLE[[#This Row],[Atividade]]=0, "-", BS_CONTROLE[[#This Row],[Atividade]])</f>
        <v>PDM - SUBSTITUIÇÃO - DORMENTE</v>
      </c>
      <c r="AK613" s="31" t="str">
        <f>BS_CONTROLE[[#This Row],[Local - Partida]]</f>
        <v>-</v>
      </c>
      <c r="AL613" s="31" t="str">
        <f>BS_CONTROLE[[#This Row],[Local - Encerramento]]</f>
        <v>-</v>
      </c>
      <c r="AM613" s="104" t="str">
        <f>IF(BS_CONTROLE[[#This Row],[Entre - Estações]]=0, "-", BS_CONTROLE[[#This Row],[Entre - Estações]])</f>
        <v>ZDY-ZFY</v>
      </c>
      <c r="AN613" s="104" t="str">
        <f>IF(BS_CONTROLE[[#This Row],[SB]]=0, "-", BS_CONTROLE[[#This Row],[SB]])</f>
        <v>189ZFY</v>
      </c>
      <c r="AO613" s="104">
        <f>IF(BS_CONTROLE[[#This Row],[SUB]]=0, "-", BS_CONTROLE[[#This Row],[SUB]])</f>
        <v>56</v>
      </c>
      <c r="AP613" s="104">
        <f>BS_CONTROLE[[#This Row],[KM - Inicio]]</f>
        <v>190.3</v>
      </c>
      <c r="AQ613" s="104">
        <f>BS_CONTROLE[[#This Row],[KM - Inicio]]</f>
        <v>190.3</v>
      </c>
      <c r="AR613" s="107"/>
      <c r="AS613" s="107"/>
      <c r="AT613" s="107"/>
      <c r="AU613" s="135"/>
      <c r="AV613" s="135"/>
      <c r="AW613" s="14"/>
      <c r="AX613" s="14"/>
      <c r="AY613" s="160">
        <f t="shared" si="63"/>
        <v>0</v>
      </c>
      <c r="AZ613" s="151"/>
      <c r="BA613" s="108"/>
      <c r="BB613" s="10" t="str">
        <f>IFERROR(_xlfn.XLOOKUP(AI613, BS_ATIVIDADE[ATIVIDADE],BS_ATIVIDADE[UNIDADE] ), "*")</f>
        <v>Nº DE DORMENTES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185" t="str">
        <f t="shared" si="61"/>
        <v/>
      </c>
    </row>
    <row r="614" spans="1:72" hidden="1">
      <c r="A614" s="47" t="str">
        <f t="shared" si="62"/>
        <v>JACIANO (TF-674)</v>
      </c>
      <c r="B614" s="101"/>
      <c r="C614" s="134" t="str">
        <f>IF(BS_CONTROLE[[#This Row],[DATA]]="","",WEEKNUM(BS_CONTROLE[[#This Row],[DATA]]))</f>
        <v/>
      </c>
      <c r="D614" s="103" t="s">
        <v>895</v>
      </c>
      <c r="E614" s="155"/>
      <c r="F614" s="125" t="s">
        <v>779</v>
      </c>
      <c r="G614" s="140" t="str">
        <f>IF(D614="","*",VLOOKUP(F614,BS_ATIVIDADE[],3,FALSE))</f>
        <v>DORMENTE - SUBSTITUIÇÂO</v>
      </c>
      <c r="H614" s="105" t="s">
        <v>593</v>
      </c>
      <c r="I614" s="105" t="s">
        <v>593</v>
      </c>
      <c r="J614" s="104">
        <v>56</v>
      </c>
      <c r="K614" s="104">
        <v>190.3</v>
      </c>
      <c r="L614" s="104">
        <v>190.5</v>
      </c>
      <c r="M614" s="126" t="s">
        <v>95</v>
      </c>
      <c r="N614" s="126" t="s">
        <v>242</v>
      </c>
      <c r="O614" s="105">
        <v>0.375</v>
      </c>
      <c r="P614" s="105">
        <v>8.3333333333333329E-2</v>
      </c>
      <c r="Q614" s="104">
        <v>50</v>
      </c>
      <c r="R614" s="10" t="str">
        <f>IFERROR(_xlfn.XLOOKUP(F614, BS_ATIVIDADE[ATIVIDADE],BS_ATIVIDADE[UNIDADE] ), "*")</f>
        <v>Nº DE DORMENTES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4" s="104" t="s">
        <v>1804</v>
      </c>
      <c r="W614" s="149" t="s">
        <v>1075</v>
      </c>
      <c r="X614" s="103" t="s">
        <v>421</v>
      </c>
      <c r="Y614" s="128"/>
      <c r="Z614" s="103"/>
      <c r="AA614" s="104" t="s">
        <v>593</v>
      </c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PDM - SUBSTITUIÇÃO - DORMENTE</v>
      </c>
      <c r="AJ614" s="9" t="str">
        <f>IF(BS_CONTROLE[[#This Row],[Atividade]]=0, "-", BS_CONTROLE[[#This Row],[Atividade]])</f>
        <v>PDM - SUBSTITUIÇÃO - DORMENTE</v>
      </c>
      <c r="AK614" s="31" t="str">
        <f>BS_CONTROLE[[#This Row],[Local - Partida]]</f>
        <v>-</v>
      </c>
      <c r="AL614" s="31" t="str">
        <f>BS_CONTROLE[[#This Row],[Local - Encerramento]]</f>
        <v>-</v>
      </c>
      <c r="AM614" s="104" t="str">
        <f>IF(BS_CONTROLE[[#This Row],[Entre - Estações]]=0, "-", BS_CONTROLE[[#This Row],[Entre - Estações]])</f>
        <v>ZDY-ZFY</v>
      </c>
      <c r="AN614" s="104" t="str">
        <f>IF(BS_CONTROLE[[#This Row],[SB]]=0, "-", BS_CONTROLE[[#This Row],[SB]])</f>
        <v>189ZFY</v>
      </c>
      <c r="AO614" s="104">
        <f>IF(BS_CONTROLE[[#This Row],[SUB]]=0, "-", BS_CONTROLE[[#This Row],[SUB]])</f>
        <v>56</v>
      </c>
      <c r="AP614" s="104">
        <f>BS_CONTROLE[[#This Row],[KM - Inicio]]</f>
        <v>190.3</v>
      </c>
      <c r="AQ614" s="104">
        <f>BS_CONTROLE[[#This Row],[KM - Inicio]]</f>
        <v>190.3</v>
      </c>
      <c r="AR614" s="107"/>
      <c r="AS614" s="107"/>
      <c r="AT614" s="107"/>
      <c r="AU614" s="135"/>
      <c r="AV614" s="135"/>
      <c r="AW614" s="14"/>
      <c r="AX614" s="14"/>
      <c r="AY614" s="160">
        <f t="shared" si="63"/>
        <v>0</v>
      </c>
      <c r="AZ614" s="151"/>
      <c r="BA614" s="108"/>
      <c r="BB614" s="10" t="str">
        <f>IFERROR(_xlfn.XLOOKUP(AI614, BS_ATIVIDADE[ATIVIDADE],BS_ATIVIDADE[UNIDADE] ), "*")</f>
        <v>Nº DE DORMENTES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185" t="str">
        <f t="shared" si="61"/>
        <v/>
      </c>
    </row>
    <row r="615" spans="1:72" hidden="1">
      <c r="A615" s="47" t="str">
        <f t="shared" si="62"/>
        <v>ROBSON (TP-729)</v>
      </c>
      <c r="B615" s="101"/>
      <c r="C615" s="134" t="str">
        <f>IF(BS_CONTROLE[[#This Row],[DATA]]="","",WEEKNUM(BS_CONTROLE[[#This Row],[DATA]]))</f>
        <v/>
      </c>
      <c r="D615" s="103" t="s">
        <v>936</v>
      </c>
      <c r="E615" s="155"/>
      <c r="F615" s="125" t="s">
        <v>671</v>
      </c>
      <c r="G615" s="140" t="str">
        <f>IF(D615="","*",VLOOKUP(F615,BS_ATIVIDADE[],3,FALSE))</f>
        <v>LIMPEZA LASTRO</v>
      </c>
      <c r="H615" s="105" t="s">
        <v>593</v>
      </c>
      <c r="I615" s="105" t="s">
        <v>593</v>
      </c>
      <c r="J615" s="104">
        <v>56</v>
      </c>
      <c r="K615" s="104">
        <v>187.58</v>
      </c>
      <c r="L615" s="104" t="s">
        <v>593</v>
      </c>
      <c r="M615" s="126" t="s">
        <v>95</v>
      </c>
      <c r="N615" s="126" t="s">
        <v>241</v>
      </c>
      <c r="O615" s="105">
        <v>0.375</v>
      </c>
      <c r="P615" s="105">
        <v>8.3333333333333329E-2</v>
      </c>
      <c r="Q615" s="104">
        <v>10</v>
      </c>
      <c r="R615" s="10" t="str">
        <f>IFERROR(_xlfn.XLOOKUP(F615, BS_ATIVIDADE[ATIVIDADE],BS_ATIVIDADE[UNIDADE] ), "*")</f>
        <v>M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5" s="104" t="s">
        <v>1417</v>
      </c>
      <c r="W615" s="149" t="s">
        <v>1196</v>
      </c>
      <c r="X615" s="103" t="s">
        <v>421</v>
      </c>
      <c r="Y615" s="128"/>
      <c r="Z615" s="103"/>
      <c r="AA615" s="104" t="s">
        <v>593</v>
      </c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LIMPEZA LASTRO</v>
      </c>
      <c r="AJ615" s="9" t="str">
        <f>IF(BS_CONTROLE[[#This Row],[Atividade]]=0, "-", BS_CONTROLE[[#This Row],[Atividade]])</f>
        <v>LIMPEZA LASTRO</v>
      </c>
      <c r="AK615" s="31" t="str">
        <f>BS_CONTROLE[[#This Row],[Local - Partida]]</f>
        <v>-</v>
      </c>
      <c r="AL615" s="31" t="str">
        <f>BS_CONTROLE[[#This Row],[Local - Encerramento]]</f>
        <v>-</v>
      </c>
      <c r="AM615" s="104" t="str">
        <f>IF(BS_CONTROLE[[#This Row],[Entre - Estações]]=0, "-", BS_CONTROLE[[#This Row],[Entre - Estações]])</f>
        <v>ZDY-ZFY</v>
      </c>
      <c r="AN615" s="104" t="str">
        <f>IF(BS_CONTROLE[[#This Row],[SB]]=0, "-", BS_CONTROLE[[#This Row],[SB]])</f>
        <v>ZXP189</v>
      </c>
      <c r="AO615" s="104">
        <f>IF(BS_CONTROLE[[#This Row],[SUB]]=0, "-", BS_CONTROLE[[#This Row],[SUB]])</f>
        <v>56</v>
      </c>
      <c r="AP615" s="104">
        <f>BS_CONTROLE[[#This Row],[KM - Inicio]]</f>
        <v>187.58</v>
      </c>
      <c r="AQ615" s="104">
        <f>BS_CONTROLE[[#This Row],[KM - Inicio]]</f>
        <v>187.58</v>
      </c>
      <c r="AR615" s="107"/>
      <c r="AS615" s="107"/>
      <c r="AT615" s="107"/>
      <c r="AU615" s="135"/>
      <c r="AV615" s="135"/>
      <c r="AW615" s="14"/>
      <c r="AX615" s="14"/>
      <c r="AY615" s="160">
        <f t="shared" si="63"/>
        <v>0</v>
      </c>
      <c r="AZ615" s="151"/>
      <c r="BA615" s="108"/>
      <c r="BB615" s="10" t="str">
        <f>IFERROR(_xlfn.XLOOKUP(AI615, BS_ATIVIDADE[ATIVIDADE],BS_ATIVIDADE[UNIDADE] ), "*")</f>
        <v>M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185" t="str">
        <f t="shared" si="61"/>
        <v/>
      </c>
    </row>
    <row r="616" spans="1:72" hidden="1">
      <c r="A616" s="47" t="str">
        <f t="shared" si="62"/>
        <v>A8446077</v>
      </c>
      <c r="B616" s="101">
        <v>46077</v>
      </c>
      <c r="C616" s="134">
        <f>IF(BS_CONTROLE[[#This Row],[DATA]]="","",WEEKNUM(BS_CONTROLE[[#This Row],[DATA]]))</f>
        <v>9</v>
      </c>
      <c r="D616" s="103" t="s">
        <v>727</v>
      </c>
      <c r="E616" s="155">
        <v>609</v>
      </c>
      <c r="F616" s="125" t="s">
        <v>614</v>
      </c>
      <c r="G616" s="140" t="str">
        <f>IF(D616="","*",VLOOKUP(F616,BS_ATIVIDADE[],3,FALSE))</f>
        <v>DETECÇÃO</v>
      </c>
      <c r="H616" s="105" t="s">
        <v>1351</v>
      </c>
      <c r="I616" s="105" t="s">
        <v>1810</v>
      </c>
      <c r="J616" s="104">
        <v>55</v>
      </c>
      <c r="K616" s="104">
        <v>76.3</v>
      </c>
      <c r="L616" s="104" t="s">
        <v>593</v>
      </c>
      <c r="M616" s="126" t="s">
        <v>1914</v>
      </c>
      <c r="N616" s="126" t="s">
        <v>1915</v>
      </c>
      <c r="O616" s="105">
        <v>0.33333333333333331</v>
      </c>
      <c r="P616" s="105">
        <v>4.1666666666666664E-2</v>
      </c>
      <c r="Q616" s="104">
        <v>100</v>
      </c>
      <c r="R616" s="10" t="str">
        <f>IFERROR(_xlfn.XLOOKUP(F616, BS_ATIVIDADE[ATIVIDADE],BS_ATIVIDADE[UNIDADE] ), "*")</f>
        <v>KM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6" s="104" t="s">
        <v>1354</v>
      </c>
      <c r="W616" s="149" t="s">
        <v>1355</v>
      </c>
      <c r="X616" s="103" t="s">
        <v>416</v>
      </c>
      <c r="Y616" s="128" t="s">
        <v>415</v>
      </c>
      <c r="Z616" s="103"/>
      <c r="AA616" s="104">
        <v>1</v>
      </c>
      <c r="AB616" s="102" t="s">
        <v>412</v>
      </c>
      <c r="AC616" s="150"/>
      <c r="AD616" s="106">
        <v>0.29166666666666669</v>
      </c>
      <c r="AE616" s="104"/>
      <c r="AF616" s="104"/>
      <c r="AG616" s="104"/>
      <c r="AH616" s="15"/>
      <c r="AI616" s="125" t="str">
        <f>IF(BS_CONTROLE[[#This Row],[Atividade]]=0, "-", BS_CONTROLE[[#This Row],[Atividade]])</f>
        <v>DETECÇÃO - RONDA 7 DIAS</v>
      </c>
      <c r="AJ616" s="9" t="str">
        <f>IF(BS_CONTROLE[[#This Row],[Atividade]]=0, "-", BS_CONTROLE[[#This Row],[Atividade]])</f>
        <v>DETECÇÃO - RONDA 7 DIAS</v>
      </c>
      <c r="AK616" s="31" t="str">
        <f>BS_CONTROLE[[#This Row],[Local - Partida]]</f>
        <v>ZKEZGA</v>
      </c>
      <c r="AL616" s="31" t="str">
        <f>BS_CONTROLE[[#This Row],[Local - Encerramento]]</f>
        <v>ZEV-1</v>
      </c>
      <c r="AM616" s="104" t="str">
        <f>IF(BS_CONTROLE[[#This Row],[Entre - Estações]]=0, "-", BS_CONTROLE[[#This Row],[Entre - Estações]])</f>
        <v>ZKEZGA-ZEV</v>
      </c>
      <c r="AN616" s="104" t="str">
        <f>IF(BS_CONTROLE[[#This Row],[SB]]=0, "-", BS_CONTROLE[[#This Row],[SB]])</f>
        <v>ZKEZGAZEV</v>
      </c>
      <c r="AO616" s="104">
        <f>IF(BS_CONTROLE[[#This Row],[SUB]]=0, "-", BS_CONTROLE[[#This Row],[SUB]])</f>
        <v>55</v>
      </c>
      <c r="AP616" s="104">
        <f>BS_CONTROLE[[#This Row],[KM - Inicio]]</f>
        <v>76.3</v>
      </c>
      <c r="AQ616" s="104">
        <f>BS_CONTROLE[[#This Row],[KM - Inicio]]</f>
        <v>76.3</v>
      </c>
      <c r="AR616" s="107">
        <v>0</v>
      </c>
      <c r="AS616" s="107">
        <v>0</v>
      </c>
      <c r="AT616" s="107">
        <v>0</v>
      </c>
      <c r="AU616" s="135"/>
      <c r="AV616" s="135"/>
      <c r="AW616" s="14"/>
      <c r="AX616" s="14"/>
      <c r="AY616" s="160">
        <f t="shared" si="63"/>
        <v>0</v>
      </c>
      <c r="AZ616" s="151"/>
      <c r="BA616" s="108">
        <v>0</v>
      </c>
      <c r="BB616" s="10" t="str">
        <f>IFERROR(_xlfn.XLOOKUP(AI616, BS_ATIVIDADE[ATIVIDADE],BS_ATIVIDADE[UNIDADE] ), "*")</f>
        <v>KM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6" s="148"/>
      <c r="BG616" s="16"/>
      <c r="BH616" s="17">
        <v>0</v>
      </c>
      <c r="BI616" s="17"/>
      <c r="BJ616" s="17" t="s">
        <v>1916</v>
      </c>
      <c r="BK616" s="18" t="s">
        <v>1916</v>
      </c>
      <c r="BL616" s="16"/>
      <c r="BM616" s="129" t="s">
        <v>437</v>
      </c>
      <c r="BN616" s="129" t="s">
        <v>467</v>
      </c>
      <c r="BO616" s="129" t="s">
        <v>544</v>
      </c>
      <c r="BP616" s="18" t="s">
        <v>1916</v>
      </c>
      <c r="BQ616" s="12" t="str">
        <f t="shared" si="58"/>
        <v>Produção e Intervalo</v>
      </c>
      <c r="BR616" s="19">
        <f t="shared" si="59"/>
        <v>0</v>
      </c>
      <c r="BS616" s="19">
        <f t="shared" si="60"/>
        <v>0</v>
      </c>
      <c r="BT616" s="185" t="str">
        <f t="shared" si="61"/>
        <v>MecanizaçãoAtivos</v>
      </c>
    </row>
    <row r="617" spans="1:72" hidden="1">
      <c r="A617" s="47" t="str">
        <f t="shared" si="62"/>
        <v>SUPER ZWW46077</v>
      </c>
      <c r="B617" s="101">
        <v>46077</v>
      </c>
      <c r="C617" s="134">
        <f>IF(BS_CONTROLE[[#This Row],[DATA]]="","",WEEKNUM(BS_CONTROLE[[#This Row],[DATA]]))</f>
        <v>9</v>
      </c>
      <c r="D617" s="103" t="s">
        <v>662</v>
      </c>
      <c r="E617" s="155">
        <v>610</v>
      </c>
      <c r="F617" s="125" t="s">
        <v>583</v>
      </c>
      <c r="G617" s="140" t="str">
        <f>IF(D617="","*",VLOOKUP(F617,BS_ATIVIDADE[],3,FALSE))</f>
        <v>OUTROS</v>
      </c>
      <c r="H617" s="105" t="s">
        <v>593</v>
      </c>
      <c r="I617" s="105" t="s">
        <v>593</v>
      </c>
      <c r="J617" s="104">
        <v>55</v>
      </c>
      <c r="K617" s="104">
        <v>87.256</v>
      </c>
      <c r="L617" s="104">
        <v>97.6</v>
      </c>
      <c r="M617" s="126" t="s">
        <v>31</v>
      </c>
      <c r="N617" s="126" t="s">
        <v>1917</v>
      </c>
      <c r="O617" s="105">
        <v>0.41666666666666669</v>
      </c>
      <c r="P617" s="105">
        <v>0.125</v>
      </c>
      <c r="Q617" s="104">
        <v>1</v>
      </c>
      <c r="R617" s="10" t="str">
        <f>IFERROR(_xlfn.XLOOKUP(F617, BS_ATIVIDADE[ATIVIDADE],BS_ATIVIDADE[UNIDADE] ), "*")</f>
        <v>BINÁRIO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7" s="104" t="s">
        <v>1097</v>
      </c>
      <c r="W617" s="149" t="s">
        <v>1918</v>
      </c>
      <c r="X617" s="103" t="s">
        <v>416</v>
      </c>
      <c r="Y617" s="128" t="s">
        <v>424</v>
      </c>
      <c r="Z617" s="103"/>
      <c r="AA617" s="104" t="s">
        <v>593</v>
      </c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BLOCO</v>
      </c>
      <c r="AJ617" s="9" t="str">
        <f>IF(BS_CONTROLE[[#This Row],[Atividade]]=0, "-", BS_CONTROLE[[#This Row],[Atividade]])</f>
        <v>BLOCO</v>
      </c>
      <c r="AK617" s="31" t="str">
        <f>BS_CONTROLE[[#This Row],[Local - Partida]]</f>
        <v>-</v>
      </c>
      <c r="AL617" s="31" t="str">
        <f>BS_CONTROLE[[#This Row],[Local - Encerramento]]</f>
        <v>-</v>
      </c>
      <c r="AM617" s="104" t="str">
        <f>IF(BS_CONTROLE[[#This Row],[Entre - Estações]]=0, "-", BS_CONTROLE[[#This Row],[Entre - Estações]])</f>
        <v>ZWW-ZKW</v>
      </c>
      <c r="AN617" s="104" t="str">
        <f>IF(BS_CONTROLE[[#This Row],[SB]]=0, "-", BS_CONTROLE[[#This Row],[SB]])</f>
        <v>ZWWZKW</v>
      </c>
      <c r="AO617" s="104">
        <f>IF(BS_CONTROLE[[#This Row],[SUB]]=0, "-", BS_CONTROLE[[#This Row],[SUB]])</f>
        <v>55</v>
      </c>
      <c r="AP617" s="104">
        <f>BS_CONTROLE[[#This Row],[KM - Inicio]]</f>
        <v>87.256</v>
      </c>
      <c r="AQ617" s="104">
        <f>BS_CONTROLE[[#This Row],[KM - Inicio]]</f>
        <v>87.256</v>
      </c>
      <c r="AR617" s="107">
        <v>0</v>
      </c>
      <c r="AS617" s="107">
        <v>0</v>
      </c>
      <c r="AT617" s="107">
        <v>0</v>
      </c>
      <c r="AU617" s="135"/>
      <c r="AV617" s="135"/>
      <c r="AW617" s="14"/>
      <c r="AX617" s="14"/>
      <c r="AY617" s="160">
        <f t="shared" si="63"/>
        <v>0</v>
      </c>
      <c r="AZ617" s="151"/>
      <c r="BA617" s="108">
        <v>0</v>
      </c>
      <c r="BB617" s="10" t="str">
        <f>IFERROR(_xlfn.XLOOKUP(AI617, BS_ATIVIDADE[ATIVIDADE],BS_ATIVIDADE[UNIDADE] ), "*")</f>
        <v>BINÁRIO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7" s="148"/>
      <c r="BG617" s="16"/>
      <c r="BH617" s="17">
        <v>0</v>
      </c>
      <c r="BI617" s="17"/>
      <c r="BJ617" s="17" t="s">
        <v>1150</v>
      </c>
      <c r="BK617" s="18" t="s">
        <v>1150</v>
      </c>
      <c r="BL617" s="16"/>
      <c r="BM617" s="129" t="s">
        <v>440</v>
      </c>
      <c r="BN617" s="129" t="s">
        <v>460</v>
      </c>
      <c r="BO617" s="129" t="s">
        <v>557</v>
      </c>
      <c r="BP617" s="18" t="s">
        <v>1150</v>
      </c>
      <c r="BQ617" s="12" t="str">
        <f t="shared" si="58"/>
        <v>Produção e Intervalo</v>
      </c>
      <c r="BR617" s="19">
        <f t="shared" si="59"/>
        <v>0</v>
      </c>
      <c r="BS617" s="19">
        <f t="shared" si="60"/>
        <v>0</v>
      </c>
      <c r="BT617" s="185" t="str">
        <f t="shared" si="61"/>
        <v>CCOCirculaçãoIntervaloContrato</v>
      </c>
    </row>
    <row r="618" spans="1:72" hidden="1">
      <c r="A618" s="47" t="str">
        <f t="shared" si="62"/>
        <v>EDSON (TP-780)46077</v>
      </c>
      <c r="B618" s="101">
        <v>46077</v>
      </c>
      <c r="C618" s="134">
        <f>IF(BS_CONTROLE[[#This Row],[DATA]]="","",WEEKNUM(BS_CONTROLE[[#This Row],[DATA]]))</f>
        <v>9</v>
      </c>
      <c r="D618" s="103" t="s">
        <v>878</v>
      </c>
      <c r="E618" s="155">
        <v>580</v>
      </c>
      <c r="F618" s="125" t="s">
        <v>782</v>
      </c>
      <c r="G618" s="140" t="str">
        <f>IF(D618="","*",VLOOKUP(F618,BS_ATIVIDADE[],3,FALSE))</f>
        <v>TRILHO - SUBSTITUIÇÂO</v>
      </c>
      <c r="H618" s="105" t="s">
        <v>593</v>
      </c>
      <c r="I618" s="105"/>
      <c r="J618" s="104">
        <v>55</v>
      </c>
      <c r="K618" s="104">
        <v>95.664000000000001</v>
      </c>
      <c r="L618" s="104">
        <v>96.132999999999996</v>
      </c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18" s="105">
        <v>0.41666666666666669</v>
      </c>
      <c r="P618" s="105">
        <v>6.9444444444444447E-4</v>
      </c>
      <c r="Q618" s="104">
        <v>624</v>
      </c>
      <c r="R618" s="10" t="str">
        <f>IFERROR(_xlfn.XLOOKUP(F618, BS_ATIVIDADE[ATIVIDADE],BS_ATIVIDADE[UNIDADE] ), "*")</f>
        <v>M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8" s="104" t="s">
        <v>1097</v>
      </c>
      <c r="W618" s="149" t="s">
        <v>1344</v>
      </c>
      <c r="X618" s="103" t="s">
        <v>416</v>
      </c>
      <c r="Y618" s="128" t="s">
        <v>424</v>
      </c>
      <c r="Z618" s="103"/>
      <c r="AA618" s="104" t="s">
        <v>593</v>
      </c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PDM - SUBSTITUIÇÃO - TRILHO</v>
      </c>
      <c r="AJ618" s="9" t="str">
        <f>IF(BS_CONTROLE[[#This Row],[Atividade]]=0, "-", BS_CONTROLE[[#This Row],[Atividade]])</f>
        <v>PDM - SUBSTITUIÇÃO - TRILHO</v>
      </c>
      <c r="AK618" s="31" t="str">
        <f>BS_CONTROLE[[#This Row],[Local - Partida]]</f>
        <v>-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ZKW</v>
      </c>
      <c r="AN618" s="104" t="str">
        <f>IF(BS_CONTROLE[[#This Row],[SB]]=0, "-", BS_CONTROLE[[#This Row],[SB]])</f>
        <v>ZKW2</v>
      </c>
      <c r="AO618" s="104">
        <f>IF(BS_CONTROLE[[#This Row],[SUB]]=0, "-", BS_CONTROLE[[#This Row],[SUB]])</f>
        <v>55</v>
      </c>
      <c r="AP618" s="104">
        <f>BS_CONTROLE[[#This Row],[KM - Inicio]]</f>
        <v>95.664000000000001</v>
      </c>
      <c r="AQ618" s="104">
        <f>BS_CONTROLE[[#This Row],[KM - Inicio]]</f>
        <v>95.664000000000001</v>
      </c>
      <c r="AR618" s="107">
        <v>0.375</v>
      </c>
      <c r="AS618" s="107">
        <v>0</v>
      </c>
      <c r="AT618" s="107">
        <v>0</v>
      </c>
      <c r="AU618" s="135"/>
      <c r="AV618" s="135"/>
      <c r="AW618" s="14"/>
      <c r="AX618" s="14"/>
      <c r="AY618" s="160">
        <f t="shared" si="63"/>
        <v>0</v>
      </c>
      <c r="AZ618" s="151"/>
      <c r="BA618" s="108">
        <v>0</v>
      </c>
      <c r="BB618" s="10" t="str">
        <f>IFERROR(_xlfn.XLOOKUP(AI618, BS_ATIVIDADE[ATIVIDADE],BS_ATIVIDADE[UNIDADE] ), "*")</f>
        <v>M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8" s="148"/>
      <c r="BG618" s="16"/>
      <c r="BH618" s="17">
        <v>0</v>
      </c>
      <c r="BI618" s="17"/>
      <c r="BJ618" s="17" t="s">
        <v>1919</v>
      </c>
      <c r="BK618" s="18" t="s">
        <v>1919</v>
      </c>
      <c r="BL618" s="16"/>
      <c r="BM618" s="129" t="s">
        <v>440</v>
      </c>
      <c r="BN618" s="129" t="s">
        <v>460</v>
      </c>
      <c r="BO618" s="129" t="s">
        <v>557</v>
      </c>
      <c r="BP618" s="18" t="s">
        <v>1919</v>
      </c>
      <c r="BQ618" s="12" t="str">
        <f t="shared" si="58"/>
        <v>Produção e Intervalo</v>
      </c>
      <c r="BR618" s="19">
        <f t="shared" si="59"/>
        <v>0</v>
      </c>
      <c r="BS618" s="19">
        <f t="shared" si="60"/>
        <v>0</v>
      </c>
      <c r="BT618" s="185" t="str">
        <f t="shared" si="61"/>
        <v>CCOCirculaçãoIntervaloContrato</v>
      </c>
    </row>
    <row r="619" spans="1:72" hidden="1">
      <c r="A619" s="47" t="str">
        <f t="shared" si="62"/>
        <v>V8946077</v>
      </c>
      <c r="B619" s="101">
        <v>46077</v>
      </c>
      <c r="C619" s="134">
        <f>IF(BS_CONTROLE[[#This Row],[DATA]]="","",WEEKNUM(BS_CONTROLE[[#This Row],[DATA]]))</f>
        <v>9</v>
      </c>
      <c r="D619" s="103" t="s">
        <v>807</v>
      </c>
      <c r="E619" s="155"/>
      <c r="F619" s="125" t="s">
        <v>698</v>
      </c>
      <c r="G619" s="140" t="str">
        <f>IF(D619="","*",VLOOKUP(F619,BS_ATIVIDADE[],3,FALSE))</f>
        <v>MECANIZAÇÃO - SOCADORA</v>
      </c>
      <c r="H619" s="105" t="s">
        <v>201</v>
      </c>
      <c r="I619" s="105" t="s">
        <v>201</v>
      </c>
      <c r="J619" s="104">
        <v>55</v>
      </c>
      <c r="K619" s="104">
        <v>94.2</v>
      </c>
      <c r="L619" s="104">
        <v>94.8</v>
      </c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19" s="105">
        <v>0.40277777777777779</v>
      </c>
      <c r="P619" s="105">
        <v>6.9444444444444447E-4</v>
      </c>
      <c r="Q619" s="104">
        <v>480</v>
      </c>
      <c r="R619" s="10" t="str">
        <f>IFERROR(_xlfn.XLOOKUP(F619, BS_ATIVIDADE[ATIVIDADE],BS_ATIVIDADE[UNIDADE] ), "*")</f>
        <v>M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9" s="104" t="s">
        <v>1066</v>
      </c>
      <c r="W619" s="149" t="s">
        <v>1664</v>
      </c>
      <c r="X619" s="103" t="s">
        <v>416</v>
      </c>
      <c r="Y619" s="128" t="s">
        <v>424</v>
      </c>
      <c r="Z619" s="103"/>
      <c r="AA619" s="104">
        <v>1</v>
      </c>
      <c r="AB619" s="102" t="s">
        <v>412</v>
      </c>
      <c r="AC619" s="150" t="s">
        <v>406</v>
      </c>
      <c r="AD619" s="106">
        <v>0.35416666666666669</v>
      </c>
      <c r="AE619" s="104">
        <v>6239</v>
      </c>
      <c r="AF619" s="104">
        <v>6809</v>
      </c>
      <c r="AG619" s="104" t="s">
        <v>593</v>
      </c>
      <c r="AH619" s="15"/>
      <c r="AI619" s="125" t="str">
        <f>IF(BS_CONTROLE[[#This Row],[Atividade]]=0, "-", BS_CONTROLE[[#This Row],[Atividade]])</f>
        <v>MECANIZAÇÃO - SOCADORA</v>
      </c>
      <c r="AJ619" s="9" t="str">
        <f>IF(BS_CONTROLE[[#This Row],[Atividade]]=0, "-", BS_CONTROLE[[#This Row],[Atividade]])</f>
        <v>MECANIZAÇÃO - SOCADORA</v>
      </c>
      <c r="AK619" s="31" t="str">
        <f>BS_CONTROLE[[#This Row],[Local - Partida]]</f>
        <v>102ZKW2</v>
      </c>
      <c r="AL619" s="31" t="str">
        <f>BS_CONTROLE[[#This Row],[Local - Encerramento]]</f>
        <v>102ZKW2</v>
      </c>
      <c r="AM619" s="104" t="str">
        <f>IF(BS_CONTROLE[[#This Row],[Entre - Estações]]=0, "-", BS_CONTROLE[[#This Row],[Entre - Estações]])</f>
        <v>ZWW-ZKW</v>
      </c>
      <c r="AN619" s="104" t="str">
        <f>IF(BS_CONTROLE[[#This Row],[SB]]=0, "-", BS_CONTROLE[[#This Row],[SB]])</f>
        <v>ZKWK932</v>
      </c>
      <c r="AO619" s="104">
        <f>IF(BS_CONTROLE[[#This Row],[SUB]]=0, "-", BS_CONTROLE[[#This Row],[SUB]])</f>
        <v>55</v>
      </c>
      <c r="AP619" s="104">
        <f>BS_CONTROLE[[#This Row],[KM - Inicio]]</f>
        <v>94.2</v>
      </c>
      <c r="AQ619" s="104">
        <f>BS_CONTROLE[[#This Row],[KM - Inicio]]</f>
        <v>94.2</v>
      </c>
      <c r="AR619" s="107">
        <v>0.4201388888888889</v>
      </c>
      <c r="AS619" s="107">
        <v>0</v>
      </c>
      <c r="AT619" s="107">
        <v>0</v>
      </c>
      <c r="AU619" s="135"/>
      <c r="AV619" s="135"/>
      <c r="AW619" s="14"/>
      <c r="AX619" s="14"/>
      <c r="AY619" s="160">
        <f t="shared" si="63"/>
        <v>0</v>
      </c>
      <c r="AZ619" s="151"/>
      <c r="BA619" s="108">
        <v>0</v>
      </c>
      <c r="BB619" s="10" t="str">
        <f>IFERROR(_xlfn.XLOOKUP(AI619, BS_ATIVIDADE[ATIVIDADE],BS_ATIVIDADE[UNIDADE] ), "*")</f>
        <v>M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9" s="148"/>
      <c r="BG619" s="16"/>
      <c r="BH619" s="17">
        <v>0</v>
      </c>
      <c r="BI619" s="17"/>
      <c r="BJ619" s="17" t="s">
        <v>1920</v>
      </c>
      <c r="BK619" s="18" t="s">
        <v>1920</v>
      </c>
      <c r="BL619" s="16"/>
      <c r="BM619" s="129" t="s">
        <v>440</v>
      </c>
      <c r="BN619" s="129" t="s">
        <v>460</v>
      </c>
      <c r="BO619" s="129" t="s">
        <v>557</v>
      </c>
      <c r="BP619" s="18" t="s">
        <v>1920</v>
      </c>
      <c r="BQ619" s="12" t="str">
        <f t="shared" si="58"/>
        <v>Produção e Intervalo</v>
      </c>
      <c r="BR619" s="19">
        <f t="shared" si="59"/>
        <v>0</v>
      </c>
      <c r="BS619" s="19">
        <f t="shared" si="60"/>
        <v>0</v>
      </c>
      <c r="BT619" s="185" t="str">
        <f t="shared" si="61"/>
        <v>CCOCirculaçãoIntervaloContrato</v>
      </c>
    </row>
    <row r="620" spans="1:72" hidden="1">
      <c r="A620" s="47" t="str">
        <f t="shared" si="62"/>
        <v>W6046077</v>
      </c>
      <c r="B620" s="101">
        <v>46077</v>
      </c>
      <c r="C620" s="134">
        <f>IF(BS_CONTROLE[[#This Row],[DATA]]="","",WEEKNUM(BS_CONTROLE[[#This Row],[DATA]]))</f>
        <v>9</v>
      </c>
      <c r="D620" s="103" t="s">
        <v>828</v>
      </c>
      <c r="E620" s="155">
        <v>582</v>
      </c>
      <c r="F620" s="125" t="s">
        <v>756</v>
      </c>
      <c r="G620" s="140" t="str">
        <f>IF(D620="","*",VLOOKUP(F620,BS_ATIVIDADE[],3,FALSE))</f>
        <v>DORMENTE - DESCARGA</v>
      </c>
      <c r="H620" s="105" t="s">
        <v>1865</v>
      </c>
      <c r="I620" s="105" t="s">
        <v>1865</v>
      </c>
      <c r="J620" s="104">
        <v>55</v>
      </c>
      <c r="K620" s="104">
        <v>127.4</v>
      </c>
      <c r="L620" s="104">
        <v>137</v>
      </c>
      <c r="M620" s="126" t="s">
        <v>49</v>
      </c>
      <c r="N620" s="126" t="s">
        <v>1875</v>
      </c>
      <c r="O620" s="105">
        <v>0.33333333333333331</v>
      </c>
      <c r="P620" s="105">
        <v>8.3333333333333329E-2</v>
      </c>
      <c r="Q620" s="104">
        <v>1000</v>
      </c>
      <c r="R620" s="10" t="str">
        <f>IFERROR(_xlfn.XLOOKUP(F620, BS_ATIVIDADE[ATIVIDADE],BS_ATIVIDADE[UNIDADE] ), "*")</f>
        <v>Nº DE DORMENTES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0" s="104" t="s">
        <v>1097</v>
      </c>
      <c r="W620" s="149" t="s">
        <v>1584</v>
      </c>
      <c r="X620" s="103" t="s">
        <v>421</v>
      </c>
      <c r="Y620" s="128" t="s">
        <v>424</v>
      </c>
      <c r="Z620" s="103"/>
      <c r="AA620" s="104">
        <v>1</v>
      </c>
      <c r="AB620" s="102" t="s">
        <v>412</v>
      </c>
      <c r="AC620" s="150" t="s">
        <v>406</v>
      </c>
      <c r="AD620" s="106">
        <v>0.29166666666666669</v>
      </c>
      <c r="AE620" s="104">
        <v>7694</v>
      </c>
      <c r="AF620" s="104" t="s">
        <v>593</v>
      </c>
      <c r="AG620" s="104" t="s">
        <v>593</v>
      </c>
      <c r="AH620" s="15"/>
      <c r="AI620" s="125" t="str">
        <f>IF(BS_CONTROLE[[#This Row],[Atividade]]=0, "-", BS_CONTROLE[[#This Row],[Atividade]])</f>
        <v>PDM - DESCARGA - DORMENTE</v>
      </c>
      <c r="AJ620" s="9" t="str">
        <f>IF(BS_CONTROLE[[#This Row],[Atividade]]=0, "-", BS_CONTROLE[[#This Row],[Atividade]])</f>
        <v>PDM - DESCARGA - DORMENTE</v>
      </c>
      <c r="AK620" s="31" t="str">
        <f>BS_CONTROLE[[#This Row],[Local - Partida]]</f>
        <v>ZEM130-2</v>
      </c>
      <c r="AL620" s="31" t="str">
        <f>BS_CONTROLE[[#This Row],[Local - Encerramento]]</f>
        <v>ZEM130-2</v>
      </c>
      <c r="AM620" s="104" t="str">
        <f>IF(BS_CONTROLE[[#This Row],[Entre - Estações]]=0, "-", BS_CONTROLE[[#This Row],[Entre - Estações]])</f>
        <v>ZWI-ZEM</v>
      </c>
      <c r="AN620" s="104" t="str">
        <f>IF(BS_CONTROLE[[#This Row],[SB]]=0, "-", BS_CONTROLE[[#This Row],[SB]])</f>
        <v>130ZYQW/ZEM2</v>
      </c>
      <c r="AO620" s="104">
        <f>IF(BS_CONTROLE[[#This Row],[SUB]]=0, "-", BS_CONTROLE[[#This Row],[SUB]])</f>
        <v>55</v>
      </c>
      <c r="AP620" s="104">
        <f>BS_CONTROLE[[#This Row],[KM - Inicio]]</f>
        <v>127.4</v>
      </c>
      <c r="AQ620" s="104">
        <f>BS_CONTROLE[[#This Row],[KM - Inicio]]</f>
        <v>127.4</v>
      </c>
      <c r="AR620" s="107">
        <v>0.37638888888888888</v>
      </c>
      <c r="AS620" s="107">
        <v>0</v>
      </c>
      <c r="AT620" s="107">
        <v>0</v>
      </c>
      <c r="AU620" s="135"/>
      <c r="AV620" s="135"/>
      <c r="AW620" s="14"/>
      <c r="AX620" s="14"/>
      <c r="AY620" s="160">
        <f t="shared" si="63"/>
        <v>0</v>
      </c>
      <c r="AZ620" s="151"/>
      <c r="BA620" s="108">
        <v>0</v>
      </c>
      <c r="BB620" s="10" t="str">
        <f>IFERROR(_xlfn.XLOOKUP(AI620, BS_ATIVIDADE[ATIVIDADE],BS_ATIVIDADE[UNIDADE] ), "*")</f>
        <v>Nº DE DORMENTES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0" s="148"/>
      <c r="BG620" s="16"/>
      <c r="BH620" s="17">
        <v>0</v>
      </c>
      <c r="BI620" s="17"/>
      <c r="BJ620" s="17" t="s">
        <v>1921</v>
      </c>
      <c r="BK620" s="18" t="s">
        <v>1921</v>
      </c>
      <c r="BL620" s="16"/>
      <c r="BM620" s="129" t="s">
        <v>440</v>
      </c>
      <c r="BN620" s="129" t="s">
        <v>469</v>
      </c>
      <c r="BO620" s="129" t="s">
        <v>530</v>
      </c>
      <c r="BP620" s="18" t="s">
        <v>1921</v>
      </c>
      <c r="BQ620" s="12" t="str">
        <f t="shared" si="58"/>
        <v>Produção e Intervalo</v>
      </c>
      <c r="BR620" s="19">
        <f t="shared" si="59"/>
        <v>0</v>
      </c>
      <c r="BS620" s="19">
        <f t="shared" si="60"/>
        <v>0</v>
      </c>
      <c r="BT620" s="185" t="str">
        <f t="shared" si="61"/>
        <v>CCOCirculaçãoIntervaloOportunidade</v>
      </c>
    </row>
    <row r="621" spans="1:72" hidden="1">
      <c r="A621" s="47" t="str">
        <f t="shared" si="62"/>
        <v/>
      </c>
      <c r="B621" s="101"/>
      <c r="C621" s="134" t="str">
        <f>IF(BS_CONTROLE[[#This Row],[DATA]]="","",WEEKNUM(BS_CONTROLE[[#This Row],[DATA]]))</f>
        <v/>
      </c>
      <c r="D621" s="103"/>
      <c r="E621" s="155">
        <v>614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3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185" t="str">
        <f t="shared" si="61"/>
        <v/>
      </c>
    </row>
    <row r="622" spans="1:72" hidden="1">
      <c r="A622" s="47" t="str">
        <f t="shared" si="62"/>
        <v>W9946077</v>
      </c>
      <c r="B622" s="101">
        <v>46077</v>
      </c>
      <c r="C622" s="134">
        <f>IF(BS_CONTROLE[[#This Row],[DATA]]="","",WEEKNUM(BS_CONTROLE[[#This Row],[DATA]]))</f>
        <v>9</v>
      </c>
      <c r="D622" s="103" t="s">
        <v>845</v>
      </c>
      <c r="E622" s="155"/>
      <c r="F622" s="125" t="s">
        <v>607</v>
      </c>
      <c r="G622" s="140" t="str">
        <f>IF(D622="","*",VLOOKUP(F622,BS_ATIVIDADE[],3,FALSE))</f>
        <v>OUTROS</v>
      </c>
      <c r="H622" s="105" t="s">
        <v>201</v>
      </c>
      <c r="I622" s="105" t="s">
        <v>1865</v>
      </c>
      <c r="J622" s="104">
        <v>55</v>
      </c>
      <c r="K622" s="104">
        <v>102</v>
      </c>
      <c r="L622" s="104">
        <v>135</v>
      </c>
      <c r="M622" s="126" t="s">
        <v>1922</v>
      </c>
      <c r="N622" s="126" t="s">
        <v>1923</v>
      </c>
      <c r="O622" s="105">
        <v>0.45833333333333331</v>
      </c>
      <c r="P622" s="105">
        <v>4.1666666666666664E-2</v>
      </c>
      <c r="Q622" s="104">
        <v>1</v>
      </c>
      <c r="R622" s="10" t="str">
        <f>IFERROR(_xlfn.XLOOKUP(F622, BS_ATIVIDADE[ATIVIDADE],BS_ATIVIDADE[UNIDADE] ), "*")</f>
        <v>BINÁRIO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2" s="104" t="s">
        <v>1105</v>
      </c>
      <c r="W622" s="149" t="s">
        <v>1924</v>
      </c>
      <c r="X622" s="103" t="s">
        <v>421</v>
      </c>
      <c r="Y622" s="128" t="s">
        <v>424</v>
      </c>
      <c r="Z622" s="103"/>
      <c r="AA622" s="104">
        <v>2</v>
      </c>
      <c r="AB622" s="102" t="s">
        <v>412</v>
      </c>
      <c r="AC622" s="150"/>
      <c r="AD622" s="106">
        <v>0.4375</v>
      </c>
      <c r="AE622" s="104" t="s">
        <v>593</v>
      </c>
      <c r="AF622" s="104" t="s">
        <v>593</v>
      </c>
      <c r="AG622" s="104" t="s">
        <v>593</v>
      </c>
      <c r="AH622" s="15"/>
      <c r="AI622" s="125" t="str">
        <f>IF(BS_CONTROLE[[#This Row],[Atividade]]=0, "-", BS_CONTROLE[[#This Row],[Atividade]])</f>
        <v>DESLOCAMENTO</v>
      </c>
      <c r="AJ622" s="9" t="str">
        <f>IF(BS_CONTROLE[[#This Row],[Atividade]]=0, "-", BS_CONTROLE[[#This Row],[Atividade]])</f>
        <v>DESLOCAMENTO</v>
      </c>
      <c r="AK622" s="31" t="str">
        <f>BS_CONTROLE[[#This Row],[Local - Partida]]</f>
        <v>102ZKW2</v>
      </c>
      <c r="AL622" s="31" t="str">
        <f>BS_CONTROLE[[#This Row],[Local - Encerramento]]</f>
        <v>ZEM130-2</v>
      </c>
      <c r="AM622" s="104" t="str">
        <f>IF(BS_CONTROLE[[#This Row],[Entre - Estações]]=0, "-", BS_CONTROLE[[#This Row],[Entre - Estações]])</f>
        <v>ZKW-ZEM</v>
      </c>
      <c r="AN622" s="104" t="str">
        <f>IF(BS_CONTROLE[[#This Row],[SB]]=0, "-", BS_CONTROLE[[#This Row],[SB]])</f>
        <v>ZKWZEM</v>
      </c>
      <c r="AO622" s="104">
        <f>IF(BS_CONTROLE[[#This Row],[SUB]]=0, "-", BS_CONTROLE[[#This Row],[SUB]])</f>
        <v>55</v>
      </c>
      <c r="AP622" s="104">
        <f>BS_CONTROLE[[#This Row],[KM - Inicio]]</f>
        <v>102</v>
      </c>
      <c r="AQ622" s="104">
        <f>BS_CONTROLE[[#This Row],[KM - Inicio]]</f>
        <v>102</v>
      </c>
      <c r="AR622" s="107">
        <v>0</v>
      </c>
      <c r="AS622" s="107">
        <v>0</v>
      </c>
      <c r="AT622" s="107">
        <v>0</v>
      </c>
      <c r="AU622" s="135"/>
      <c r="AV622" s="135"/>
      <c r="AW622" s="14"/>
      <c r="AX622" s="14"/>
      <c r="AY622" s="160">
        <f t="shared" si="63"/>
        <v>0</v>
      </c>
      <c r="AZ622" s="151"/>
      <c r="BA622" s="108">
        <v>0</v>
      </c>
      <c r="BB622" s="10" t="str">
        <f>IFERROR(_xlfn.XLOOKUP(AI622, BS_ATIVIDADE[ATIVIDADE],BS_ATIVIDADE[UNIDADE] ), "*")</f>
        <v>BINÁRIO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2" s="148"/>
      <c r="BG622" s="16"/>
      <c r="BH622" s="17">
        <v>0</v>
      </c>
      <c r="BI622" s="17"/>
      <c r="BJ622" s="17" t="s">
        <v>1925</v>
      </c>
      <c r="BK622" s="18" t="s">
        <v>1925</v>
      </c>
      <c r="BL622" s="16"/>
      <c r="BM622" s="129" t="s">
        <v>443</v>
      </c>
      <c r="BN622" s="129" t="s">
        <v>470</v>
      </c>
      <c r="BO622" s="129" t="s">
        <v>521</v>
      </c>
      <c r="BP622" s="18" t="s">
        <v>1925</v>
      </c>
      <c r="BQ622" s="12" t="str">
        <f t="shared" si="58"/>
        <v>Produção e Intervalo</v>
      </c>
      <c r="BR622" s="19">
        <f t="shared" si="59"/>
        <v>0</v>
      </c>
      <c r="BS622" s="19">
        <f t="shared" si="60"/>
        <v>0</v>
      </c>
      <c r="BT622" s="185" t="str">
        <f t="shared" si="61"/>
        <v>ModernizaçãoExecução</v>
      </c>
    </row>
    <row r="623" spans="1:72" hidden="1">
      <c r="A623" s="47" t="str">
        <f t="shared" si="62"/>
        <v>MOD ZRB46077</v>
      </c>
      <c r="B623" s="101">
        <v>46077</v>
      </c>
      <c r="C623" s="134">
        <f>IF(BS_CONTROLE[[#This Row],[DATA]]="","",WEEKNUM(BS_CONTROLE[[#This Row],[DATA]]))</f>
        <v>9</v>
      </c>
      <c r="D623" s="103" t="s">
        <v>625</v>
      </c>
      <c r="E623" s="155">
        <v>584</v>
      </c>
      <c r="F623" s="125" t="s">
        <v>583</v>
      </c>
      <c r="G623" s="140" t="str">
        <f>IF(D623="","*",VLOOKUP(F623,BS_ATIVIDADE[],3,FALSE))</f>
        <v>OUTROS</v>
      </c>
      <c r="H623" s="105" t="s">
        <v>593</v>
      </c>
      <c r="I623" s="105" t="s">
        <v>593</v>
      </c>
      <c r="J623" s="104">
        <v>48</v>
      </c>
      <c r="K623" s="104">
        <v>145.9</v>
      </c>
      <c r="L623" s="104">
        <v>152</v>
      </c>
      <c r="M623" s="126" t="s">
        <v>63</v>
      </c>
      <c r="N623" s="126" t="s">
        <v>1304</v>
      </c>
      <c r="O623" s="105">
        <v>0.33333333333333331</v>
      </c>
      <c r="P623" s="105">
        <v>0.33333333333333331</v>
      </c>
      <c r="Q623" s="104">
        <v>1</v>
      </c>
      <c r="R623" s="10" t="str">
        <f>IFERROR(_xlfn.XLOOKUP(F623, BS_ATIVIDADE[ATIVIDADE],BS_ATIVIDADE[UNIDADE] ), "*")</f>
        <v>BINÁRIO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3" s="104" t="s">
        <v>1105</v>
      </c>
      <c r="W623" s="149" t="s">
        <v>1747</v>
      </c>
      <c r="X623" s="103" t="s">
        <v>416</v>
      </c>
      <c r="Y623" s="128"/>
      <c r="Z623" s="103"/>
      <c r="AA623" s="104" t="s">
        <v>593</v>
      </c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BLOCO</v>
      </c>
      <c r="AJ623" s="9" t="str">
        <f>IF(BS_CONTROLE[[#This Row],[Atividade]]=0, "-", BS_CONTROLE[[#This Row],[Atividade]])</f>
        <v>BLOCO</v>
      </c>
      <c r="AK623" s="31" t="str">
        <f>BS_CONTROLE[[#This Row],[Local - Partida]]</f>
        <v>-</v>
      </c>
      <c r="AL623" s="31" t="str">
        <f>BS_CONTROLE[[#This Row],[Local - Encerramento]]</f>
        <v>-</v>
      </c>
      <c r="AM623" s="104" t="str">
        <f>IF(BS_CONTROLE[[#This Row],[Entre - Estações]]=0, "-", BS_CONTROLE[[#This Row],[Entre - Estações]])</f>
        <v>ZEJ-ZRB</v>
      </c>
      <c r="AN623" s="104" t="str">
        <f>IF(BS_CONTROLE[[#This Row],[SB]]=0, "-", BS_CONTROLE[[#This Row],[SB]])</f>
        <v>ZEJZRB</v>
      </c>
      <c r="AO623" s="104">
        <f>IF(BS_CONTROLE[[#This Row],[SUB]]=0, "-", BS_CONTROLE[[#This Row],[SUB]])</f>
        <v>48</v>
      </c>
      <c r="AP623" s="104">
        <f>BS_CONTROLE[[#This Row],[KM - Inicio]]</f>
        <v>145.9</v>
      </c>
      <c r="AQ623" s="104">
        <f>BS_CONTROLE[[#This Row],[KM - Inicio]]</f>
        <v>145.9</v>
      </c>
      <c r="AR623" s="107">
        <v>0</v>
      </c>
      <c r="AS623" s="107">
        <v>0</v>
      </c>
      <c r="AT623" s="107">
        <v>0</v>
      </c>
      <c r="AU623" s="135"/>
      <c r="AV623" s="135"/>
      <c r="AW623" s="14"/>
      <c r="AX623" s="14"/>
      <c r="AY623" s="160">
        <f t="shared" si="63"/>
        <v>0</v>
      </c>
      <c r="AZ623" s="151"/>
      <c r="BA623" s="108">
        <v>0</v>
      </c>
      <c r="BB623" s="10" t="str">
        <f>IFERROR(_xlfn.XLOOKUP(AI623, BS_ATIVIDADE[ATIVIDADE],BS_ATIVIDADE[UNIDADE] ), "*")</f>
        <v>BINÁRIO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3" s="148"/>
      <c r="BG623" s="16"/>
      <c r="BH623" s="17">
        <v>0</v>
      </c>
      <c r="BI623" s="17"/>
      <c r="BJ623" s="17" t="s">
        <v>1150</v>
      </c>
      <c r="BK623" s="18" t="s">
        <v>1150</v>
      </c>
      <c r="BL623" s="16"/>
      <c r="BM623" s="129" t="s">
        <v>440</v>
      </c>
      <c r="BN623" s="129" t="s">
        <v>460</v>
      </c>
      <c r="BO623" s="129" t="s">
        <v>557</v>
      </c>
      <c r="BP623" s="18" t="s">
        <v>1150</v>
      </c>
      <c r="BQ623" s="12" t="str">
        <f t="shared" si="58"/>
        <v>Produção e Intervalo</v>
      </c>
      <c r="BR623" s="19">
        <f t="shared" si="59"/>
        <v>0</v>
      </c>
      <c r="BS623" s="19">
        <f t="shared" si="60"/>
        <v>0</v>
      </c>
      <c r="BT623" s="185" t="str">
        <f t="shared" si="61"/>
        <v>CCOCirculaçãoIntervaloContrato</v>
      </c>
    </row>
    <row r="624" spans="1:72" ht="23.25" hidden="1">
      <c r="A624" s="47" t="str">
        <f t="shared" si="62"/>
        <v>W9746077</v>
      </c>
      <c r="B624" s="101">
        <v>46077</v>
      </c>
      <c r="C624" s="134">
        <f>IF(BS_CONTROLE[[#This Row],[DATA]]="","",WEEKNUM(BS_CONTROLE[[#This Row],[DATA]]))</f>
        <v>9</v>
      </c>
      <c r="D624" s="103" t="s">
        <v>843</v>
      </c>
      <c r="E624" s="155">
        <v>584</v>
      </c>
      <c r="F624" s="125" t="s">
        <v>607</v>
      </c>
      <c r="G624" s="140" t="str">
        <f>IF(D624="","*",VLOOKUP(F624,BS_ATIVIDADE[],3,FALSE))</f>
        <v>OUTROS</v>
      </c>
      <c r="H624" s="105" t="s">
        <v>1144</v>
      </c>
      <c r="I624" s="105" t="s">
        <v>1810</v>
      </c>
      <c r="J624" s="104">
        <v>48</v>
      </c>
      <c r="K624" s="104">
        <v>135</v>
      </c>
      <c r="L624" s="104" t="s">
        <v>593</v>
      </c>
      <c r="M624" s="126" t="s">
        <v>1811</v>
      </c>
      <c r="N624" s="126" t="s">
        <v>1812</v>
      </c>
      <c r="O624" s="105">
        <v>0.375</v>
      </c>
      <c r="P624" s="105">
        <v>4.1666666666666664E-2</v>
      </c>
      <c r="Q624" s="104">
        <v>1</v>
      </c>
      <c r="R624" s="10" t="str">
        <f>IFERROR(_xlfn.XLOOKUP(F624, BS_ATIVIDADE[ATIVIDADE],BS_ATIVIDADE[UNIDADE] ), "*")</f>
        <v>BINÁRIO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4" s="104" t="s">
        <v>1594</v>
      </c>
      <c r="W624" s="149" t="s">
        <v>1926</v>
      </c>
      <c r="X624" s="103" t="s">
        <v>421</v>
      </c>
      <c r="Y624" s="128" t="s">
        <v>424</v>
      </c>
      <c r="Z624" s="103"/>
      <c r="AA624" s="104">
        <v>2</v>
      </c>
      <c r="AB624" s="102" t="s">
        <v>412</v>
      </c>
      <c r="AC624" s="150"/>
      <c r="AD624" s="106">
        <v>0.375</v>
      </c>
      <c r="AE624" s="104" t="s">
        <v>593</v>
      </c>
      <c r="AF624" s="104"/>
      <c r="AG624" s="104"/>
      <c r="AH624" s="15"/>
      <c r="AI624" s="125" t="str">
        <f>IF(BS_CONTROLE[[#This Row],[Atividade]]=0, "-", BS_CONTROLE[[#This Row],[Atividade]])</f>
        <v>DESLOCAMENTO</v>
      </c>
      <c r="AJ624" s="9" t="str">
        <f>IF(BS_CONTROLE[[#This Row],[Atividade]]=0, "-", BS_CONTROLE[[#This Row],[Atividade]])</f>
        <v>DESLOCAMENTO</v>
      </c>
      <c r="AK624" s="31" t="str">
        <f>BS_CONTROLE[[#This Row],[Local - Partida]]</f>
        <v>ZEM-1</v>
      </c>
      <c r="AL624" s="31" t="str">
        <f>BS_CONTROLE[[#This Row],[Local - Encerramento]]</f>
        <v>ZEV-1</v>
      </c>
      <c r="AM624" s="104" t="str">
        <f>IF(BS_CONTROLE[[#This Row],[Entre - Estações]]=0, "-", BS_CONTROLE[[#This Row],[Entre - Estações]])</f>
        <v>ZEM-ZEV</v>
      </c>
      <c r="AN624" s="104" t="str">
        <f>IF(BS_CONTROLE[[#This Row],[SB]]=0, "-", BS_CONTROLE[[#This Row],[SB]])</f>
        <v>ZEMZEV</v>
      </c>
      <c r="AO624" s="104">
        <f>IF(BS_CONTROLE[[#This Row],[SUB]]=0, "-", BS_CONTROLE[[#This Row],[SUB]])</f>
        <v>48</v>
      </c>
      <c r="AP624" s="104">
        <f>BS_CONTROLE[[#This Row],[KM - Inicio]]</f>
        <v>135</v>
      </c>
      <c r="AQ624" s="104">
        <f>BS_CONTROLE[[#This Row],[KM - Inicio]]</f>
        <v>135</v>
      </c>
      <c r="AR624" s="107">
        <v>0.36875000000000002</v>
      </c>
      <c r="AS624" s="107">
        <v>0</v>
      </c>
      <c r="AT624" s="107">
        <v>0</v>
      </c>
      <c r="AU624" s="135"/>
      <c r="AV624" s="135"/>
      <c r="AW624" s="14"/>
      <c r="AX624" s="14"/>
      <c r="AY624" s="160">
        <f t="shared" si="63"/>
        <v>0</v>
      </c>
      <c r="AZ624" s="151"/>
      <c r="BA624" s="108">
        <v>0</v>
      </c>
      <c r="BB624" s="10" t="str">
        <f>IFERROR(_xlfn.XLOOKUP(AI624, BS_ATIVIDADE[ATIVIDADE],BS_ATIVIDADE[UNIDADE] ), "*")</f>
        <v>BINÁRIO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4" s="148"/>
      <c r="BG624" s="16"/>
      <c r="BH624" s="17">
        <v>0</v>
      </c>
      <c r="BI624" s="17"/>
      <c r="BJ624" s="17" t="s">
        <v>1927</v>
      </c>
      <c r="BK624" s="18" t="s">
        <v>1927</v>
      </c>
      <c r="BL624" s="16"/>
      <c r="BM624" s="129" t="s">
        <v>440</v>
      </c>
      <c r="BN624" s="129" t="s">
        <v>469</v>
      </c>
      <c r="BO624" s="129" t="s">
        <v>530</v>
      </c>
      <c r="BP624" s="18" t="s">
        <v>1927</v>
      </c>
      <c r="BQ624" s="12" t="str">
        <f t="shared" si="58"/>
        <v>Produção e Intervalo</v>
      </c>
      <c r="BR624" s="19">
        <f t="shared" si="59"/>
        <v>0</v>
      </c>
      <c r="BS624" s="19">
        <f t="shared" si="60"/>
        <v>0</v>
      </c>
      <c r="BT624" s="185" t="str">
        <f t="shared" si="61"/>
        <v>CCOCirculaçãoIntervaloOportunidade</v>
      </c>
    </row>
    <row r="625" spans="1:72" hidden="1">
      <c r="A625" s="47" t="str">
        <f t="shared" si="62"/>
        <v/>
      </c>
      <c r="B625" s="101"/>
      <c r="C625" s="134" t="str">
        <f>IF(BS_CONTROLE[[#This Row],[DATA]]="","",WEEKNUM(BS_CONTROLE[[#This Row],[DATA]]))</f>
        <v/>
      </c>
      <c r="D625" s="103"/>
      <c r="E625" s="155">
        <v>618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3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185" t="str">
        <f t="shared" si="61"/>
        <v/>
      </c>
    </row>
    <row r="626" spans="1:72" hidden="1">
      <c r="A626" s="47" t="str">
        <f t="shared" si="62"/>
        <v>MOD ZEZ46077</v>
      </c>
      <c r="B626" s="101">
        <v>46077</v>
      </c>
      <c r="C626" s="134">
        <f>IF(BS_CONTROLE[[#This Row],[DATA]]="","",WEEKNUM(BS_CONTROLE[[#This Row],[DATA]]))</f>
        <v>9</v>
      </c>
      <c r="D626" s="103" t="s">
        <v>617</v>
      </c>
      <c r="E626" s="155">
        <v>619</v>
      </c>
      <c r="F626" s="125" t="s">
        <v>583</v>
      </c>
      <c r="G626" s="140" t="str">
        <f>IF(D626="","*",VLOOKUP(F626,BS_ATIVIDADE[],3,FALSE))</f>
        <v>OUTROS</v>
      </c>
      <c r="H626" s="105" t="s">
        <v>593</v>
      </c>
      <c r="I626" s="105" t="s">
        <v>593</v>
      </c>
      <c r="J626" s="104">
        <v>92</v>
      </c>
      <c r="K626" s="104">
        <v>75.2</v>
      </c>
      <c r="L626" s="104">
        <v>81.8</v>
      </c>
      <c r="M626" s="126" t="s">
        <v>162</v>
      </c>
      <c r="N626" s="126" t="s">
        <v>1753</v>
      </c>
      <c r="O626" s="105">
        <v>0.35416666666666669</v>
      </c>
      <c r="P626" s="105">
        <v>0.33333333333333331</v>
      </c>
      <c r="Q626" s="104">
        <v>1</v>
      </c>
      <c r="R626" s="10" t="str">
        <f>IFERROR(_xlfn.XLOOKUP(F626, BS_ATIVIDADE[ATIVIDADE],BS_ATIVIDADE[UNIDADE] ), "*")</f>
        <v>BINÁRIO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6" s="104" t="s">
        <v>1148</v>
      </c>
      <c r="W626" s="149" t="s">
        <v>1754</v>
      </c>
      <c r="X626" s="103" t="s">
        <v>416</v>
      </c>
      <c r="Y626" s="128"/>
      <c r="Z626" s="103"/>
      <c r="AA626" s="104" t="s">
        <v>593</v>
      </c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BLOCO</v>
      </c>
      <c r="AJ626" s="9" t="str">
        <f>IF(BS_CONTROLE[[#This Row],[Atividade]]=0, "-", BS_CONTROLE[[#This Row],[Atividade]])</f>
        <v>BLOCO</v>
      </c>
      <c r="AK626" s="31" t="str">
        <f>BS_CONTROLE[[#This Row],[Local - Partida]]</f>
        <v>-</v>
      </c>
      <c r="AL626" s="31" t="str">
        <f>BS_CONTROLE[[#This Row],[Local - Encerramento]]</f>
        <v>-</v>
      </c>
      <c r="AM626" s="104" t="str">
        <f>IF(BS_CONTROLE[[#This Row],[Entre - Estações]]=0, "-", BS_CONTROLE[[#This Row],[Entre - Estações]])</f>
        <v>ZEZ-ZXW</v>
      </c>
      <c r="AN626" s="104" t="str">
        <f>IF(BS_CONTROLE[[#This Row],[SB]]=0, "-", BS_CONTROLE[[#This Row],[SB]])</f>
        <v>ZEZZXW</v>
      </c>
      <c r="AO626" s="104">
        <f>IF(BS_CONTROLE[[#This Row],[SUB]]=0, "-", BS_CONTROLE[[#This Row],[SUB]])</f>
        <v>92</v>
      </c>
      <c r="AP626" s="104">
        <f>BS_CONTROLE[[#This Row],[KM - Inicio]]</f>
        <v>75.2</v>
      </c>
      <c r="AQ626" s="104">
        <f>BS_CONTROLE[[#This Row],[KM - Inicio]]</f>
        <v>75.2</v>
      </c>
      <c r="AR626" s="107">
        <v>0</v>
      </c>
      <c r="AS626" s="107">
        <v>0</v>
      </c>
      <c r="AT626" s="107">
        <v>0</v>
      </c>
      <c r="AU626" s="135"/>
      <c r="AV626" s="135"/>
      <c r="AW626" s="14"/>
      <c r="AX626" s="14"/>
      <c r="AY626" s="160">
        <f t="shared" si="63"/>
        <v>0</v>
      </c>
      <c r="AZ626" s="151"/>
      <c r="BA626" s="108">
        <v>0</v>
      </c>
      <c r="BB626" s="10" t="str">
        <f>IFERROR(_xlfn.XLOOKUP(AI626, BS_ATIVIDADE[ATIVIDADE],BS_ATIVIDADE[UNIDADE] ), "*")</f>
        <v>BINÁRIO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6" s="148"/>
      <c r="BG626" s="16"/>
      <c r="BH626" s="17">
        <v>0</v>
      </c>
      <c r="BI626" s="17"/>
      <c r="BJ626" s="17" t="s">
        <v>1150</v>
      </c>
      <c r="BK626" s="18" t="s">
        <v>1150</v>
      </c>
      <c r="BL626" s="16"/>
      <c r="BM626" s="129" t="s">
        <v>440</v>
      </c>
      <c r="BN626" s="129" t="s">
        <v>460</v>
      </c>
      <c r="BO626" s="129" t="s">
        <v>557</v>
      </c>
      <c r="BP626" s="18" t="s">
        <v>1150</v>
      </c>
      <c r="BQ626" s="12" t="str">
        <f t="shared" si="58"/>
        <v>Produção e Intervalo</v>
      </c>
      <c r="BR626" s="19">
        <f t="shared" si="59"/>
        <v>0</v>
      </c>
      <c r="BS626" s="19">
        <f t="shared" si="60"/>
        <v>0</v>
      </c>
      <c r="BT626" s="185" t="str">
        <f t="shared" si="61"/>
        <v>CCOCirculaçãoIntervaloContrato</v>
      </c>
    </row>
    <row r="627" spans="1:72" hidden="1">
      <c r="A627" s="47" t="str">
        <f t="shared" si="62"/>
        <v>MOD ZGP46077</v>
      </c>
      <c r="B627" s="101">
        <v>46077</v>
      </c>
      <c r="C627" s="134">
        <f>IF(BS_CONTROLE[[#This Row],[DATA]]="","",WEEKNUM(BS_CONTROLE[[#This Row],[DATA]]))</f>
        <v>9</v>
      </c>
      <c r="D627" s="103" t="s">
        <v>622</v>
      </c>
      <c r="E627" s="155">
        <v>527</v>
      </c>
      <c r="F627" s="125" t="s">
        <v>583</v>
      </c>
      <c r="G627" s="140" t="str">
        <f>IF(D627="","*",VLOOKUP(F627,BS_ATIVIDADE[],3,FALSE))</f>
        <v>OUTROS</v>
      </c>
      <c r="H627" s="105" t="s">
        <v>593</v>
      </c>
      <c r="I627" s="105" t="s">
        <v>593</v>
      </c>
      <c r="J627" s="104">
        <v>92</v>
      </c>
      <c r="K627" s="104">
        <v>102</v>
      </c>
      <c r="L627" s="104">
        <v>106</v>
      </c>
      <c r="M627" s="126" t="s">
        <v>1773</v>
      </c>
      <c r="N627" s="126" t="s">
        <v>1774</v>
      </c>
      <c r="O627" s="105">
        <v>0.33333333333333331</v>
      </c>
      <c r="P627" s="105">
        <v>0.22916666666666666</v>
      </c>
      <c r="Q627" s="104">
        <v>1</v>
      </c>
      <c r="R627" s="10" t="str">
        <f>IFERROR(_xlfn.XLOOKUP(F627, BS_ATIVIDADE[ATIVIDADE],BS_ATIVIDADE[UNIDADE] ), "*")</f>
        <v>BINÁRIO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7" s="104" t="s">
        <v>1148</v>
      </c>
      <c r="W627" s="149" t="s">
        <v>1775</v>
      </c>
      <c r="X627" s="103" t="s">
        <v>416</v>
      </c>
      <c r="Y627" s="128"/>
      <c r="Z627" s="103"/>
      <c r="AA627" s="104" t="s">
        <v>593</v>
      </c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BLOCO</v>
      </c>
      <c r="AJ627" s="9" t="str">
        <f>IF(BS_CONTROLE[[#This Row],[Atividade]]=0, "-", BS_CONTROLE[[#This Row],[Atividade]])</f>
        <v>BLOCO</v>
      </c>
      <c r="AK627" s="31" t="str">
        <f>BS_CONTROLE[[#This Row],[Local - Partida]]</f>
        <v>-</v>
      </c>
      <c r="AL627" s="31" t="str">
        <f>BS_CONTROLE[[#This Row],[Local - Encerramento]]</f>
        <v>-</v>
      </c>
      <c r="AM627" s="104" t="str">
        <f>IF(BS_CONTROLE[[#This Row],[Entre - Estações]]=0, "-", BS_CONTROLE[[#This Row],[Entre - Estações]])</f>
        <v>ZPT-ZGP</v>
      </c>
      <c r="AN627" s="104" t="str">
        <f>IF(BS_CONTROLE[[#This Row],[SB]]=0, "-", BS_CONTROLE[[#This Row],[SB]])</f>
        <v>ZPTZGP</v>
      </c>
      <c r="AO627" s="104">
        <f>IF(BS_CONTROLE[[#This Row],[SUB]]=0, "-", BS_CONTROLE[[#This Row],[SUB]])</f>
        <v>92</v>
      </c>
      <c r="AP627" s="104">
        <f>BS_CONTROLE[[#This Row],[KM - Inicio]]</f>
        <v>102</v>
      </c>
      <c r="AQ627" s="104">
        <f>BS_CONTROLE[[#This Row],[KM - Inicio]]</f>
        <v>102</v>
      </c>
      <c r="AR627" s="107">
        <v>0</v>
      </c>
      <c r="AS627" s="107">
        <v>0</v>
      </c>
      <c r="AT627" s="107">
        <v>0</v>
      </c>
      <c r="AU627" s="135"/>
      <c r="AV627" s="135"/>
      <c r="AW627" s="14"/>
      <c r="AX627" s="14"/>
      <c r="AY627" s="160">
        <f t="shared" si="63"/>
        <v>0</v>
      </c>
      <c r="AZ627" s="151"/>
      <c r="BA627" s="108">
        <v>0</v>
      </c>
      <c r="BB627" s="10" t="str">
        <f>IFERROR(_xlfn.XLOOKUP(AI627, BS_ATIVIDADE[ATIVIDADE],BS_ATIVIDADE[UNIDADE] ), "*")</f>
        <v>BINÁRIO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7" s="148"/>
      <c r="BG627" s="16"/>
      <c r="BH627" s="17">
        <v>0</v>
      </c>
      <c r="BI627" s="17"/>
      <c r="BJ627" s="17" t="s">
        <v>1150</v>
      </c>
      <c r="BK627" s="18" t="s">
        <v>1150</v>
      </c>
      <c r="BL627" s="16"/>
      <c r="BM627" s="129" t="s">
        <v>440</v>
      </c>
      <c r="BN627" s="129" t="s">
        <v>460</v>
      </c>
      <c r="BO627" s="129" t="s">
        <v>557</v>
      </c>
      <c r="BP627" s="18" t="s">
        <v>1150</v>
      </c>
      <c r="BQ627" s="12" t="str">
        <f t="shared" si="58"/>
        <v>Produção e Intervalo</v>
      </c>
      <c r="BR627" s="19">
        <f t="shared" si="59"/>
        <v>0</v>
      </c>
      <c r="BS627" s="19">
        <f t="shared" si="60"/>
        <v>0</v>
      </c>
      <c r="BT627" s="185" t="str">
        <f t="shared" si="61"/>
        <v>CCOCirculaçãoIntervaloContrato</v>
      </c>
    </row>
    <row r="628" spans="1:72" hidden="1">
      <c r="A628" s="47" t="str">
        <f t="shared" si="62"/>
        <v/>
      </c>
      <c r="B628" s="101"/>
      <c r="C628" s="134" t="str">
        <f>IF(BS_CONTROLE[[#This Row],[DATA]]="","",WEEKNUM(BS_CONTROLE[[#This Row],[DATA]]))</f>
        <v/>
      </c>
      <c r="D628" s="103"/>
      <c r="E628" s="155">
        <v>621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3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185" t="str">
        <f t="shared" si="61"/>
        <v/>
      </c>
    </row>
    <row r="629" spans="1:72" hidden="1">
      <c r="A629" s="47" t="str">
        <f t="shared" si="62"/>
        <v>HUELTON (TP-725)46077</v>
      </c>
      <c r="B629" s="101">
        <v>46077</v>
      </c>
      <c r="C629" s="134">
        <f>IF(BS_CONTROLE[[#This Row],[DATA]]="","",WEEKNUM(BS_CONTROLE[[#This Row],[DATA]]))</f>
        <v>9</v>
      </c>
      <c r="D629" s="103" t="s">
        <v>891</v>
      </c>
      <c r="E629" s="155">
        <v>557</v>
      </c>
      <c r="F629" s="125" t="s">
        <v>775</v>
      </c>
      <c r="G629" s="140" t="str">
        <f>IF(D629="","*",VLOOKUP(F629,BS_ATIVIDADE[],3,FALSE))</f>
        <v>SOLDA</v>
      </c>
      <c r="H629" s="105" t="s">
        <v>593</v>
      </c>
      <c r="I629" s="105" t="s">
        <v>593</v>
      </c>
      <c r="J629" s="104">
        <v>92</v>
      </c>
      <c r="K629" s="104">
        <v>106.7</v>
      </c>
      <c r="L629" s="104" t="s">
        <v>593</v>
      </c>
      <c r="M629" s="126" t="s">
        <v>335</v>
      </c>
      <c r="N629" s="126" t="s">
        <v>337</v>
      </c>
      <c r="O629" s="105">
        <v>0.41666666666666669</v>
      </c>
      <c r="P629" s="105">
        <v>6.25E-2</v>
      </c>
      <c r="Q629" s="104">
        <v>15</v>
      </c>
      <c r="R629" s="10" t="str">
        <f>IFERROR(_xlfn.XLOOKUP(F629, BS_ATIVIDADE[ATIVIDADE],BS_ATIVIDADE[UNIDADE] ), "*")</f>
        <v>Nº DE SOLDA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9" s="104" t="s">
        <v>1109</v>
      </c>
      <c r="W629" s="149" t="s">
        <v>1060</v>
      </c>
      <c r="X629" s="103" t="s">
        <v>421</v>
      </c>
      <c r="Y629" s="128" t="s">
        <v>424</v>
      </c>
      <c r="Z629" s="103"/>
      <c r="AA629" s="104" t="s">
        <v>593</v>
      </c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PDM - SOLDA</v>
      </c>
      <c r="AJ629" s="9" t="str">
        <f>IF(BS_CONTROLE[[#This Row],[Atividade]]=0, "-", BS_CONTROLE[[#This Row],[Atividade]])</f>
        <v>PDM - SOLDA</v>
      </c>
      <c r="AK629" s="31" t="str">
        <f>BS_CONTROLE[[#This Row],[Local - Partida]]</f>
        <v>-</v>
      </c>
      <c r="AL629" s="31" t="str">
        <f>BS_CONTROLE[[#This Row],[Local - Encerramento]]</f>
        <v>-</v>
      </c>
      <c r="AM629" s="104" t="str">
        <f>IF(BS_CONTROLE[[#This Row],[Entre - Estações]]=0, "-", BS_CONTROLE[[#This Row],[Entre - Estações]])</f>
        <v>ZPT</v>
      </c>
      <c r="AN629" s="104" t="str">
        <f>IF(BS_CONTROLE[[#This Row],[SB]]=0, "-", BS_CONTROLE[[#This Row],[SB]])</f>
        <v>ZPT2</v>
      </c>
      <c r="AO629" s="104">
        <f>IF(BS_CONTROLE[[#This Row],[SUB]]=0, "-", BS_CONTROLE[[#This Row],[SUB]])</f>
        <v>92</v>
      </c>
      <c r="AP629" s="104">
        <f>BS_CONTROLE[[#This Row],[KM - Inicio]]</f>
        <v>106.7</v>
      </c>
      <c r="AQ629" s="104">
        <f>BS_CONTROLE[[#This Row],[KM - Inicio]]</f>
        <v>106.7</v>
      </c>
      <c r="AR629" s="107">
        <v>0</v>
      </c>
      <c r="AS629" s="107">
        <v>0</v>
      </c>
      <c r="AT629" s="107">
        <v>0</v>
      </c>
      <c r="AU629" s="135"/>
      <c r="AV629" s="135"/>
      <c r="AW629" s="14"/>
      <c r="AX629" s="14"/>
      <c r="AY629" s="160">
        <f t="shared" si="63"/>
        <v>0</v>
      </c>
      <c r="AZ629" s="151"/>
      <c r="BA629" s="108">
        <v>0</v>
      </c>
      <c r="BB629" s="10" t="str">
        <f>IFERROR(_xlfn.XLOOKUP(AI629, BS_ATIVIDADE[ATIVIDADE],BS_ATIVIDADE[UNIDADE] ), "*")</f>
        <v>Nº DE SOLDA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9" s="148"/>
      <c r="BG629" s="16"/>
      <c r="BH629" s="17">
        <v>0</v>
      </c>
      <c r="BI629" s="17"/>
      <c r="BJ629" s="17" t="s">
        <v>1928</v>
      </c>
      <c r="BK629" s="18" t="s">
        <v>1928</v>
      </c>
      <c r="BL629" s="16"/>
      <c r="BM629" s="129" t="s">
        <v>447</v>
      </c>
      <c r="BN629" s="129" t="s">
        <v>463</v>
      </c>
      <c r="BO629" s="129" t="s">
        <v>549</v>
      </c>
      <c r="BP629" s="18" t="s">
        <v>1928</v>
      </c>
      <c r="BQ629" s="12" t="str">
        <f t="shared" si="58"/>
        <v>Produção e Intervalo</v>
      </c>
      <c r="BR629" s="19">
        <f t="shared" si="59"/>
        <v>0</v>
      </c>
      <c r="BS629" s="19">
        <f t="shared" si="60"/>
        <v>0</v>
      </c>
      <c r="BT629" s="185" t="str">
        <f t="shared" si="61"/>
        <v>CondiçõesClimáticaTemperatura</v>
      </c>
    </row>
    <row r="630" spans="1:72" hidden="1">
      <c r="A630" s="47" t="str">
        <f t="shared" si="62"/>
        <v>DIEGO (TF-42)46077</v>
      </c>
      <c r="B630" s="101">
        <v>46077</v>
      </c>
      <c r="C630" s="134">
        <f>IF(BS_CONTROLE[[#This Row],[DATA]]="","",WEEKNUM(BS_CONTROLE[[#This Row],[DATA]]))</f>
        <v>9</v>
      </c>
      <c r="D630" s="103" t="s">
        <v>872</v>
      </c>
      <c r="E630" s="155">
        <v>492</v>
      </c>
      <c r="F630" s="125" t="s">
        <v>671</v>
      </c>
      <c r="G630" s="140" t="str">
        <f>IF(D630="","*",VLOOKUP(F630,BS_ATIVIDADE[],3,FALSE))</f>
        <v>LIMPEZA LASTRO</v>
      </c>
      <c r="H630" s="105" t="s">
        <v>593</v>
      </c>
      <c r="I630" s="105" t="s">
        <v>593</v>
      </c>
      <c r="J630" s="104">
        <v>53</v>
      </c>
      <c r="K630" s="104">
        <v>109.25</v>
      </c>
      <c r="L630" s="104" t="s">
        <v>593</v>
      </c>
      <c r="M630" s="126" t="s">
        <v>129</v>
      </c>
      <c r="N630" s="126" t="s">
        <v>130</v>
      </c>
      <c r="O630" s="105">
        <v>0.41666666666666669</v>
      </c>
      <c r="P630" s="105">
        <v>8.3333333333333329E-2</v>
      </c>
      <c r="Q630" s="104">
        <v>20</v>
      </c>
      <c r="R630" s="10" t="str">
        <f>IFERROR(_xlfn.XLOOKUP(F630, BS_ATIVIDADE[ATIVIDADE],BS_ATIVIDADE[UNIDADE] ), "*")</f>
        <v>M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630" s="104" t="s">
        <v>1701</v>
      </c>
      <c r="W630" s="149" t="s">
        <v>1196</v>
      </c>
      <c r="X630" s="103" t="s">
        <v>421</v>
      </c>
      <c r="Y630" s="128" t="s">
        <v>424</v>
      </c>
      <c r="Z630" s="103"/>
      <c r="AA630" s="104" t="s">
        <v>593</v>
      </c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LIMPEZA LASTRO</v>
      </c>
      <c r="AJ630" s="9" t="str">
        <f>IF(BS_CONTROLE[[#This Row],[Atividade]]=0, "-", BS_CONTROLE[[#This Row],[Atividade]])</f>
        <v>LIMPEZA LASTRO</v>
      </c>
      <c r="AK630" s="31" t="str">
        <f>BS_CONTROLE[[#This Row],[Local - Partida]]</f>
        <v>-</v>
      </c>
      <c r="AL630" s="31" t="str">
        <f>BS_CONTROLE[[#This Row],[Local - Encerramento]]</f>
        <v>-</v>
      </c>
      <c r="AM630" s="104" t="str">
        <f>IF(BS_CONTROLE[[#This Row],[Entre - Estações]]=0, "-", BS_CONTROLE[[#This Row],[Entre - Estações]])</f>
        <v>PAT-ZGM</v>
      </c>
      <c r="AN630" s="104" t="str">
        <f>IF(BS_CONTROLE[[#This Row],[SB]]=0, "-", BS_CONTROLE[[#This Row],[SB]])</f>
        <v>PAT1102</v>
      </c>
      <c r="AO630" s="104">
        <f>IF(BS_CONTROLE[[#This Row],[SUB]]=0, "-", BS_CONTROLE[[#This Row],[SUB]])</f>
        <v>53</v>
      </c>
      <c r="AP630" s="104">
        <f>BS_CONTROLE[[#This Row],[KM - Inicio]]</f>
        <v>109.25</v>
      </c>
      <c r="AQ630" s="104">
        <f>BS_CONTROLE[[#This Row],[KM - Inicio]]</f>
        <v>109.25</v>
      </c>
      <c r="AR630" s="107">
        <v>0.375</v>
      </c>
      <c r="AS630" s="107">
        <v>0</v>
      </c>
      <c r="AT630" s="107">
        <v>0</v>
      </c>
      <c r="AU630" s="135"/>
      <c r="AV630" s="135"/>
      <c r="AW630" s="14"/>
      <c r="AX630" s="14"/>
      <c r="AY630" s="160">
        <f t="shared" si="63"/>
        <v>0</v>
      </c>
      <c r="AZ630" s="151"/>
      <c r="BA630" s="108">
        <v>0</v>
      </c>
      <c r="BB630" s="10" t="str">
        <f>IFERROR(_xlfn.XLOOKUP(AI630, BS_ATIVIDADE[ATIVIDADE],BS_ATIVIDADE[UNIDADE] ), "*")</f>
        <v>M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630" s="148"/>
      <c r="BG630" s="16"/>
      <c r="BH630" s="17">
        <v>0</v>
      </c>
      <c r="BI630" s="17"/>
      <c r="BJ630" s="17" t="s">
        <v>1929</v>
      </c>
      <c r="BK630" s="18" t="s">
        <v>1218</v>
      </c>
      <c r="BL630" s="16"/>
      <c r="BM630" s="129" t="s">
        <v>440</v>
      </c>
      <c r="BN630" s="129" t="s">
        <v>469</v>
      </c>
      <c r="BO630" s="129" t="s">
        <v>530</v>
      </c>
      <c r="BP630" s="18" t="s">
        <v>1909</v>
      </c>
      <c r="BQ630" s="12" t="str">
        <f t="shared" si="58"/>
        <v>Produção e Intervalo</v>
      </c>
      <c r="BR630" s="19">
        <f t="shared" si="59"/>
        <v>0</v>
      </c>
      <c r="BS630" s="19">
        <f t="shared" si="60"/>
        <v>0</v>
      </c>
      <c r="BT630" s="185" t="str">
        <f t="shared" si="61"/>
        <v>CCOCirculaçãoIntervaloOportunidade</v>
      </c>
    </row>
    <row r="631" spans="1:72" hidden="1">
      <c r="A631" s="47" t="str">
        <f t="shared" si="62"/>
        <v>EXPANSÃO TURMA 146077</v>
      </c>
      <c r="B631" s="101">
        <v>46077</v>
      </c>
      <c r="C631" s="134">
        <f>IF(BS_CONTROLE[[#This Row],[DATA]]="","",WEEKNUM(BS_CONTROLE[[#This Row],[DATA]]))</f>
        <v>9</v>
      </c>
      <c r="D631" s="103" t="s">
        <v>594</v>
      </c>
      <c r="E631" s="155">
        <v>559</v>
      </c>
      <c r="F631" s="125" t="s">
        <v>654</v>
      </c>
      <c r="G631" s="140" t="str">
        <f>IF(D631="","*",VLOOKUP(F631,BS_ATIVIDADE[],3,FALSE))</f>
        <v>EXPANSÃO</v>
      </c>
      <c r="H631" s="105" t="s">
        <v>593</v>
      </c>
      <c r="I631" s="105" t="s">
        <v>593</v>
      </c>
      <c r="J631" s="104">
        <v>30</v>
      </c>
      <c r="K631" s="104">
        <v>111.98</v>
      </c>
      <c r="L631" s="104" t="s">
        <v>593</v>
      </c>
      <c r="M631" s="126" t="s">
        <v>9</v>
      </c>
      <c r="N631" s="126">
        <v>1131121</v>
      </c>
      <c r="O631" s="105">
        <v>0.35416666666666669</v>
      </c>
      <c r="P631" s="105">
        <v>6.25E-2</v>
      </c>
      <c r="Q631" s="104">
        <v>1</v>
      </c>
      <c r="R631" s="10" t="str">
        <f>IFERROR(_xlfn.XLOOKUP(F631, BS_ATIVIDADE[ATIVIDADE],BS_ATIVIDADE[UNIDADE] ), "*")</f>
        <v>Nº DE SOLDA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31" s="104" t="s">
        <v>1118</v>
      </c>
      <c r="W631" s="149" t="s">
        <v>1060</v>
      </c>
      <c r="X631" s="103" t="s">
        <v>421</v>
      </c>
      <c r="Y631" s="128" t="s">
        <v>424</v>
      </c>
      <c r="Z631" s="103"/>
      <c r="AA631" s="104" t="s">
        <v>593</v>
      </c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EXPANSÃO - SOLDA</v>
      </c>
      <c r="AJ631" s="9" t="str">
        <f>IF(BS_CONTROLE[[#This Row],[Atividade]]=0, "-", BS_CONTROLE[[#This Row],[Atividade]])</f>
        <v>EXPANSÃO - SOLDA</v>
      </c>
      <c r="AK631" s="31" t="str">
        <f>BS_CONTROLE[[#This Row],[Local - Partida]]</f>
        <v>-</v>
      </c>
      <c r="AL631" s="31" t="str">
        <f>BS_CONTROLE[[#This Row],[Local - Encerramento]]</f>
        <v>-</v>
      </c>
      <c r="AM631" s="104" t="s">
        <v>1164</v>
      </c>
      <c r="AN631" s="104">
        <v>11011091</v>
      </c>
      <c r="AO631" s="104">
        <f>IF(BS_CONTROLE[[#This Row],[SUB]]=0, "-", BS_CONTROLE[[#This Row],[SUB]])</f>
        <v>30</v>
      </c>
      <c r="AP631" s="104">
        <v>108.75</v>
      </c>
      <c r="AQ631" s="104" t="s">
        <v>593</v>
      </c>
      <c r="AR631" s="107">
        <v>0.36319444444444443</v>
      </c>
      <c r="AS631" s="107">
        <v>0</v>
      </c>
      <c r="AT631" s="107">
        <v>0</v>
      </c>
      <c r="AU631" s="135"/>
      <c r="AV631" s="135"/>
      <c r="AW631" s="14"/>
      <c r="AX631" s="14"/>
      <c r="AY631" s="160">
        <f t="shared" si="63"/>
        <v>0</v>
      </c>
      <c r="AZ631" s="151"/>
      <c r="BA631" s="108">
        <v>0</v>
      </c>
      <c r="BB631" s="10" t="str">
        <f>IFERROR(_xlfn.XLOOKUP(AI631, BS_ATIVIDADE[ATIVIDADE],BS_ATIVIDADE[UNIDADE] ), "*")</f>
        <v>Nº DE SOLDA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31" s="148"/>
      <c r="BG631" s="16"/>
      <c r="BH631" s="17">
        <v>0</v>
      </c>
      <c r="BI631" s="17"/>
      <c r="BJ631" s="17" t="s">
        <v>1930</v>
      </c>
      <c r="BK631" s="18" t="s">
        <v>1930</v>
      </c>
      <c r="BL631" s="16"/>
      <c r="BM631" s="129" t="s">
        <v>440</v>
      </c>
      <c r="BN631" s="129" t="s">
        <v>469</v>
      </c>
      <c r="BO631" s="129" t="s">
        <v>530</v>
      </c>
      <c r="BP631" s="18" t="s">
        <v>1930</v>
      </c>
      <c r="BQ631" s="12" t="str">
        <f t="shared" si="58"/>
        <v>Produção e Intervalo</v>
      </c>
      <c r="BR631" s="19">
        <f t="shared" si="59"/>
        <v>0</v>
      </c>
      <c r="BS631" s="19">
        <f t="shared" si="60"/>
        <v>0</v>
      </c>
      <c r="BT631" s="185" t="str">
        <f t="shared" si="61"/>
        <v>CCOCirculaçãoIntervaloOportunidade</v>
      </c>
    </row>
    <row r="632" spans="1:72" hidden="1">
      <c r="A632" s="47" t="str">
        <f t="shared" si="62"/>
        <v/>
      </c>
      <c r="B632" s="101"/>
      <c r="C632" s="134" t="str">
        <f>IF(BS_CONTROLE[[#This Row],[DATA]]="","",WEEKNUM(BS_CONTROLE[[#This Row],[DATA]]))</f>
        <v/>
      </c>
      <c r="D632" s="103"/>
      <c r="E632" s="155">
        <v>625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3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185" t="str">
        <f t="shared" si="61"/>
        <v/>
      </c>
    </row>
    <row r="633" spans="1:72" hidden="1">
      <c r="A633" s="47" t="str">
        <f t="shared" si="62"/>
        <v/>
      </c>
      <c r="B633" s="101"/>
      <c r="C633" s="134" t="str">
        <f>IF(BS_CONTROLE[[#This Row],[DATA]]="","",WEEKNUM(BS_CONTROLE[[#This Row],[DATA]]))</f>
        <v/>
      </c>
      <c r="D633" s="103"/>
      <c r="E633" s="155">
        <v>626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3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185" t="str">
        <f t="shared" si="61"/>
        <v/>
      </c>
    </row>
    <row r="634" spans="1:72" hidden="1">
      <c r="A634" s="47" t="str">
        <f t="shared" si="62"/>
        <v>V9746078</v>
      </c>
      <c r="B634" s="101">
        <v>46078</v>
      </c>
      <c r="C634" s="134">
        <f>IF(BS_CONTROLE[[#This Row],[DATA]]="","",WEEKNUM(BS_CONTROLE[[#This Row],[DATA]]))</f>
        <v>9</v>
      </c>
      <c r="D634" s="103" t="s">
        <v>820</v>
      </c>
      <c r="E634" s="155">
        <v>562</v>
      </c>
      <c r="F634" s="125" t="s">
        <v>616</v>
      </c>
      <c r="G634" s="140" t="str">
        <f>IF(D634="","*",VLOOKUP(F634,BS_ATIVIDADE[],3,FALSE))</f>
        <v>DETECÇÃO</v>
      </c>
      <c r="H634" s="105" t="s">
        <v>394</v>
      </c>
      <c r="I634" s="105" t="s">
        <v>370</v>
      </c>
      <c r="J634" s="104">
        <v>70</v>
      </c>
      <c r="K634" s="104">
        <v>135</v>
      </c>
      <c r="L634" s="104" t="s">
        <v>593</v>
      </c>
      <c r="M634" s="126" t="s">
        <v>1831</v>
      </c>
      <c r="N634" s="126" t="s">
        <v>1832</v>
      </c>
      <c r="O634" s="105">
        <v>0.35416666666666669</v>
      </c>
      <c r="P634" s="105">
        <v>4.1666666666666664E-2</v>
      </c>
      <c r="Q634" s="104">
        <v>1</v>
      </c>
      <c r="R634" s="10" t="str">
        <f>IFERROR(_xlfn.XLOOKUP(F634, BS_ATIVIDADE[ATIVIDADE],BS_ATIVIDADE[UNIDADE] ), "*")</f>
        <v>KM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4" s="104" t="s">
        <v>1354</v>
      </c>
      <c r="W634" s="149" t="s">
        <v>1833</v>
      </c>
      <c r="X634" s="103" t="s">
        <v>421</v>
      </c>
      <c r="Y634" s="128" t="s">
        <v>424</v>
      </c>
      <c r="Z634" s="103"/>
      <c r="AA634" s="104">
        <v>1</v>
      </c>
      <c r="AB634" s="102" t="s">
        <v>412</v>
      </c>
      <c r="AC634" s="150"/>
      <c r="AD634" s="106">
        <v>0.33333333333333331</v>
      </c>
      <c r="AE634" s="104">
        <v>6527</v>
      </c>
      <c r="AF634" s="104" t="s">
        <v>593</v>
      </c>
      <c r="AG634" s="104"/>
      <c r="AH634" s="15"/>
      <c r="AI634" s="125" t="str">
        <f>IF(BS_CONTROLE[[#This Row],[Atividade]]=0, "-", BS_CONTROLE[[#This Row],[Atividade]])</f>
        <v>DETECÇÃO - ULTRASSOM - SPERRY</v>
      </c>
      <c r="AJ634" s="9" t="str">
        <f>IF(BS_CONTROLE[[#This Row],[Atividade]]=0, "-", BS_CONTROLE[[#This Row],[Atividade]])</f>
        <v>DETECÇÃO - ULTRASSOM - SPERRY</v>
      </c>
      <c r="AK634" s="31" t="str">
        <f>BS_CONTROLE[[#This Row],[Local - Partida]]</f>
        <v>ZRX</v>
      </c>
      <c r="AL634" s="31" t="str">
        <f>BS_CONTROLE[[#This Row],[Local - Encerramento]]</f>
        <v>ZTT</v>
      </c>
      <c r="AM634" s="104" t="str">
        <f>IF(BS_CONTROLE[[#This Row],[Entre - Estações]]=0, "-", BS_CONTROLE[[#This Row],[Entre - Estações]])</f>
        <v>ZRX-ZTT</v>
      </c>
      <c r="AN634" s="104" t="str">
        <f>IF(BS_CONTROLE[[#This Row],[SB]]=0, "-", BS_CONTROLE[[#This Row],[SB]])</f>
        <v>ZRXZTT</v>
      </c>
      <c r="AO634" s="104">
        <f>IF(BS_CONTROLE[[#This Row],[SUB]]=0, "-", BS_CONTROLE[[#This Row],[SUB]])</f>
        <v>70</v>
      </c>
      <c r="AP634" s="104">
        <f>BS_CONTROLE[[#This Row],[KM - Inicio]]</f>
        <v>135</v>
      </c>
      <c r="AQ634" s="104">
        <f>BS_CONTROLE[[#This Row],[KM - Inicio]]</f>
        <v>135</v>
      </c>
      <c r="AR634" s="107">
        <v>0</v>
      </c>
      <c r="AS634" s="107">
        <v>0</v>
      </c>
      <c r="AT634" s="107">
        <v>0</v>
      </c>
      <c r="AU634" s="135"/>
      <c r="AV634" s="135"/>
      <c r="AW634" s="14"/>
      <c r="AX634" s="14"/>
      <c r="AY634" s="160">
        <f t="shared" si="63"/>
        <v>0</v>
      </c>
      <c r="AZ634" s="151"/>
      <c r="BA634" s="108">
        <v>0</v>
      </c>
      <c r="BB634" s="10" t="str">
        <f>IFERROR(_xlfn.XLOOKUP(AI634, BS_ATIVIDADE[ATIVIDADE],BS_ATIVIDADE[UNIDADE] ), "*")</f>
        <v>KM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4" s="148"/>
      <c r="BG634" s="16"/>
      <c r="BH634" s="17">
        <v>0</v>
      </c>
      <c r="BI634" s="17"/>
      <c r="BJ634" s="17" t="s">
        <v>1931</v>
      </c>
      <c r="BK634" s="17" t="s">
        <v>1932</v>
      </c>
      <c r="BL634" s="16"/>
      <c r="BM634" s="129" t="s">
        <v>437</v>
      </c>
      <c r="BN634" s="129" t="s">
        <v>467</v>
      </c>
      <c r="BO634" s="129" t="s">
        <v>544</v>
      </c>
      <c r="BP634" s="18" t="s">
        <v>1684</v>
      </c>
      <c r="BQ634" s="12" t="str">
        <f t="shared" si="58"/>
        <v>Produção e Intervalo</v>
      </c>
      <c r="BR634" s="19">
        <f t="shared" si="59"/>
        <v>0</v>
      </c>
      <c r="BS634" s="19">
        <f t="shared" si="60"/>
        <v>0</v>
      </c>
      <c r="BT634" s="185" t="str">
        <f t="shared" si="61"/>
        <v>MecanizaçãoAtivos</v>
      </c>
    </row>
    <row r="635" spans="1:72" hidden="1">
      <c r="A635" s="47" t="str">
        <f t="shared" si="62"/>
        <v>EXPANSÃO TURMA 1</v>
      </c>
      <c r="B635" s="101"/>
      <c r="C635" s="134" t="str">
        <f>IF(BS_CONTROLE[[#This Row],[DATA]]="","",WEEKNUM(BS_CONTROLE[[#This Row],[DATA]]))</f>
        <v/>
      </c>
      <c r="D635" s="103" t="s">
        <v>594</v>
      </c>
      <c r="E635" s="155">
        <v>536</v>
      </c>
      <c r="F635" s="125" t="s">
        <v>654</v>
      </c>
      <c r="G635" s="140" t="str">
        <f>IF(D635="","*",VLOOKUP(F635,BS_ATIVIDADE[],3,FALSE))</f>
        <v>EXPANSÃO</v>
      </c>
      <c r="H635" s="105" t="s">
        <v>593</v>
      </c>
      <c r="I635" s="105" t="s">
        <v>593</v>
      </c>
      <c r="J635" s="104">
        <v>70</v>
      </c>
      <c r="K635" s="104">
        <v>112.5</v>
      </c>
      <c r="L635" s="104" t="s">
        <v>593</v>
      </c>
      <c r="M635" s="126" t="s">
        <v>339</v>
      </c>
      <c r="N635" s="126" t="s">
        <v>386</v>
      </c>
      <c r="O635" s="105">
        <v>0.375</v>
      </c>
      <c r="P635" s="105">
        <v>6.25E-2</v>
      </c>
      <c r="Q635" s="104">
        <v>1</v>
      </c>
      <c r="R635" s="10" t="str">
        <f>IFERROR(_xlfn.XLOOKUP(F635, BS_ATIVIDADE[ATIVIDADE],BS_ATIVIDADE[UNIDADE] ), "*")</f>
        <v>Nº DE SOLDA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5" s="104" t="s">
        <v>1277</v>
      </c>
      <c r="W635" s="149" t="s">
        <v>1060</v>
      </c>
      <c r="X635" s="103" t="s">
        <v>421</v>
      </c>
      <c r="Y635" s="128"/>
      <c r="Z635" s="103"/>
      <c r="AA635" s="104" t="s">
        <v>593</v>
      </c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EXPANSÃO - SOLDA</v>
      </c>
      <c r="AJ635" s="9" t="str">
        <f>IF(BS_CONTROLE[[#This Row],[Atividade]]=0, "-", BS_CONTROLE[[#This Row],[Atividade]])</f>
        <v>EXPANSÃO - SOLDA</v>
      </c>
      <c r="AK635" s="31" t="str">
        <f>BS_CONTROLE[[#This Row],[Local - Partida]]</f>
        <v>-</v>
      </c>
      <c r="AL635" s="31" t="str">
        <f>BS_CONTROLE[[#This Row],[Local - Encerramento]]</f>
        <v>-</v>
      </c>
      <c r="AM635" s="104" t="str">
        <f>IF(BS_CONTROLE[[#This Row],[Entre - Estações]]=0, "-", BS_CONTROLE[[#This Row],[Entre - Estações]])</f>
        <v>ZCD</v>
      </c>
      <c r="AN635" s="104" t="str">
        <f>IF(BS_CONTROLE[[#This Row],[SB]]=0, "-", BS_CONTROLE[[#This Row],[SB]])</f>
        <v>ZCD1</v>
      </c>
      <c r="AO635" s="104">
        <f>IF(BS_CONTROLE[[#This Row],[SUB]]=0, "-", BS_CONTROLE[[#This Row],[SUB]])</f>
        <v>70</v>
      </c>
      <c r="AP635" s="104">
        <f>BS_CONTROLE[[#This Row],[KM - Inicio]]</f>
        <v>112.5</v>
      </c>
      <c r="AQ635" s="104">
        <f>BS_CONTROLE[[#This Row],[KM - Inicio]]</f>
        <v>112.5</v>
      </c>
      <c r="AR635" s="107"/>
      <c r="AS635" s="107"/>
      <c r="AT635" s="107"/>
      <c r="AU635" s="135"/>
      <c r="AV635" s="135"/>
      <c r="AW635" s="14"/>
      <c r="AX635" s="14"/>
      <c r="AY635" s="160">
        <f t="shared" si="63"/>
        <v>0</v>
      </c>
      <c r="AZ635" s="151"/>
      <c r="BA635" s="108"/>
      <c r="BB635" s="10" t="str">
        <f>IFERROR(_xlfn.XLOOKUP(AI635, BS_ATIVIDADE[ATIVIDADE],BS_ATIVIDADE[UNIDADE] ), "*")</f>
        <v>Nº DE SOLDA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185" t="str">
        <f t="shared" si="61"/>
        <v/>
      </c>
    </row>
    <row r="636" spans="1:72" hidden="1">
      <c r="A636" s="47" t="str">
        <f t="shared" si="62"/>
        <v>KLECIO (TP-699)46078</v>
      </c>
      <c r="B636" s="101">
        <v>46078</v>
      </c>
      <c r="C636" s="134">
        <f>IF(BS_CONTROLE[[#This Row],[DATA]]="","",WEEKNUM(BS_CONTROLE[[#This Row],[DATA]]))</f>
        <v>9</v>
      </c>
      <c r="D636" s="103" t="s">
        <v>913</v>
      </c>
      <c r="E636" s="155"/>
      <c r="F636" s="125" t="s">
        <v>775</v>
      </c>
      <c r="G636" s="140" t="str">
        <f>IF(D636="","*",VLOOKUP(F636,BS_ATIVIDADE[],3,FALSE))</f>
        <v>SOLDA</v>
      </c>
      <c r="H636" s="105" t="s">
        <v>593</v>
      </c>
      <c r="I636" s="105" t="s">
        <v>593</v>
      </c>
      <c r="J636" s="104">
        <v>70</v>
      </c>
      <c r="K636" s="104">
        <v>77.3</v>
      </c>
      <c r="L636" s="104" t="s">
        <v>593</v>
      </c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636" s="105">
        <v>0.375</v>
      </c>
      <c r="P636" s="105">
        <v>6.25E-2</v>
      </c>
      <c r="Q636" s="104">
        <v>1</v>
      </c>
      <c r="R636" s="10" t="str">
        <f>IFERROR(_xlfn.XLOOKUP(F636, BS_ATIVIDADE[ATIVIDADE],BS_ATIVIDADE[UNIDADE] ), "*")</f>
        <v>Nº DE SOLDA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6" s="104" t="s">
        <v>1059</v>
      </c>
      <c r="W636" s="149" t="s">
        <v>1060</v>
      </c>
      <c r="X636" s="103" t="s">
        <v>421</v>
      </c>
      <c r="Y636" s="128" t="s">
        <v>424</v>
      </c>
      <c r="Z636" s="103"/>
      <c r="AA636" s="104" t="s">
        <v>593</v>
      </c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PDM - SOLDA</v>
      </c>
      <c r="AJ636" s="9" t="str">
        <f>IF(BS_CONTROLE[[#This Row],[Atividade]]=0, "-", BS_CONTROLE[[#This Row],[Atividade]])</f>
        <v>PDM - SOLDA</v>
      </c>
      <c r="AK636" s="31" t="str">
        <f>BS_CONTROLE[[#This Row],[Local - Partida]]</f>
        <v>-</v>
      </c>
      <c r="AL636" s="31" t="str">
        <f>BS_CONTROLE[[#This Row],[Local - Encerramento]]</f>
        <v>-</v>
      </c>
      <c r="AM636" s="104" t="s">
        <v>1933</v>
      </c>
      <c r="AN636" s="104" t="s">
        <v>374</v>
      </c>
      <c r="AO636" s="104">
        <f>IF(BS_CONTROLE[[#This Row],[SUB]]=0, "-", BS_CONTROLE[[#This Row],[SUB]])</f>
        <v>70</v>
      </c>
      <c r="AP636" s="104">
        <v>97.4</v>
      </c>
      <c r="AQ636" s="104" t="s">
        <v>593</v>
      </c>
      <c r="AR636" s="107">
        <v>0.39930555555555558</v>
      </c>
      <c r="AS636" s="107">
        <v>0</v>
      </c>
      <c r="AT636" s="107">
        <v>0</v>
      </c>
      <c r="AU636" s="135"/>
      <c r="AV636" s="135"/>
      <c r="AW636" s="14"/>
      <c r="AX636" s="14"/>
      <c r="AY636" s="160">
        <f t="shared" si="63"/>
        <v>0</v>
      </c>
      <c r="AZ636" s="151"/>
      <c r="BA636" s="108">
        <v>0</v>
      </c>
      <c r="BB636" s="10" t="str">
        <f>IFERROR(_xlfn.XLOOKUP(AI636, BS_ATIVIDADE[ATIVIDADE],BS_ATIVIDADE[UNIDADE] ), "*")</f>
        <v>Nº DE SOLDA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6" s="148"/>
      <c r="BG636" s="16"/>
      <c r="BH636" s="17">
        <v>0</v>
      </c>
      <c r="BI636" s="17"/>
      <c r="BJ636" s="17" t="s">
        <v>1934</v>
      </c>
      <c r="BK636" s="17" t="s">
        <v>1934</v>
      </c>
      <c r="BL636" s="16"/>
      <c r="BM636" s="129" t="s">
        <v>447</v>
      </c>
      <c r="BN636" s="129" t="s">
        <v>463</v>
      </c>
      <c r="BO636" s="129" t="s">
        <v>549</v>
      </c>
      <c r="BP636" s="18" t="s">
        <v>593</v>
      </c>
      <c r="BQ636" s="12" t="str">
        <f t="shared" si="58"/>
        <v>Produção e Intervalo</v>
      </c>
      <c r="BR636" s="19">
        <f t="shared" si="59"/>
        <v>0</v>
      </c>
      <c r="BS636" s="19">
        <f t="shared" si="60"/>
        <v>0</v>
      </c>
      <c r="BT636" s="185" t="str">
        <f t="shared" si="61"/>
        <v>CondiçõesClimáticaTemperatura</v>
      </c>
    </row>
    <row r="637" spans="1:72" hidden="1">
      <c r="A637" s="47" t="str">
        <f t="shared" si="62"/>
        <v>E4246078</v>
      </c>
      <c r="B637" s="101">
        <v>46078</v>
      </c>
      <c r="C637" s="134">
        <f>IF(BS_CONTROLE[[#This Row],[DATA]]="","",WEEKNUM(BS_CONTROLE[[#This Row],[DATA]]))</f>
        <v>9</v>
      </c>
      <c r="D637" s="103" t="s">
        <v>752</v>
      </c>
      <c r="E637" s="155">
        <v>193</v>
      </c>
      <c r="F637" s="125" t="s">
        <v>660</v>
      </c>
      <c r="G637" s="140" t="str">
        <f>IF(D637="","*",VLOOKUP(F637,BS_ATIVIDADE[],3,FALSE))</f>
        <v>TRILHEIRO - DESCARGA</v>
      </c>
      <c r="H637" s="105" t="s">
        <v>1333</v>
      </c>
      <c r="I637" s="105" t="s">
        <v>1333</v>
      </c>
      <c r="J637" s="104">
        <v>68</v>
      </c>
      <c r="K637" s="104">
        <v>54.96</v>
      </c>
      <c r="L637" s="104">
        <v>57.484000000000002</v>
      </c>
      <c r="M637" s="126" t="s">
        <v>286</v>
      </c>
      <c r="N637" s="126" t="s">
        <v>1578</v>
      </c>
      <c r="O637" s="105">
        <v>0.41666666666666669</v>
      </c>
      <c r="P637" s="105">
        <v>8.3333333333333329E-2</v>
      </c>
      <c r="Q637" s="104">
        <v>2496</v>
      </c>
      <c r="R637" s="10" t="str">
        <f>IFERROR(_xlfn.XLOOKUP(F637, BS_ATIVIDADE[ATIVIDADE],BS_ATIVIDADE[UNIDADE] ), "*")</f>
        <v>M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37" s="104" t="s">
        <v>1069</v>
      </c>
      <c r="W637" s="149" t="s">
        <v>1098</v>
      </c>
      <c r="X637" s="103" t="s">
        <v>421</v>
      </c>
      <c r="Y637" s="128" t="s">
        <v>424</v>
      </c>
      <c r="Z637" s="103"/>
      <c r="AA637" s="104" t="s">
        <v>1903</v>
      </c>
      <c r="AB637" s="102" t="s">
        <v>412</v>
      </c>
      <c r="AC637" s="150" t="s">
        <v>406</v>
      </c>
      <c r="AD637" s="106">
        <v>0.375</v>
      </c>
      <c r="AE637" s="104" t="s">
        <v>1935</v>
      </c>
      <c r="AF637" s="104"/>
      <c r="AG637" s="104"/>
      <c r="AH637" s="15"/>
      <c r="AI637" s="125" t="str">
        <f>IF(BS_CONTROLE[[#This Row],[Atividade]]=0, "-", BS_CONTROLE[[#This Row],[Atividade]])</f>
        <v>TRILHEIRO - DESCARGA</v>
      </c>
      <c r="AJ637" s="9" t="str">
        <f>IF(BS_CONTROLE[[#This Row],[Atividade]]=0, "-", BS_CONTROLE[[#This Row],[Atividade]])</f>
        <v>TRILHEIRO - DESCARGA</v>
      </c>
      <c r="AK637" s="31" t="str">
        <f>BS_CONTROLE[[#This Row],[Local - Partida]]</f>
        <v>ZBV3</v>
      </c>
      <c r="AL637" s="31" t="str">
        <f>BS_CONTROLE[[#This Row],[Local - Encerramento]]</f>
        <v>ZBV3</v>
      </c>
      <c r="AM637" s="104" t="str">
        <f>IF(BS_CONTROLE[[#This Row],[Entre - Estações]]=0, "-", BS_CONTROLE[[#This Row],[Entre - Estações]])</f>
        <v>ZBM-ZHO</v>
      </c>
      <c r="AN637" s="104" t="str">
        <f>IF(BS_CONTROLE[[#This Row],[SB]]=0, "-", BS_CONTROLE[[#This Row],[SB]])</f>
        <v>ZBM1/ZK57ZHO</v>
      </c>
      <c r="AO637" s="104">
        <f>IF(BS_CONTROLE[[#This Row],[SUB]]=0, "-", BS_CONTROLE[[#This Row],[SUB]])</f>
        <v>68</v>
      </c>
      <c r="AP637" s="104">
        <f>BS_CONTROLE[[#This Row],[KM - Inicio]]</f>
        <v>54.96</v>
      </c>
      <c r="AQ637" s="104">
        <f>BS_CONTROLE[[#This Row],[KM - Inicio]]</f>
        <v>54.96</v>
      </c>
      <c r="AR637" s="107">
        <v>0</v>
      </c>
      <c r="AS637" s="107">
        <v>0</v>
      </c>
      <c r="AT637" s="107">
        <v>0</v>
      </c>
      <c r="AU637" s="135"/>
      <c r="AV637" s="135"/>
      <c r="AW637" s="14"/>
      <c r="AX637" s="14"/>
      <c r="AY637" s="160">
        <f t="shared" si="63"/>
        <v>0</v>
      </c>
      <c r="AZ637" s="151"/>
      <c r="BA637" s="108">
        <v>0</v>
      </c>
      <c r="BB637" s="10" t="str">
        <f>IFERROR(_xlfn.XLOOKUP(AI637, BS_ATIVIDADE[ATIVIDADE],BS_ATIVIDADE[UNIDADE] ), "*")</f>
        <v>M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37" s="148"/>
      <c r="BG637" s="16"/>
      <c r="BH637" s="17">
        <v>0</v>
      </c>
      <c r="BI637" s="17"/>
      <c r="BJ637" s="17" t="s">
        <v>1640</v>
      </c>
      <c r="BK637" s="17" t="s">
        <v>1936</v>
      </c>
      <c r="BL637" s="16"/>
      <c r="BM637" s="129" t="s">
        <v>447</v>
      </c>
      <c r="BN637" s="129" t="s">
        <v>471</v>
      </c>
      <c r="BO637" s="129" t="s">
        <v>471</v>
      </c>
      <c r="BP637" s="18" t="s">
        <v>593</v>
      </c>
      <c r="BQ637" s="12" t="str">
        <f t="shared" si="58"/>
        <v>Produção e Intervalo</v>
      </c>
      <c r="BR637" s="19">
        <f t="shared" si="59"/>
        <v>0</v>
      </c>
      <c r="BS637" s="19">
        <f t="shared" si="60"/>
        <v>0</v>
      </c>
      <c r="BT637" s="185" t="str">
        <f t="shared" si="61"/>
        <v>CondiçõesClimáticaChuva</v>
      </c>
    </row>
    <row r="638" spans="1:72" hidden="1">
      <c r="A638" s="47" t="str">
        <f t="shared" si="62"/>
        <v/>
      </c>
      <c r="B638" s="101"/>
      <c r="C638" s="134" t="str">
        <f>IF(BS_CONTROLE[[#This Row],[DATA]]="","",WEEKNUM(BS_CONTROLE[[#This Row],[DATA]]))</f>
        <v/>
      </c>
      <c r="D638" s="103"/>
      <c r="E638" s="155">
        <v>631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3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185" t="str">
        <f t="shared" si="61"/>
        <v/>
      </c>
    </row>
    <row r="639" spans="1:72" hidden="1">
      <c r="A639" s="47" t="str">
        <f t="shared" si="62"/>
        <v>DANIEL (TP-647)46078</v>
      </c>
      <c r="B639" s="101">
        <v>46078</v>
      </c>
      <c r="C639" s="134">
        <f>IF(BS_CONTROLE[[#This Row],[DATA]]="","",WEEKNUM(BS_CONTROLE[[#This Row],[DATA]]))</f>
        <v>9</v>
      </c>
      <c r="D639" s="103" t="s">
        <v>867</v>
      </c>
      <c r="E639" s="155">
        <v>162</v>
      </c>
      <c r="F639" s="125" t="s">
        <v>775</v>
      </c>
      <c r="G639" s="140" t="str">
        <f>IF(D639="","*",VLOOKUP(F639,BS_ATIVIDADE[],3,FALSE))</f>
        <v>SOLDA</v>
      </c>
      <c r="H639" s="104" t="s">
        <v>593</v>
      </c>
      <c r="I639" s="104" t="s">
        <v>593</v>
      </c>
      <c r="J639" s="104">
        <v>56</v>
      </c>
      <c r="K639" s="104">
        <v>208.75</v>
      </c>
      <c r="L639" s="104" t="s">
        <v>593</v>
      </c>
      <c r="M639" s="126" t="s">
        <v>105</v>
      </c>
      <c r="N639" s="126" t="s">
        <v>250</v>
      </c>
      <c r="O639" s="105">
        <v>0.375</v>
      </c>
      <c r="P639" s="105">
        <v>6.25E-2</v>
      </c>
      <c r="Q639" s="104">
        <v>1</v>
      </c>
      <c r="R639" s="10" t="str">
        <f>IFERROR(_xlfn.XLOOKUP(F639, BS_ATIVIDADE[ATIVIDADE],BS_ATIVIDADE[UNIDADE] ), "*")</f>
        <v>Nº DE SOLDA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39" s="104" t="s">
        <v>1217</v>
      </c>
      <c r="W639" s="149" t="s">
        <v>1060</v>
      </c>
      <c r="X639" s="103" t="s">
        <v>421</v>
      </c>
      <c r="Y639" s="128" t="s">
        <v>424</v>
      </c>
      <c r="Z639" s="103"/>
      <c r="AA639" s="104" t="s">
        <v>593</v>
      </c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PDM - SOLDA</v>
      </c>
      <c r="AJ639" s="9" t="str">
        <f>IF(BS_CONTROLE[[#This Row],[Atividade]]=0, "-", BS_CONTROLE[[#This Row],[Atividade]])</f>
        <v>PDM - SOLDA</v>
      </c>
      <c r="AK639" s="31" t="str">
        <f>BS_CONTROLE[[#This Row],[Local - Partida]]</f>
        <v>-</v>
      </c>
      <c r="AL639" s="31" t="str">
        <f>BS_CONTROLE[[#This Row],[Local - Encerramento]]</f>
        <v>-</v>
      </c>
      <c r="AM639" s="104" t="str">
        <f>IF(BS_CONTROLE[[#This Row],[Entre - Estações]]=0, "-", BS_CONTROLE[[#This Row],[Entre - Estações]])</f>
        <v>ZST</v>
      </c>
      <c r="AN639" s="104" t="str">
        <f>IF(BS_CONTROLE[[#This Row],[SB]]=0, "-", BS_CONTROLE[[#This Row],[SB]])</f>
        <v>ZST2</v>
      </c>
      <c r="AO639" s="104">
        <f>IF(BS_CONTROLE[[#This Row],[SUB]]=0, "-", BS_CONTROLE[[#This Row],[SUB]])</f>
        <v>56</v>
      </c>
      <c r="AP639" s="104">
        <f>BS_CONTROLE[[#This Row],[KM - Inicio]]</f>
        <v>208.75</v>
      </c>
      <c r="AQ639" s="104">
        <f>BS_CONTROLE[[#This Row],[KM - Inicio]]</f>
        <v>208.75</v>
      </c>
      <c r="AR639" s="107">
        <v>0</v>
      </c>
      <c r="AS639" s="107">
        <v>0</v>
      </c>
      <c r="AT639" s="107">
        <v>0</v>
      </c>
      <c r="AU639" s="135"/>
      <c r="AV639" s="135"/>
      <c r="AW639" s="14"/>
      <c r="AX639" s="14"/>
      <c r="AY639" s="160">
        <f t="shared" si="63"/>
        <v>0</v>
      </c>
      <c r="AZ639" s="151"/>
      <c r="BA639" s="108">
        <v>0</v>
      </c>
      <c r="BB639" s="10" t="str">
        <f>IFERROR(_xlfn.XLOOKUP(AI639, BS_ATIVIDADE[ATIVIDADE],BS_ATIVIDADE[UNIDADE] ), "*")</f>
        <v>Nº DE SOLDA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39" s="148"/>
      <c r="BG639" s="16"/>
      <c r="BH639" s="17">
        <v>0</v>
      </c>
      <c r="BI639" s="17"/>
      <c r="BJ639" s="17" t="s">
        <v>1301</v>
      </c>
      <c r="BK639" s="18" t="s">
        <v>1303</v>
      </c>
      <c r="BL639" s="16"/>
      <c r="BM639" s="129" t="s">
        <v>441</v>
      </c>
      <c r="BN639" s="129" t="s">
        <v>470</v>
      </c>
      <c r="BO639" s="129" t="s">
        <v>532</v>
      </c>
      <c r="BP639" s="18" t="s">
        <v>1303</v>
      </c>
      <c r="BQ639" s="12" t="str">
        <f t="shared" si="58"/>
        <v>Produção e Intervalo</v>
      </c>
      <c r="BR639" s="19">
        <f t="shared" si="59"/>
        <v>0</v>
      </c>
      <c r="BS639" s="19">
        <f t="shared" si="60"/>
        <v>0</v>
      </c>
      <c r="BT639" s="185" t="str">
        <f t="shared" si="61"/>
        <v>SuperExecução</v>
      </c>
    </row>
    <row r="640" spans="1:72" hidden="1">
      <c r="A640" s="47" t="str">
        <f t="shared" si="62"/>
        <v>V9346078</v>
      </c>
      <c r="B640" s="101">
        <v>46078</v>
      </c>
      <c r="C640" s="134">
        <f>IF(BS_CONTROLE[[#This Row],[DATA]]="","",WEEKNUM(BS_CONTROLE[[#This Row],[DATA]]))</f>
        <v>9</v>
      </c>
      <c r="D640" s="103" t="s">
        <v>814</v>
      </c>
      <c r="E640" s="155">
        <v>162</v>
      </c>
      <c r="F640" s="125" t="s">
        <v>698</v>
      </c>
      <c r="G640" s="140" t="str">
        <f>IF(D640="","*",VLOOKUP(F640,BS_ATIVIDADE[],3,FALSE))</f>
        <v>MECANIZAÇÃO - SOCADORA</v>
      </c>
      <c r="H640" s="104" t="s">
        <v>104</v>
      </c>
      <c r="I640" s="104" t="s">
        <v>104</v>
      </c>
      <c r="J640" s="104">
        <v>56</v>
      </c>
      <c r="K640" s="104">
        <v>204.4</v>
      </c>
      <c r="L640" s="104">
        <v>205.8</v>
      </c>
      <c r="M640" s="126" t="s">
        <v>247</v>
      </c>
      <c r="N640" s="126" t="s">
        <v>248</v>
      </c>
      <c r="O640" s="105">
        <v>0.41666666666666669</v>
      </c>
      <c r="P640" s="105">
        <v>8.3333333333333329E-2</v>
      </c>
      <c r="Q640" s="104">
        <v>500</v>
      </c>
      <c r="R640" s="10" t="str">
        <f>IFERROR(_xlfn.XLOOKUP(F640, BS_ATIVIDADE[ATIVIDADE],BS_ATIVIDADE[UNIDADE] ), "*")</f>
        <v>M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0" s="104" t="s">
        <v>1109</v>
      </c>
      <c r="W640" s="149" t="s">
        <v>1664</v>
      </c>
      <c r="X640" s="103" t="s">
        <v>421</v>
      </c>
      <c r="Y640" s="128" t="s">
        <v>424</v>
      </c>
      <c r="Z640" s="103"/>
      <c r="AA640" s="104">
        <v>1</v>
      </c>
      <c r="AB640" s="102" t="s">
        <v>418</v>
      </c>
      <c r="AC640" s="150" t="s">
        <v>419</v>
      </c>
      <c r="AD640" s="106">
        <v>0.33333333333333331</v>
      </c>
      <c r="AE640" s="104">
        <v>7309</v>
      </c>
      <c r="AF640" s="104" t="s">
        <v>593</v>
      </c>
      <c r="AG640" s="104" t="s">
        <v>593</v>
      </c>
      <c r="AH640" s="15"/>
      <c r="AI640" s="125" t="str">
        <f>IF(BS_CONTROLE[[#This Row],[Atividade]]=0, "-", BS_CONTROLE[[#This Row],[Atividade]])</f>
        <v>MECANIZAÇÃO - SOCADORA</v>
      </c>
      <c r="AJ640" s="9" t="str">
        <f>IF(BS_CONTROLE[[#This Row],[Atividade]]=0, "-", BS_CONTROLE[[#This Row],[Atividade]])</f>
        <v>MECANIZAÇÃO - SOCADORA</v>
      </c>
      <c r="AK640" s="31" t="str">
        <f>BS_CONTROLE[[#This Row],[Local - Partida]]</f>
        <v>ZYU1</v>
      </c>
      <c r="AL640" s="31" t="str">
        <f>BS_CONTROLE[[#This Row],[Local - Encerramento]]</f>
        <v>ZYU1</v>
      </c>
      <c r="AM640" s="104" t="str">
        <f>IF(BS_CONTROLE[[#This Row],[Entre - Estações]]=0, "-", BS_CONTROLE[[#This Row],[Entre - Estações]])</f>
        <v>ZYU-ZST</v>
      </c>
      <c r="AN640" s="104" t="str">
        <f>IF(BS_CONTROLE[[#This Row],[SB]]=0, "-", BS_CONTROLE[[#This Row],[SB]])</f>
        <v>ZYU206</v>
      </c>
      <c r="AO640" s="104">
        <f>IF(BS_CONTROLE[[#This Row],[SUB]]=0, "-", BS_CONTROLE[[#This Row],[SUB]])</f>
        <v>56</v>
      </c>
      <c r="AP640" s="104">
        <f>BS_CONTROLE[[#This Row],[KM - Inicio]]</f>
        <v>204.4</v>
      </c>
      <c r="AQ640" s="104">
        <f>BS_CONTROLE[[#This Row],[KM - Inicio]]</f>
        <v>204.4</v>
      </c>
      <c r="AR640" s="107">
        <v>0</v>
      </c>
      <c r="AS640" s="107">
        <v>0</v>
      </c>
      <c r="AT640" s="107">
        <v>0</v>
      </c>
      <c r="AU640" s="135"/>
      <c r="AV640" s="135"/>
      <c r="AW640" s="14"/>
      <c r="AX640" s="14"/>
      <c r="AY640" s="160">
        <f t="shared" si="63"/>
        <v>0</v>
      </c>
      <c r="AZ640" s="151"/>
      <c r="BA640" s="108">
        <v>0</v>
      </c>
      <c r="BB640" s="10" t="str">
        <f>IFERROR(_xlfn.XLOOKUP(AI640, BS_ATIVIDADE[ATIVIDADE],BS_ATIVIDADE[UNIDADE] ), "*")</f>
        <v>M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0" s="148"/>
      <c r="BG640" s="16"/>
      <c r="BH640" s="17">
        <v>0</v>
      </c>
      <c r="BI640" s="17"/>
      <c r="BJ640" s="17" t="s">
        <v>1937</v>
      </c>
      <c r="BK640" s="17" t="s">
        <v>1937</v>
      </c>
      <c r="BL640" s="16"/>
      <c r="BM640" s="129" t="s">
        <v>440</v>
      </c>
      <c r="BN640" s="129" t="s">
        <v>469</v>
      </c>
      <c r="BO640" s="129" t="s">
        <v>568</v>
      </c>
      <c r="BP640" s="18" t="s">
        <v>593</v>
      </c>
      <c r="BQ640" s="12" t="str">
        <f t="shared" si="58"/>
        <v>Produção e Intervalo</v>
      </c>
      <c r="BR640" s="19">
        <f t="shared" si="59"/>
        <v>0</v>
      </c>
      <c r="BS640" s="19">
        <f t="shared" si="60"/>
        <v>0</v>
      </c>
      <c r="BT640" s="185" t="str">
        <f t="shared" si="61"/>
        <v>CCOCirculaçãoIntervaloOportunidade</v>
      </c>
    </row>
    <row r="641" spans="1:72" hidden="1">
      <c r="A641" s="47" t="str">
        <f t="shared" si="62"/>
        <v>ROGÉRIO (TP-730)46078</v>
      </c>
      <c r="B641" s="101">
        <v>46078</v>
      </c>
      <c r="C641" s="134">
        <f>IF(BS_CONTROLE[[#This Row],[DATA]]="","",WEEKNUM(BS_CONTROLE[[#This Row],[DATA]]))</f>
        <v>9</v>
      </c>
      <c r="D641" s="103" t="s">
        <v>937</v>
      </c>
      <c r="E641" s="155">
        <v>543</v>
      </c>
      <c r="F641" s="125" t="s">
        <v>779</v>
      </c>
      <c r="G641" s="140" t="str">
        <f>IF(D641="","*",VLOOKUP(F641,BS_ATIVIDADE[],3,FALSE))</f>
        <v>DORMENTE - SUBSTITUIÇÂO</v>
      </c>
      <c r="H641" s="105" t="s">
        <v>593</v>
      </c>
      <c r="I641" s="105"/>
      <c r="J641" s="104">
        <v>56</v>
      </c>
      <c r="K641" s="104">
        <v>202</v>
      </c>
      <c r="L641" s="104" t="s">
        <v>593</v>
      </c>
      <c r="M641" s="126" t="s">
        <v>103</v>
      </c>
      <c r="N641" s="126" t="s">
        <v>246</v>
      </c>
      <c r="O641" s="105">
        <v>0.41666666666666669</v>
      </c>
      <c r="P641" s="105">
        <v>8.3333333333333329E-2</v>
      </c>
      <c r="Q641" s="104">
        <v>20</v>
      </c>
      <c r="R641" s="10" t="str">
        <f>IFERROR(_xlfn.XLOOKUP(F641, BS_ATIVIDADE[ATIVIDADE],BS_ATIVIDADE[UNIDADE] ), "*")</f>
        <v>Nº DE DORMENTES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1" s="104" t="s">
        <v>1179</v>
      </c>
      <c r="W641" s="149" t="s">
        <v>1075</v>
      </c>
      <c r="X641" s="103" t="s">
        <v>421</v>
      </c>
      <c r="Y641" s="128" t="s">
        <v>424</v>
      </c>
      <c r="Z641" s="103"/>
      <c r="AA641" s="104" t="s">
        <v>593</v>
      </c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PDM - SUBSTITUIÇÃO - DORMENTE</v>
      </c>
      <c r="AJ641" s="9" t="str">
        <f>IF(BS_CONTROLE[[#This Row],[Atividade]]=0, "-", BS_CONTROLE[[#This Row],[Atividade]])</f>
        <v>PDM - SUBSTITUIÇÃO - DORMENTE</v>
      </c>
      <c r="AK641" s="31" t="str">
        <f>BS_CONTROLE[[#This Row],[Local - Partida]]</f>
        <v>-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ZYU</v>
      </c>
      <c r="AN641" s="104" t="str">
        <f>IF(BS_CONTROLE[[#This Row],[SB]]=0, "-", BS_CONTROLE[[#This Row],[SB]])</f>
        <v>ZYU2</v>
      </c>
      <c r="AO641" s="104">
        <f>IF(BS_CONTROLE[[#This Row],[SUB]]=0, "-", BS_CONTROLE[[#This Row],[SUB]])</f>
        <v>56</v>
      </c>
      <c r="AP641" s="104">
        <f>BS_CONTROLE[[#This Row],[KM - Inicio]]</f>
        <v>202</v>
      </c>
      <c r="AQ641" s="104">
        <f>BS_CONTROLE[[#This Row],[KM - Inicio]]</f>
        <v>202</v>
      </c>
      <c r="AR641" s="107">
        <v>0.39583333333333331</v>
      </c>
      <c r="AS641" s="107">
        <v>0</v>
      </c>
      <c r="AT641" s="107">
        <v>0</v>
      </c>
      <c r="AU641" s="135"/>
      <c r="AV641" s="135"/>
      <c r="AW641" s="14"/>
      <c r="AX641" s="14"/>
      <c r="AY641" s="160">
        <f t="shared" si="63"/>
        <v>0</v>
      </c>
      <c r="AZ641" s="151"/>
      <c r="BA641" s="108">
        <v>0</v>
      </c>
      <c r="BB641" s="10" t="str">
        <f>IFERROR(_xlfn.XLOOKUP(AI641, BS_ATIVIDADE[ATIVIDADE],BS_ATIVIDADE[UNIDADE] ), "*")</f>
        <v>Nº DE DORMENTES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1" s="148"/>
      <c r="BG641" s="16"/>
      <c r="BH641" s="17">
        <v>0</v>
      </c>
      <c r="BI641" s="17"/>
      <c r="BJ641" s="17" t="s">
        <v>1938</v>
      </c>
      <c r="BK641" s="17" t="s">
        <v>1939</v>
      </c>
      <c r="BL641" s="16"/>
      <c r="BM641" s="129" t="s">
        <v>440</v>
      </c>
      <c r="BN641" s="129" t="s">
        <v>469</v>
      </c>
      <c r="BO641" s="129" t="s">
        <v>568</v>
      </c>
      <c r="BP641" s="18" t="s">
        <v>593</v>
      </c>
      <c r="BQ641" s="12" t="str">
        <f t="shared" si="58"/>
        <v>Produção e Intervalo</v>
      </c>
      <c r="BR641" s="19">
        <f t="shared" si="59"/>
        <v>0</v>
      </c>
      <c r="BS641" s="19">
        <f t="shared" si="60"/>
        <v>0</v>
      </c>
      <c r="BT641" s="185" t="str">
        <f t="shared" si="61"/>
        <v>CCOCirculaçãoIntervaloOportunidade</v>
      </c>
    </row>
    <row r="642" spans="1:72" hidden="1">
      <c r="A642" s="47" t="str">
        <f t="shared" si="62"/>
        <v>W5946078</v>
      </c>
      <c r="B642" s="101">
        <v>46078</v>
      </c>
      <c r="C642" s="134">
        <f>IF(BS_CONTROLE[[#This Row],[DATA]]="","",WEEKNUM(BS_CONTROLE[[#This Row],[DATA]]))</f>
        <v>9</v>
      </c>
      <c r="D642" s="103" t="s">
        <v>827</v>
      </c>
      <c r="E642" s="155">
        <v>605</v>
      </c>
      <c r="F642" s="125" t="s">
        <v>756</v>
      </c>
      <c r="G642" s="140" t="str">
        <f>IF(D642="","*",VLOOKUP(F642,BS_ATIVIDADE[],3,FALSE))</f>
        <v>DORMENTE - DESCARGA</v>
      </c>
      <c r="H642" s="104" t="s">
        <v>104</v>
      </c>
      <c r="I642" s="104" t="s">
        <v>104</v>
      </c>
      <c r="J642" s="104">
        <v>56</v>
      </c>
      <c r="K642" s="104">
        <v>190</v>
      </c>
      <c r="L642" s="104">
        <v>167.5</v>
      </c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42" s="105">
        <v>0.375</v>
      </c>
      <c r="P642" s="105">
        <v>4.1666666666666664E-2</v>
      </c>
      <c r="Q642" s="104">
        <v>100</v>
      </c>
      <c r="R642" s="10" t="str">
        <f>IFERROR(_xlfn.XLOOKUP(F642, BS_ATIVIDADE[ATIVIDADE],BS_ATIVIDADE[UNIDADE] ), "*")</f>
        <v>Nº DE DORMENTES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2" s="104" t="s">
        <v>1181</v>
      </c>
      <c r="W642" s="149" t="s">
        <v>1911</v>
      </c>
      <c r="X642" s="103" t="s">
        <v>421</v>
      </c>
      <c r="Y642" s="128" t="s">
        <v>424</v>
      </c>
      <c r="Z642" s="103"/>
      <c r="AA642" s="104">
        <v>1</v>
      </c>
      <c r="AB642" s="102" t="s">
        <v>418</v>
      </c>
      <c r="AC642" s="150" t="s">
        <v>419</v>
      </c>
      <c r="AD642" s="106">
        <v>0.33333333333333331</v>
      </c>
      <c r="AE642" s="104">
        <v>7629</v>
      </c>
      <c r="AF642" s="104" t="s">
        <v>593</v>
      </c>
      <c r="AG642" s="104" t="s">
        <v>593</v>
      </c>
      <c r="AH642" s="15"/>
      <c r="AI642" s="125" t="str">
        <f>IF(BS_CONTROLE[[#This Row],[Atividade]]=0, "-", BS_CONTROLE[[#This Row],[Atividade]])</f>
        <v>PDM - DESCARGA - DORMENTE</v>
      </c>
      <c r="AJ642" s="9" t="str">
        <f>IF(BS_CONTROLE[[#This Row],[Atividade]]=0, "-", BS_CONTROLE[[#This Row],[Atividade]])</f>
        <v>PDM - DESCARGA - DORMENTE</v>
      </c>
      <c r="AK642" s="31" t="str">
        <f>BS_CONTROLE[[#This Row],[Local - Partida]]</f>
        <v>ZYU1</v>
      </c>
      <c r="AL642" s="31" t="str">
        <f>BS_CONTROLE[[#This Row],[Local - Encerramento]]</f>
        <v>ZYU1</v>
      </c>
      <c r="AM642" s="104" t="str">
        <f>IF(BS_CONTROLE[[#This Row],[Entre - Estações]]=0, "-", BS_CONTROLE[[#This Row],[Entre - Estações]])</f>
        <v>ZDY-ZFY</v>
      </c>
      <c r="AN642" s="104" t="str">
        <f>IF(BS_CONTROLE[[#This Row],[SB]]=0, "-", BS_CONTROLE[[#This Row],[SB]])</f>
        <v>189ZFY</v>
      </c>
      <c r="AO642" s="104">
        <f>IF(BS_CONTROLE[[#This Row],[SUB]]=0, "-", BS_CONTROLE[[#This Row],[SUB]])</f>
        <v>56</v>
      </c>
      <c r="AP642" s="104">
        <f>BS_CONTROLE[[#This Row],[KM - Inicio]]</f>
        <v>190</v>
      </c>
      <c r="AQ642" s="104">
        <f>BS_CONTROLE[[#This Row],[KM - Inicio]]</f>
        <v>190</v>
      </c>
      <c r="AR642" s="107">
        <v>0</v>
      </c>
      <c r="AS642" s="107">
        <v>0</v>
      </c>
      <c r="AT642" s="107">
        <v>0</v>
      </c>
      <c r="AU642" s="135"/>
      <c r="AV642" s="135"/>
      <c r="AW642" s="14"/>
      <c r="AX642" s="14"/>
      <c r="AY642" s="160">
        <f t="shared" si="63"/>
        <v>0</v>
      </c>
      <c r="AZ642" s="151"/>
      <c r="BA642" s="108">
        <v>0</v>
      </c>
      <c r="BB642" s="10" t="str">
        <f>IFERROR(_xlfn.XLOOKUP(AI642, BS_ATIVIDADE[ATIVIDADE],BS_ATIVIDADE[UNIDADE] ), "*")</f>
        <v>Nº DE DORMENTES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2" s="148"/>
      <c r="BG642" s="16"/>
      <c r="BH642" s="17">
        <v>0</v>
      </c>
      <c r="BI642" s="17"/>
      <c r="BJ642" s="17" t="s">
        <v>1940</v>
      </c>
      <c r="BK642" s="17" t="s">
        <v>1940</v>
      </c>
      <c r="BL642" s="16"/>
      <c r="BM642" s="129" t="s">
        <v>434</v>
      </c>
      <c r="BN642" s="129" t="s">
        <v>455</v>
      </c>
      <c r="BO642" s="129" t="s">
        <v>520</v>
      </c>
      <c r="BP642" s="18" t="s">
        <v>1941</v>
      </c>
      <c r="BQ642" s="12" t="str">
        <f t="shared" si="58"/>
        <v>Produção e Intervalo</v>
      </c>
      <c r="BR642" s="19">
        <f t="shared" si="59"/>
        <v>0</v>
      </c>
      <c r="BS642" s="19">
        <f t="shared" si="60"/>
        <v>0</v>
      </c>
      <c r="BT642" s="185" t="str">
        <f t="shared" si="61"/>
        <v>TraçãoOperação</v>
      </c>
    </row>
    <row r="643" spans="1:72" hidden="1">
      <c r="A643" s="47" t="str">
        <f t="shared" si="62"/>
        <v>ROBSON (TF-701)</v>
      </c>
      <c r="B643" s="101"/>
      <c r="C643" s="134" t="str">
        <f>IF(BS_CONTROLE[[#This Row],[DATA]]="","",WEEKNUM(BS_CONTROLE[[#This Row],[DATA]]))</f>
        <v/>
      </c>
      <c r="D643" s="103" t="s">
        <v>935</v>
      </c>
      <c r="E643" s="155">
        <v>310</v>
      </c>
      <c r="F643" s="125" t="s">
        <v>779</v>
      </c>
      <c r="G643" s="140" t="str">
        <f>IF(D643="","*",VLOOKUP(F643,BS_ATIVIDADE[],3,FALSE))</f>
        <v>DORMENTE - SUBSTITUIÇÂO</v>
      </c>
      <c r="H643" s="105" t="s">
        <v>593</v>
      </c>
      <c r="I643" s="105" t="s">
        <v>593</v>
      </c>
      <c r="J643" s="104">
        <v>56</v>
      </c>
      <c r="K643" s="104">
        <v>190.3</v>
      </c>
      <c r="L643" s="104">
        <v>190.5</v>
      </c>
      <c r="M643" s="126" t="s">
        <v>95</v>
      </c>
      <c r="N643" s="126" t="s">
        <v>242</v>
      </c>
      <c r="O643" s="105">
        <v>0.375</v>
      </c>
      <c r="P643" s="105">
        <v>8.3333333333333329E-2</v>
      </c>
      <c r="Q643" s="104">
        <v>50</v>
      </c>
      <c r="R643" s="10" t="str">
        <f>IFERROR(_xlfn.XLOOKUP(F643, BS_ATIVIDADE[ATIVIDADE],BS_ATIVIDADE[UNIDADE] ), "*")</f>
        <v>Nº DE DORMENTES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3" s="104" t="s">
        <v>1417</v>
      </c>
      <c r="W643" s="149" t="s">
        <v>1075</v>
      </c>
      <c r="X643" s="103" t="s">
        <v>421</v>
      </c>
      <c r="Y643" s="128"/>
      <c r="Z643" s="103"/>
      <c r="AA643" s="104" t="s">
        <v>593</v>
      </c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PDM - SUBSTITUIÇÃO - DORMENTE</v>
      </c>
      <c r="AJ643" s="9" t="str">
        <f>IF(BS_CONTROLE[[#This Row],[Atividade]]=0, "-", BS_CONTROLE[[#This Row],[Atividade]])</f>
        <v>PDM - SUBSTITUIÇÃO - DORMENTE</v>
      </c>
      <c r="AK643" s="31" t="str">
        <f>BS_CONTROLE[[#This Row],[Local - Partida]]</f>
        <v>-</v>
      </c>
      <c r="AL643" s="31" t="str">
        <f>BS_CONTROLE[[#This Row],[Local - Encerramento]]</f>
        <v>-</v>
      </c>
      <c r="AM643" s="104" t="str">
        <f>IF(BS_CONTROLE[[#This Row],[Entre - Estações]]=0, "-", BS_CONTROLE[[#This Row],[Entre - Estações]])</f>
        <v>ZDY-ZFY</v>
      </c>
      <c r="AN643" s="104" t="str">
        <f>IF(BS_CONTROLE[[#This Row],[SB]]=0, "-", BS_CONTROLE[[#This Row],[SB]])</f>
        <v>189ZFY</v>
      </c>
      <c r="AO643" s="104">
        <f>IF(BS_CONTROLE[[#This Row],[SUB]]=0, "-", BS_CONTROLE[[#This Row],[SUB]])</f>
        <v>56</v>
      </c>
      <c r="AP643" s="104">
        <f>BS_CONTROLE[[#This Row],[KM - Inicio]]</f>
        <v>190.3</v>
      </c>
      <c r="AQ643" s="104">
        <f>BS_CONTROLE[[#This Row],[KM - Inicio]]</f>
        <v>190.3</v>
      </c>
      <c r="AR643" s="107"/>
      <c r="AS643" s="107"/>
      <c r="AT643" s="107"/>
      <c r="AU643" s="135"/>
      <c r="AV643" s="135"/>
      <c r="AW643" s="14"/>
      <c r="AX643" s="14"/>
      <c r="AY643" s="160">
        <f t="shared" si="63"/>
        <v>0</v>
      </c>
      <c r="AZ643" s="151"/>
      <c r="BA643" s="108"/>
      <c r="BB643" s="10" t="str">
        <f>IFERROR(_xlfn.XLOOKUP(AI643, BS_ATIVIDADE[ATIVIDADE],BS_ATIVIDADE[UNIDADE] ), "*")</f>
        <v>Nº DE DORMENTES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185" t="str">
        <f t="shared" si="61"/>
        <v/>
      </c>
    </row>
    <row r="644" spans="1:72" hidden="1">
      <c r="A644" s="47" t="str">
        <f t="shared" si="62"/>
        <v>JACIANO (TF-674)</v>
      </c>
      <c r="B644" s="101"/>
      <c r="C644" s="134" t="str">
        <f>IF(BS_CONTROLE[[#This Row],[DATA]]="","",WEEKNUM(BS_CONTROLE[[#This Row],[DATA]]))</f>
        <v/>
      </c>
      <c r="D644" s="103" t="s">
        <v>895</v>
      </c>
      <c r="E644" s="155"/>
      <c r="F644" s="125" t="s">
        <v>779</v>
      </c>
      <c r="G644" s="140" t="str">
        <f>IF(D644="","*",VLOOKUP(F644,BS_ATIVIDADE[],3,FALSE))</f>
        <v>DORMENTE - SUBSTITUIÇÂO</v>
      </c>
      <c r="H644" s="105" t="s">
        <v>593</v>
      </c>
      <c r="I644" s="105" t="s">
        <v>593</v>
      </c>
      <c r="J644" s="104">
        <v>56</v>
      </c>
      <c r="K644" s="104">
        <v>190.3</v>
      </c>
      <c r="L644" s="104">
        <v>190.5</v>
      </c>
      <c r="M644" s="126" t="s">
        <v>95</v>
      </c>
      <c r="N644" s="126" t="s">
        <v>242</v>
      </c>
      <c r="O644" s="105">
        <v>0.375</v>
      </c>
      <c r="P644" s="105">
        <v>8.3333333333333329E-2</v>
      </c>
      <c r="Q644" s="104">
        <v>50</v>
      </c>
      <c r="R644" s="10" t="str">
        <f>IFERROR(_xlfn.XLOOKUP(F644, BS_ATIVIDADE[ATIVIDADE],BS_ATIVIDADE[UNIDADE] ), "*")</f>
        <v>Nº DE DORMENTES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4" s="104" t="s">
        <v>1804</v>
      </c>
      <c r="W644" s="149" t="s">
        <v>1075</v>
      </c>
      <c r="X644" s="103" t="s">
        <v>421</v>
      </c>
      <c r="Y644" s="128"/>
      <c r="Z644" s="103"/>
      <c r="AA644" s="104" t="s">
        <v>593</v>
      </c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PDM - SUBSTITUIÇÃO - DORMENTE</v>
      </c>
      <c r="AJ644" s="9" t="str">
        <f>IF(BS_CONTROLE[[#This Row],[Atividade]]=0, "-", BS_CONTROLE[[#This Row],[Atividade]])</f>
        <v>PDM - SUBSTITUIÇÃO - DORMENTE</v>
      </c>
      <c r="AK644" s="31" t="str">
        <f>BS_CONTROLE[[#This Row],[Local - Partida]]</f>
        <v>-</v>
      </c>
      <c r="AL644" s="31" t="str">
        <f>BS_CONTROLE[[#This Row],[Local - Encerramento]]</f>
        <v>-</v>
      </c>
      <c r="AM644" s="104" t="str">
        <f>IF(BS_CONTROLE[[#This Row],[Entre - Estações]]=0, "-", BS_CONTROLE[[#This Row],[Entre - Estações]])</f>
        <v>ZDY-ZFY</v>
      </c>
      <c r="AN644" s="104" t="str">
        <f>IF(BS_CONTROLE[[#This Row],[SB]]=0, "-", BS_CONTROLE[[#This Row],[SB]])</f>
        <v>189ZFY</v>
      </c>
      <c r="AO644" s="104">
        <f>IF(BS_CONTROLE[[#This Row],[SUB]]=0, "-", BS_CONTROLE[[#This Row],[SUB]])</f>
        <v>56</v>
      </c>
      <c r="AP644" s="104">
        <f>BS_CONTROLE[[#This Row],[KM - Inicio]]</f>
        <v>190.3</v>
      </c>
      <c r="AQ644" s="104">
        <f>BS_CONTROLE[[#This Row],[KM - Inicio]]</f>
        <v>190.3</v>
      </c>
      <c r="AR644" s="107"/>
      <c r="AS644" s="107"/>
      <c r="AT644" s="107"/>
      <c r="AU644" s="135"/>
      <c r="AV644" s="135"/>
      <c r="AW644" s="14"/>
      <c r="AX644" s="14"/>
      <c r="AY644" s="160">
        <f t="shared" si="63"/>
        <v>0</v>
      </c>
      <c r="AZ644" s="151"/>
      <c r="BA644" s="108"/>
      <c r="BB644" s="10" t="str">
        <f>IFERROR(_xlfn.XLOOKUP(AI644, BS_ATIVIDADE[ATIVIDADE],BS_ATIVIDADE[UNIDADE] ), "*")</f>
        <v>Nº DE DORMENTES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185" t="str">
        <f t="shared" si="61"/>
        <v/>
      </c>
    </row>
    <row r="645" spans="1:72" hidden="1">
      <c r="A645" s="47" t="str">
        <f t="shared" si="62"/>
        <v>ROBSON (TP-729)</v>
      </c>
      <c r="B645" s="101"/>
      <c r="C645" s="134" t="str">
        <f>IF(BS_CONTROLE[[#This Row],[DATA]]="","",WEEKNUM(BS_CONTROLE[[#This Row],[DATA]]))</f>
        <v/>
      </c>
      <c r="D645" s="103" t="s">
        <v>936</v>
      </c>
      <c r="E645" s="155"/>
      <c r="F645" s="125" t="s">
        <v>671</v>
      </c>
      <c r="G645" s="140" t="str">
        <f>IF(D645="","*",VLOOKUP(F645,BS_ATIVIDADE[],3,FALSE))</f>
        <v>LIMPEZA LASTRO</v>
      </c>
      <c r="H645" s="105" t="s">
        <v>593</v>
      </c>
      <c r="I645" s="105" t="s">
        <v>593</v>
      </c>
      <c r="J645" s="104">
        <v>56</v>
      </c>
      <c r="K645" s="104">
        <v>187.58</v>
      </c>
      <c r="L645" s="104" t="s">
        <v>593</v>
      </c>
      <c r="M645" s="126" t="s">
        <v>95</v>
      </c>
      <c r="N645" s="126" t="s">
        <v>241</v>
      </c>
      <c r="O645" s="105">
        <v>0.375</v>
      </c>
      <c r="P645" s="105">
        <v>8.3333333333333329E-2</v>
      </c>
      <c r="Q645" s="104">
        <v>10</v>
      </c>
      <c r="R645" s="10" t="str">
        <f>IFERROR(_xlfn.XLOOKUP(F645, BS_ATIVIDADE[ATIVIDADE],BS_ATIVIDADE[UNIDADE] ), "*")</f>
        <v>M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5" s="104" t="s">
        <v>1417</v>
      </c>
      <c r="W645" s="149" t="s">
        <v>1196</v>
      </c>
      <c r="X645" s="103" t="s">
        <v>421</v>
      </c>
      <c r="Y645" s="128"/>
      <c r="Z645" s="103"/>
      <c r="AA645" s="104" t="s">
        <v>593</v>
      </c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LIMPEZA LASTRO</v>
      </c>
      <c r="AJ645" s="9" t="str">
        <f>IF(BS_CONTROLE[[#This Row],[Atividade]]=0, "-", BS_CONTROLE[[#This Row],[Atividade]])</f>
        <v>LIMPEZA LASTRO</v>
      </c>
      <c r="AK645" s="31" t="str">
        <f>BS_CONTROLE[[#This Row],[Local - Partida]]</f>
        <v>-</v>
      </c>
      <c r="AL645" s="31" t="str">
        <f>BS_CONTROLE[[#This Row],[Local - Encerramento]]</f>
        <v>-</v>
      </c>
      <c r="AM645" s="104" t="str">
        <f>IF(BS_CONTROLE[[#This Row],[Entre - Estações]]=0, "-", BS_CONTROLE[[#This Row],[Entre - Estações]])</f>
        <v>ZDY-ZFY</v>
      </c>
      <c r="AN645" s="104" t="str">
        <f>IF(BS_CONTROLE[[#This Row],[SB]]=0, "-", BS_CONTROLE[[#This Row],[SB]])</f>
        <v>ZXP189</v>
      </c>
      <c r="AO645" s="104">
        <f>IF(BS_CONTROLE[[#This Row],[SUB]]=0, "-", BS_CONTROLE[[#This Row],[SUB]])</f>
        <v>56</v>
      </c>
      <c r="AP645" s="104">
        <f>BS_CONTROLE[[#This Row],[KM - Inicio]]</f>
        <v>187.58</v>
      </c>
      <c r="AQ645" s="104">
        <f>BS_CONTROLE[[#This Row],[KM - Inicio]]</f>
        <v>187.58</v>
      </c>
      <c r="AR645" s="107"/>
      <c r="AS645" s="107"/>
      <c r="AT645" s="107"/>
      <c r="AU645" s="135"/>
      <c r="AV645" s="135"/>
      <c r="AW645" s="14"/>
      <c r="AX645" s="14"/>
      <c r="AY645" s="160">
        <f t="shared" si="63"/>
        <v>0</v>
      </c>
      <c r="AZ645" s="151"/>
      <c r="BA645" s="108"/>
      <c r="BB645" s="10" t="str">
        <f>IFERROR(_xlfn.XLOOKUP(AI645, BS_ATIVIDADE[ATIVIDADE],BS_ATIVIDADE[UNIDADE] ), "*")</f>
        <v>M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185" t="str">
        <f t="shared" si="61"/>
        <v/>
      </c>
    </row>
    <row r="646" spans="1:72" hidden="1">
      <c r="A646" s="47" t="str">
        <f t="shared" si="62"/>
        <v>A7446078</v>
      </c>
      <c r="B646" s="101">
        <v>46078</v>
      </c>
      <c r="C646" s="134">
        <f>IF(BS_CONTROLE[[#This Row],[DATA]]="","",WEEKNUM(BS_CONTROLE[[#This Row],[DATA]]))</f>
        <v>9</v>
      </c>
      <c r="D646" s="103" t="s">
        <v>721</v>
      </c>
      <c r="E646" s="155">
        <v>639</v>
      </c>
      <c r="F646" s="125" t="s">
        <v>614</v>
      </c>
      <c r="G646" s="140" t="str">
        <f>IF(D646="","*",VLOOKUP(F646,BS_ATIVIDADE[],3,FALSE))</f>
        <v>DETECÇÃO</v>
      </c>
      <c r="H646" s="105" t="s">
        <v>1351</v>
      </c>
      <c r="I646" s="105" t="s">
        <v>1942</v>
      </c>
      <c r="J646" s="104">
        <v>49</v>
      </c>
      <c r="K646" s="104">
        <v>148</v>
      </c>
      <c r="L646" s="104">
        <v>52</v>
      </c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646" s="105">
        <v>0.33333333333333331</v>
      </c>
      <c r="P646" s="105">
        <v>4.1666666666666664E-2</v>
      </c>
      <c r="Q646" s="104">
        <v>90</v>
      </c>
      <c r="R646" s="10" t="str">
        <f>IFERROR(_xlfn.XLOOKUP(F646, BS_ATIVIDADE[ATIVIDADE],BS_ATIVIDADE[UNIDADE] ), "*")</f>
        <v>KM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46" s="104" t="s">
        <v>1354</v>
      </c>
      <c r="W646" s="149" t="s">
        <v>1355</v>
      </c>
      <c r="X646" s="103" t="s">
        <v>416</v>
      </c>
      <c r="Y646" s="128" t="s">
        <v>415</v>
      </c>
      <c r="Z646" s="103"/>
      <c r="AA646" s="104">
        <v>1</v>
      </c>
      <c r="AB646" s="102" t="s">
        <v>412</v>
      </c>
      <c r="AC646" s="150" t="s">
        <v>406</v>
      </c>
      <c r="AD646" s="106">
        <v>0.29166666666666669</v>
      </c>
      <c r="AE646" s="104">
        <v>6294</v>
      </c>
      <c r="AF646" s="104"/>
      <c r="AG646" s="104"/>
      <c r="AH646" s="15"/>
      <c r="AI646" s="125" t="str">
        <f>IF(BS_CONTROLE[[#This Row],[Atividade]]=0, "-", BS_CONTROLE[[#This Row],[Atividade]])</f>
        <v>DETECÇÃO - RONDA 7 DIAS</v>
      </c>
      <c r="AJ646" s="9" t="str">
        <f>IF(BS_CONTROLE[[#This Row],[Atividade]]=0, "-", BS_CONTROLE[[#This Row],[Atividade]])</f>
        <v>DETECÇÃO - RONDA 7 DIAS</v>
      </c>
      <c r="AK646" s="31" t="str">
        <f>BS_CONTROLE[[#This Row],[Local - Partida]]</f>
        <v>ZKEZGA</v>
      </c>
      <c r="AL646" s="31" t="str">
        <f>BS_CONTROLE[[#This Row],[Local - Encerramento]]</f>
        <v>ZBV</v>
      </c>
      <c r="AM646" s="104" t="str">
        <f>IF(BS_CONTROLE[[#This Row],[Entre - Estações]]=0, "-", BS_CONTROLE[[#This Row],[Entre - Estações]])</f>
        <v>ZKE-ZGA</v>
      </c>
      <c r="AN646" s="104" t="str">
        <f>IF(BS_CONTROLE[[#This Row],[SB]]=0, "-", BS_CONTROLE[[#This Row],[SB]])</f>
        <v>ZKEZGA1</v>
      </c>
      <c r="AO646" s="104">
        <f>IF(BS_CONTROLE[[#This Row],[SUB]]=0, "-", BS_CONTROLE[[#This Row],[SUB]])</f>
        <v>49</v>
      </c>
      <c r="AP646" s="104">
        <f>BS_CONTROLE[[#This Row],[KM - Inicio]]</f>
        <v>148</v>
      </c>
      <c r="AQ646" s="104">
        <f>BS_CONTROLE[[#This Row],[KM - Inicio]]</f>
        <v>148</v>
      </c>
      <c r="AR646" s="107">
        <v>0.32013888888888886</v>
      </c>
      <c r="AS646" s="107">
        <v>0.36180555555555555</v>
      </c>
      <c r="AT646" s="107">
        <v>0.40347222222222223</v>
      </c>
      <c r="AU646" s="135"/>
      <c r="AV646" s="135"/>
      <c r="AW646" s="14"/>
      <c r="AX646" s="14"/>
      <c r="AY646" s="160">
        <f t="shared" si="63"/>
        <v>4.1666666666666685E-2</v>
      </c>
      <c r="AZ646" s="151"/>
      <c r="BA646" s="108">
        <v>90</v>
      </c>
      <c r="BB646" s="10" t="str">
        <f>IFERROR(_xlfn.XLOOKUP(AI646, BS_ATIVIDADE[ATIVIDADE],BS_ATIVIDADE[UNIDADE] ), "*")</f>
        <v>KM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46" s="148"/>
      <c r="BG646" s="16"/>
      <c r="BH646" s="17">
        <v>2</v>
      </c>
      <c r="BI646" s="17"/>
      <c r="BJ646" s="17" t="s">
        <v>1943</v>
      </c>
      <c r="BK646" s="17" t="s">
        <v>1943</v>
      </c>
      <c r="BL646" s="16"/>
      <c r="BM646" s="129" t="s">
        <v>445</v>
      </c>
      <c r="BN646" s="129" t="s">
        <v>445</v>
      </c>
      <c r="BO646" s="129" t="s">
        <v>445</v>
      </c>
      <c r="BP646" s="18"/>
      <c r="BQ646" s="12" t="str">
        <f t="shared" si="58"/>
        <v>Aderente</v>
      </c>
      <c r="BR646" s="19">
        <f t="shared" si="59"/>
        <v>1.0000000000000004</v>
      </c>
      <c r="BS646" s="19">
        <f t="shared" si="60"/>
        <v>1</v>
      </c>
      <c r="BT646" s="185" t="str">
        <f t="shared" si="61"/>
        <v>OKOK</v>
      </c>
    </row>
    <row r="647" spans="1:72" hidden="1">
      <c r="A647" s="47" t="str">
        <f t="shared" si="62"/>
        <v/>
      </c>
      <c r="B647" s="101"/>
      <c r="C647" s="134" t="str">
        <f>IF(BS_CONTROLE[[#This Row],[DATA]]="","",WEEKNUM(BS_CONTROLE[[#This Row],[DATA]]))</f>
        <v/>
      </c>
      <c r="D647" s="103"/>
      <c r="E647" s="155">
        <v>640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si="63"/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185" t="str">
        <f t="shared" si="61"/>
        <v/>
      </c>
    </row>
    <row r="648" spans="1:72" hidden="1">
      <c r="A648" s="47" t="str">
        <f t="shared" si="62"/>
        <v>EDSON (TP-780)46078</v>
      </c>
      <c r="B648" s="101">
        <v>46078</v>
      </c>
      <c r="C648" s="134">
        <f>IF(BS_CONTROLE[[#This Row],[DATA]]="","",WEEKNUM(BS_CONTROLE[[#This Row],[DATA]]))</f>
        <v>9</v>
      </c>
      <c r="D648" s="103" t="s">
        <v>878</v>
      </c>
      <c r="E648" s="155">
        <v>580</v>
      </c>
      <c r="F648" s="125" t="s">
        <v>782</v>
      </c>
      <c r="G648" s="140" t="str">
        <f>IF(D648="","*",VLOOKUP(F648,BS_ATIVIDADE[],3,FALSE))</f>
        <v>TRILHO - SUBSTITUIÇÂO</v>
      </c>
      <c r="H648" s="105" t="s">
        <v>593</v>
      </c>
      <c r="I648" s="105" t="s">
        <v>593</v>
      </c>
      <c r="J648" s="104">
        <v>55</v>
      </c>
      <c r="K648" s="104">
        <v>95.664000000000001</v>
      </c>
      <c r="L648" s="104">
        <v>96.132999999999996</v>
      </c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48" s="105">
        <v>0.41666666666666669</v>
      </c>
      <c r="P648" s="105">
        <v>8.3333333333333329E-2</v>
      </c>
      <c r="Q648" s="104">
        <v>624</v>
      </c>
      <c r="R648" s="10" t="str">
        <f>IFERROR(_xlfn.XLOOKUP(F648, BS_ATIVIDADE[ATIVIDADE],BS_ATIVIDADE[UNIDADE] ), "*")</f>
        <v>M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8" s="104" t="s">
        <v>1097</v>
      </c>
      <c r="W648" s="149" t="s">
        <v>1344</v>
      </c>
      <c r="X648" s="103" t="s">
        <v>421</v>
      </c>
      <c r="Y648" s="128" t="s">
        <v>424</v>
      </c>
      <c r="Z648" s="103"/>
      <c r="AA648" s="104" t="s">
        <v>593</v>
      </c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PDM - SUBSTITUIÇÃO - TRILHO</v>
      </c>
      <c r="AJ648" s="9" t="str">
        <f>IF(BS_CONTROLE[[#This Row],[Atividade]]=0, "-", BS_CONTROLE[[#This Row],[Atividade]])</f>
        <v>PDM - SUBSTITUIÇÃO - TRILHO</v>
      </c>
      <c r="AK648" s="31" t="str">
        <f>BS_CONTROLE[[#This Row],[Local - Partida]]</f>
        <v>-</v>
      </c>
      <c r="AL648" s="31" t="str">
        <f>BS_CONTROLE[[#This Row],[Local - Encerramento]]</f>
        <v>-</v>
      </c>
      <c r="AM648" s="104" t="str">
        <f>IF(BS_CONTROLE[[#This Row],[Entre - Estações]]=0, "-", BS_CONTROLE[[#This Row],[Entre - Estações]])</f>
        <v>ZKW</v>
      </c>
      <c r="AN648" s="104" t="str">
        <f>IF(BS_CONTROLE[[#This Row],[SB]]=0, "-", BS_CONTROLE[[#This Row],[SB]])</f>
        <v>ZKW2</v>
      </c>
      <c r="AO648" s="104">
        <f>IF(BS_CONTROLE[[#This Row],[SUB]]=0, "-", BS_CONTROLE[[#This Row],[SUB]])</f>
        <v>55</v>
      </c>
      <c r="AP648" s="104">
        <f>BS_CONTROLE[[#This Row],[KM - Inicio]]</f>
        <v>95.664000000000001</v>
      </c>
      <c r="AQ648" s="104">
        <f>BS_CONTROLE[[#This Row],[KM - Inicio]]</f>
        <v>95.664000000000001</v>
      </c>
      <c r="AR648" s="107">
        <v>0.50694444444444442</v>
      </c>
      <c r="AS648" s="107">
        <v>0</v>
      </c>
      <c r="AT648" s="107">
        <v>0</v>
      </c>
      <c r="AU648" s="135"/>
      <c r="AV648" s="135"/>
      <c r="AW648" s="14"/>
      <c r="AX648" s="14"/>
      <c r="AY648" s="160">
        <f t="shared" ref="AY648:AY711" si="64">IF(D648="","*",IFERROR(IF(ISODD(COUNT(AS648:AX648)),"ERRO",SUM((AT648-AS648),(AV648-AU648),(AX648-AW648))),"ERRO"))</f>
        <v>0</v>
      </c>
      <c r="AZ648" s="151"/>
      <c r="BA648" s="108">
        <v>0</v>
      </c>
      <c r="BB648" s="10" t="str">
        <f>IFERROR(_xlfn.XLOOKUP(AI648, BS_ATIVIDADE[ATIVIDADE],BS_ATIVIDADE[UNIDADE] ), "*")</f>
        <v>M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8" s="148"/>
      <c r="BG648" s="16"/>
      <c r="BH648" s="17">
        <v>0</v>
      </c>
      <c r="BI648" s="17"/>
      <c r="BJ648" s="17" t="s">
        <v>1301</v>
      </c>
      <c r="BK648" s="18" t="s">
        <v>1944</v>
      </c>
      <c r="BL648" s="16"/>
      <c r="BM648" s="129" t="s">
        <v>440</v>
      </c>
      <c r="BN648" s="129" t="s">
        <v>469</v>
      </c>
      <c r="BO648" s="129" t="s">
        <v>568</v>
      </c>
      <c r="BP648" s="18" t="s">
        <v>593</v>
      </c>
      <c r="BQ648" s="12" t="str">
        <f t="shared" si="58"/>
        <v>Produção e Intervalo</v>
      </c>
      <c r="BR648" s="19">
        <f t="shared" si="59"/>
        <v>0</v>
      </c>
      <c r="BS648" s="19">
        <f t="shared" si="60"/>
        <v>0</v>
      </c>
      <c r="BT648" s="185" t="str">
        <f t="shared" si="61"/>
        <v>CCOCirculaçãoIntervaloOportunidade</v>
      </c>
    </row>
    <row r="649" spans="1:72" hidden="1">
      <c r="A649" s="47" t="str">
        <f t="shared" ref="A649:A712" si="65">D649&amp;B649</f>
        <v>V8946078</v>
      </c>
      <c r="B649" s="101">
        <v>46078</v>
      </c>
      <c r="C649" s="134">
        <f>IF(BS_CONTROLE[[#This Row],[DATA]]="","",WEEKNUM(BS_CONTROLE[[#This Row],[DATA]]))</f>
        <v>9</v>
      </c>
      <c r="D649" s="103" t="s">
        <v>807</v>
      </c>
      <c r="E649" s="155"/>
      <c r="F649" s="125" t="s">
        <v>698</v>
      </c>
      <c r="G649" s="140" t="str">
        <f>IF(D649="","*",VLOOKUP(F649,BS_ATIVIDADE[],3,FALSE))</f>
        <v>MECANIZAÇÃO - SOCADORA</v>
      </c>
      <c r="H649" s="105" t="s">
        <v>201</v>
      </c>
      <c r="I649" s="105" t="s">
        <v>201</v>
      </c>
      <c r="J649" s="104">
        <v>55</v>
      </c>
      <c r="K649" s="104">
        <v>94.2</v>
      </c>
      <c r="L649" s="104">
        <v>94.8</v>
      </c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49" s="105">
        <v>0.40277777777777779</v>
      </c>
      <c r="P649" s="105">
        <v>8.3333333333333329E-2</v>
      </c>
      <c r="Q649" s="104">
        <v>480</v>
      </c>
      <c r="R649" s="10" t="str">
        <f>IFERROR(_xlfn.XLOOKUP(F649, BS_ATIVIDADE[ATIVIDADE],BS_ATIVIDADE[UNIDADE] ), "*")</f>
        <v>M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9" s="104" t="s">
        <v>1066</v>
      </c>
      <c r="W649" s="149" t="s">
        <v>1664</v>
      </c>
      <c r="X649" s="103" t="s">
        <v>421</v>
      </c>
      <c r="Y649" s="128" t="s">
        <v>424</v>
      </c>
      <c r="Z649" s="103"/>
      <c r="AA649" s="104">
        <v>1</v>
      </c>
      <c r="AB649" s="102" t="s">
        <v>412</v>
      </c>
      <c r="AC649" s="150" t="s">
        <v>406</v>
      </c>
      <c r="AD649" s="106">
        <v>0.35416666666666669</v>
      </c>
      <c r="AE649" s="104">
        <v>6239</v>
      </c>
      <c r="AF649" s="104">
        <v>6809</v>
      </c>
      <c r="AG649" s="104" t="s">
        <v>593</v>
      </c>
      <c r="AH649" s="15"/>
      <c r="AI649" s="125" t="str">
        <f>IF(BS_CONTROLE[[#This Row],[Atividade]]=0, "-", BS_CONTROLE[[#This Row],[Atividade]])</f>
        <v>MECANIZAÇÃO - SOCADORA</v>
      </c>
      <c r="AJ649" s="9" t="str">
        <f>IF(BS_CONTROLE[[#This Row],[Atividade]]=0, "-", BS_CONTROLE[[#This Row],[Atividade]])</f>
        <v>MECANIZAÇÃO - SOCADORA</v>
      </c>
      <c r="AK649" s="31" t="str">
        <f>BS_CONTROLE[[#This Row],[Local - Partida]]</f>
        <v>102ZKW2</v>
      </c>
      <c r="AL649" s="31" t="str">
        <f>BS_CONTROLE[[#This Row],[Local - Encerramento]]</f>
        <v>102ZKW2</v>
      </c>
      <c r="AM649" s="104" t="str">
        <f>IF(BS_CONTROLE[[#This Row],[Entre - Estações]]=0, "-", BS_CONTROLE[[#This Row],[Entre - Estações]])</f>
        <v>ZWW-ZKW</v>
      </c>
      <c r="AN649" s="104" t="str">
        <f>IF(BS_CONTROLE[[#This Row],[SB]]=0, "-", BS_CONTROLE[[#This Row],[SB]])</f>
        <v>ZKWK932</v>
      </c>
      <c r="AO649" s="104">
        <f>IF(BS_CONTROLE[[#This Row],[SUB]]=0, "-", BS_CONTROLE[[#This Row],[SUB]])</f>
        <v>55</v>
      </c>
      <c r="AP649" s="104">
        <f>BS_CONTROLE[[#This Row],[KM - Inicio]]</f>
        <v>94.2</v>
      </c>
      <c r="AQ649" s="104">
        <f>BS_CONTROLE[[#This Row],[KM - Inicio]]</f>
        <v>94.2</v>
      </c>
      <c r="AR649" s="107">
        <v>0</v>
      </c>
      <c r="AS649" s="107">
        <v>0</v>
      </c>
      <c r="AT649" s="107">
        <v>0</v>
      </c>
      <c r="AU649" s="135"/>
      <c r="AV649" s="135"/>
      <c r="AW649" s="14"/>
      <c r="AX649" s="14"/>
      <c r="AY649" s="160">
        <f t="shared" si="64"/>
        <v>0</v>
      </c>
      <c r="AZ649" s="151"/>
      <c r="BA649" s="108">
        <v>0</v>
      </c>
      <c r="BB649" s="10" t="str">
        <f>IFERROR(_xlfn.XLOOKUP(AI649, BS_ATIVIDADE[ATIVIDADE],BS_ATIVIDADE[UNIDADE] ), "*")</f>
        <v>M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9" s="148"/>
      <c r="BG649" s="16"/>
      <c r="BH649" s="17">
        <v>0</v>
      </c>
      <c r="BI649" s="17"/>
      <c r="BJ649" s="17" t="s">
        <v>1945</v>
      </c>
      <c r="BK649" s="18" t="s">
        <v>530</v>
      </c>
      <c r="BL649" s="16"/>
      <c r="BM649" s="129" t="s">
        <v>440</v>
      </c>
      <c r="BN649" s="129" t="s">
        <v>469</v>
      </c>
      <c r="BO649" s="129" t="s">
        <v>568</v>
      </c>
      <c r="BP649" s="18" t="s">
        <v>593</v>
      </c>
      <c r="BQ649" s="12" t="str">
        <f t="shared" ref="BQ649:BQ712" si="66">IF(AND(BR649&lt;1,BS649&lt;1),"Produção e Intervalo",IF(BR649&lt;1,"Intervalo",IF(BS649&lt;1,"Produção","Aderente")))</f>
        <v>Produção e Intervalo</v>
      </c>
      <c r="BR649" s="19">
        <f t="shared" ref="BR649:BR712" si="67">IF(OR(B649="",F649=""),"*",AY649/P649)</f>
        <v>0</v>
      </c>
      <c r="BS649" s="19">
        <f t="shared" ref="BS649:BS712" si="68">IF(OR(B649="",F649=""),"*",BA649/Q649)</f>
        <v>0</v>
      </c>
      <c r="BT649" s="185" t="str">
        <f t="shared" ref="BT649:BT712" si="69">IF(BN649="","",SUBSTITUTE(BM649," ","")&amp;SUBSTITUTE(BN649," ",""))</f>
        <v>CCOCirculaçãoIntervaloOportunidade</v>
      </c>
    </row>
    <row r="650" spans="1:72" hidden="1">
      <c r="A650" s="47" t="str">
        <f t="shared" si="65"/>
        <v>W6046078</v>
      </c>
      <c r="B650" s="101">
        <v>46078</v>
      </c>
      <c r="C650" s="134">
        <f>IF(BS_CONTROLE[[#This Row],[DATA]]="","",WEEKNUM(BS_CONTROLE[[#This Row],[DATA]]))</f>
        <v>9</v>
      </c>
      <c r="D650" s="103" t="s">
        <v>828</v>
      </c>
      <c r="E650" s="155">
        <v>582</v>
      </c>
      <c r="F650" s="125" t="s">
        <v>756</v>
      </c>
      <c r="G650" s="140" t="str">
        <f>IF(D650="","*",VLOOKUP(F650,BS_ATIVIDADE[],3,FALSE))</f>
        <v>DORMENTE - DESCARGA</v>
      </c>
      <c r="H650" s="105" t="s">
        <v>1865</v>
      </c>
      <c r="I650" s="105" t="s">
        <v>1865</v>
      </c>
      <c r="J650" s="104">
        <v>55</v>
      </c>
      <c r="K650" s="104">
        <v>127.4</v>
      </c>
      <c r="L650" s="104">
        <v>137</v>
      </c>
      <c r="M650" s="126" t="s">
        <v>49</v>
      </c>
      <c r="N650" s="126" t="s">
        <v>1875</v>
      </c>
      <c r="O650" s="105">
        <v>0.33333333333333331</v>
      </c>
      <c r="P650" s="105">
        <v>8.3333333333333329E-2</v>
      </c>
      <c r="Q650" s="104">
        <v>1000</v>
      </c>
      <c r="R650" s="10" t="str">
        <f>IFERROR(_xlfn.XLOOKUP(F650, BS_ATIVIDADE[ATIVIDADE],BS_ATIVIDADE[UNIDADE] ), "*")</f>
        <v>Nº DE DORMENTES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0" s="104" t="s">
        <v>1097</v>
      </c>
      <c r="W650" s="149" t="s">
        <v>1584</v>
      </c>
      <c r="X650" s="103" t="s">
        <v>421</v>
      </c>
      <c r="Y650" s="128" t="s">
        <v>424</v>
      </c>
      <c r="Z650" s="103"/>
      <c r="AA650" s="104">
        <v>1</v>
      </c>
      <c r="AB650" s="102" t="s">
        <v>412</v>
      </c>
      <c r="AC650" s="150" t="s">
        <v>406</v>
      </c>
      <c r="AD650" s="106">
        <v>0.29166666666666669</v>
      </c>
      <c r="AE650" s="104">
        <v>7694</v>
      </c>
      <c r="AF650" s="104" t="s">
        <v>593</v>
      </c>
      <c r="AG650" s="104" t="s">
        <v>593</v>
      </c>
      <c r="AH650" s="15"/>
      <c r="AI650" s="125" t="str">
        <f>IF(BS_CONTROLE[[#This Row],[Atividade]]=0, "-", BS_CONTROLE[[#This Row],[Atividade]])</f>
        <v>PDM - DESCARGA - DORMENTE</v>
      </c>
      <c r="AJ650" s="9" t="str">
        <f>IF(BS_CONTROLE[[#This Row],[Atividade]]=0, "-", BS_CONTROLE[[#This Row],[Atividade]])</f>
        <v>PDM - DESCARGA - DORMENTE</v>
      </c>
      <c r="AK650" s="31" t="str">
        <f>BS_CONTROLE[[#This Row],[Local - Partida]]</f>
        <v>ZEM130-2</v>
      </c>
      <c r="AL650" s="31" t="str">
        <f>BS_CONTROLE[[#This Row],[Local - Encerramento]]</f>
        <v>ZEM130-2</v>
      </c>
      <c r="AM650" s="104" t="str">
        <f>IF(BS_CONTROLE[[#This Row],[Entre - Estações]]=0, "-", BS_CONTROLE[[#This Row],[Entre - Estações]])</f>
        <v>ZWI-ZEM</v>
      </c>
      <c r="AN650" s="104" t="str">
        <f>IF(BS_CONTROLE[[#This Row],[SB]]=0, "-", BS_CONTROLE[[#This Row],[SB]])</f>
        <v>130ZYQW/ZEM2</v>
      </c>
      <c r="AO650" s="104">
        <f>IF(BS_CONTROLE[[#This Row],[SUB]]=0, "-", BS_CONTROLE[[#This Row],[SUB]])</f>
        <v>55</v>
      </c>
      <c r="AP650" s="104">
        <f>BS_CONTROLE[[#This Row],[KM - Inicio]]</f>
        <v>127.4</v>
      </c>
      <c r="AQ650" s="104">
        <f>BS_CONTROLE[[#This Row],[KM - Inicio]]</f>
        <v>127.4</v>
      </c>
      <c r="AR650" s="107">
        <v>0.34722222222222221</v>
      </c>
      <c r="AS650" s="107">
        <v>0</v>
      </c>
      <c r="AT650" s="107">
        <v>0</v>
      </c>
      <c r="AU650" s="135"/>
      <c r="AV650" s="135"/>
      <c r="AW650" s="14"/>
      <c r="AX650" s="14"/>
      <c r="AY650" s="160">
        <f t="shared" si="64"/>
        <v>0</v>
      </c>
      <c r="AZ650" s="151"/>
      <c r="BA650" s="108">
        <v>0</v>
      </c>
      <c r="BB650" s="10" t="str">
        <f>IFERROR(_xlfn.XLOOKUP(AI650, BS_ATIVIDADE[ATIVIDADE],BS_ATIVIDADE[UNIDADE] ), "*")</f>
        <v>Nº DE DORMENTES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0" s="148"/>
      <c r="BG650" s="16"/>
      <c r="BH650" s="17">
        <v>0</v>
      </c>
      <c r="BI650" s="17"/>
      <c r="BJ650" s="17" t="s">
        <v>1946</v>
      </c>
      <c r="BK650" s="17" t="s">
        <v>1946</v>
      </c>
      <c r="BL650" s="16"/>
      <c r="BM650" s="129" t="s">
        <v>440</v>
      </c>
      <c r="BN650" s="129" t="s">
        <v>469</v>
      </c>
      <c r="BO650" s="129" t="s">
        <v>568</v>
      </c>
      <c r="BP650" s="18" t="s">
        <v>593</v>
      </c>
      <c r="BQ650" s="12" t="str">
        <f t="shared" si="66"/>
        <v>Produção e Intervalo</v>
      </c>
      <c r="BR650" s="19">
        <f t="shared" si="67"/>
        <v>0</v>
      </c>
      <c r="BS650" s="19">
        <f t="shared" si="68"/>
        <v>0</v>
      </c>
      <c r="BT650" s="185" t="str">
        <f t="shared" si="69"/>
        <v>CCOCirculaçãoIntervaloOportunidade</v>
      </c>
    </row>
    <row r="651" spans="1:72" hidden="1">
      <c r="A651" s="47" t="str">
        <f t="shared" si="65"/>
        <v>W99</v>
      </c>
      <c r="B651" s="101"/>
      <c r="C651" s="134" t="str">
        <f>IF(BS_CONTROLE[[#This Row],[DATA]]="","",WEEKNUM(BS_CONTROLE[[#This Row],[DATA]]))</f>
        <v/>
      </c>
      <c r="D651" s="103" t="s">
        <v>845</v>
      </c>
      <c r="E651" s="155"/>
      <c r="F651" s="125" t="s">
        <v>607</v>
      </c>
      <c r="G651" s="140" t="str">
        <f>IF(D651="","*",VLOOKUP(F651,BS_ATIVIDADE[],3,FALSE))</f>
        <v>OUTROS</v>
      </c>
      <c r="H651" s="105" t="s">
        <v>201</v>
      </c>
      <c r="I651" s="105" t="s">
        <v>1865</v>
      </c>
      <c r="J651" s="104">
        <v>55</v>
      </c>
      <c r="K651" s="104">
        <v>102</v>
      </c>
      <c r="L651" s="104">
        <v>135</v>
      </c>
      <c r="M651" s="126" t="s">
        <v>1922</v>
      </c>
      <c r="N651" s="126" t="s">
        <v>1923</v>
      </c>
      <c r="O651" s="105">
        <v>0.45833333333333331</v>
      </c>
      <c r="P651" s="105">
        <v>4.1666666666666664E-2</v>
      </c>
      <c r="Q651" s="104">
        <v>1</v>
      </c>
      <c r="R651" s="10" t="str">
        <f>IFERROR(_xlfn.XLOOKUP(F651, BS_ATIVIDADE[ATIVIDADE],BS_ATIVIDADE[UNIDADE] ), "*")</f>
        <v>BINÁRIO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1" s="104" t="s">
        <v>1105</v>
      </c>
      <c r="W651" s="149" t="s">
        <v>1924</v>
      </c>
      <c r="X651" s="103" t="s">
        <v>421</v>
      </c>
      <c r="Y651" s="128"/>
      <c r="Z651" s="103"/>
      <c r="AA651" s="104">
        <v>2</v>
      </c>
      <c r="AB651" s="102" t="s">
        <v>412</v>
      </c>
      <c r="AC651" s="150" t="s">
        <v>406</v>
      </c>
      <c r="AD651" s="106">
        <v>0.4375</v>
      </c>
      <c r="AE651" s="104" t="s">
        <v>593</v>
      </c>
      <c r="AF651" s="104" t="s">
        <v>593</v>
      </c>
      <c r="AG651" s="104" t="s">
        <v>593</v>
      </c>
      <c r="AH651" s="15"/>
      <c r="AI651" s="125" t="str">
        <f>IF(BS_CONTROLE[[#This Row],[Atividade]]=0, "-", BS_CONTROLE[[#This Row],[Atividade]])</f>
        <v>DESLOCAMENTO</v>
      </c>
      <c r="AJ651" s="9" t="str">
        <f>IF(BS_CONTROLE[[#This Row],[Atividade]]=0, "-", BS_CONTROLE[[#This Row],[Atividade]])</f>
        <v>DESLOCAMENTO</v>
      </c>
      <c r="AK651" s="31" t="str">
        <f>BS_CONTROLE[[#This Row],[Local - Partida]]</f>
        <v>102ZKW2</v>
      </c>
      <c r="AL651" s="31" t="str">
        <f>BS_CONTROLE[[#This Row],[Local - Encerramento]]</f>
        <v>ZEM130-2</v>
      </c>
      <c r="AM651" s="104" t="str">
        <f>IF(BS_CONTROLE[[#This Row],[Entre - Estações]]=0, "-", BS_CONTROLE[[#This Row],[Entre - Estações]])</f>
        <v>ZKW-ZEM</v>
      </c>
      <c r="AN651" s="104" t="str">
        <f>IF(BS_CONTROLE[[#This Row],[SB]]=0, "-", BS_CONTROLE[[#This Row],[SB]])</f>
        <v>ZKWZEM</v>
      </c>
      <c r="AO651" s="104">
        <f>IF(BS_CONTROLE[[#This Row],[SUB]]=0, "-", BS_CONTROLE[[#This Row],[SUB]])</f>
        <v>55</v>
      </c>
      <c r="AP651" s="104">
        <f>BS_CONTROLE[[#This Row],[KM - Inicio]]</f>
        <v>102</v>
      </c>
      <c r="AQ651" s="104">
        <f>BS_CONTROLE[[#This Row],[KM - Inicio]]</f>
        <v>102</v>
      </c>
      <c r="AR651" s="107"/>
      <c r="AS651" s="107"/>
      <c r="AT651" s="107"/>
      <c r="AU651" s="135"/>
      <c r="AV651" s="135"/>
      <c r="AW651" s="14"/>
      <c r="AX651" s="14"/>
      <c r="AY651" s="160">
        <f t="shared" si="64"/>
        <v>0</v>
      </c>
      <c r="AZ651" s="151"/>
      <c r="BA651" s="108"/>
      <c r="BB651" s="10" t="str">
        <f>IFERROR(_xlfn.XLOOKUP(AI651, BS_ATIVIDADE[ATIVIDADE],BS_ATIVIDADE[UNIDADE] ), "*")</f>
        <v>BINÁRIO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6"/>
        <v>Aderente</v>
      </c>
      <c r="BR651" s="19" t="str">
        <f t="shared" si="67"/>
        <v>*</v>
      </c>
      <c r="BS651" s="19" t="str">
        <f t="shared" si="68"/>
        <v>*</v>
      </c>
      <c r="BT651" s="185" t="str">
        <f t="shared" si="69"/>
        <v/>
      </c>
    </row>
    <row r="652" spans="1:72" hidden="1">
      <c r="A652" s="47" t="str">
        <f t="shared" si="65"/>
        <v>V9546078</v>
      </c>
      <c r="B652" s="101">
        <v>46078</v>
      </c>
      <c r="C652" s="134">
        <f>IF(BS_CONTROLE[[#This Row],[DATA]]="","",WEEKNUM(BS_CONTROLE[[#This Row],[DATA]]))</f>
        <v>9</v>
      </c>
      <c r="D652" s="103" t="s">
        <v>818</v>
      </c>
      <c r="E652" s="155">
        <v>584</v>
      </c>
      <c r="F652" s="125" t="s">
        <v>724</v>
      </c>
      <c r="G652" s="140" t="str">
        <f>IF(D652="","*",VLOOKUP(F652,BS_ATIVIDADE[],3,FALSE))</f>
        <v>MODERNIZAÇÃO</v>
      </c>
      <c r="H652" s="105" t="s">
        <v>1865</v>
      </c>
      <c r="I652" s="105" t="s">
        <v>1865</v>
      </c>
      <c r="J652" s="104">
        <v>55</v>
      </c>
      <c r="K652" s="104">
        <v>134.80000000000001</v>
      </c>
      <c r="L652" s="104">
        <v>135.19999999999999</v>
      </c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52" s="105">
        <v>0.375</v>
      </c>
      <c r="P652" s="105">
        <v>8.3333333333333329E-2</v>
      </c>
      <c r="Q652" s="104">
        <v>300</v>
      </c>
      <c r="R652" s="10" t="str">
        <f>IFERROR(_xlfn.XLOOKUP(F652, BS_ATIVIDADE[ATIVIDADE],BS_ATIVIDADE[UNIDADE] ), "*")</f>
        <v>M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2" s="104" t="s">
        <v>1097</v>
      </c>
      <c r="W652" s="149" t="s">
        <v>1664</v>
      </c>
      <c r="X652" s="103" t="s">
        <v>421</v>
      </c>
      <c r="Y652" s="128" t="s">
        <v>424</v>
      </c>
      <c r="Z652" s="103"/>
      <c r="AA652" s="104">
        <v>1</v>
      </c>
      <c r="AB652" s="102" t="s">
        <v>412</v>
      </c>
      <c r="AC652" s="150" t="s">
        <v>406</v>
      </c>
      <c r="AD652" s="106">
        <v>0.375</v>
      </c>
      <c r="AE652" s="104" t="s">
        <v>593</v>
      </c>
      <c r="AF652" s="104"/>
      <c r="AG652" s="104"/>
      <c r="AH652" s="15"/>
      <c r="AI652" s="125" t="str">
        <f>IF(BS_CONTROLE[[#This Row],[Atividade]]=0, "-", BS_CONTROLE[[#This Row],[Atividade]])</f>
        <v>MODERNIZAÇÃO - SOCADORA</v>
      </c>
      <c r="AJ652" s="9" t="str">
        <f>IF(BS_CONTROLE[[#This Row],[Atividade]]=0, "-", BS_CONTROLE[[#This Row],[Atividade]])</f>
        <v>MODERNIZAÇÃO - SOCADORA</v>
      </c>
      <c r="AK652" s="31" t="str">
        <f>BS_CONTROLE[[#This Row],[Local - Partida]]</f>
        <v>ZEM130-2</v>
      </c>
      <c r="AL652" s="31" t="str">
        <f>BS_CONTROLE[[#This Row],[Local - Encerramento]]</f>
        <v>ZEM130-2</v>
      </c>
      <c r="AM652" s="104" t="str">
        <f>IF(BS_CONTROLE[[#This Row],[Entre - Estações]]=0, "-", BS_CONTROLE[[#This Row],[Entre - Estações]])</f>
        <v>ZEM</v>
      </c>
      <c r="AN652" s="104" t="str">
        <f>IF(BS_CONTROLE[[#This Row],[SB]]=0, "-", BS_CONTROLE[[#This Row],[SB]])</f>
        <v>ZEM2</v>
      </c>
      <c r="AO652" s="104">
        <f>IF(BS_CONTROLE[[#This Row],[SUB]]=0, "-", BS_CONTROLE[[#This Row],[SUB]])</f>
        <v>55</v>
      </c>
      <c r="AP652" s="104">
        <f>BS_CONTROLE[[#This Row],[KM - Inicio]]</f>
        <v>134.80000000000001</v>
      </c>
      <c r="AQ652" s="104">
        <f>BS_CONTROLE[[#This Row],[KM - Inicio]]</f>
        <v>134.80000000000001</v>
      </c>
      <c r="AR652" s="107">
        <v>0.34722222222222221</v>
      </c>
      <c r="AS652" s="107">
        <v>0</v>
      </c>
      <c r="AT652" s="107">
        <v>0</v>
      </c>
      <c r="AU652" s="135"/>
      <c r="AV652" s="135"/>
      <c r="AW652" s="14"/>
      <c r="AX652" s="14"/>
      <c r="AY652" s="160">
        <f t="shared" si="64"/>
        <v>0</v>
      </c>
      <c r="AZ652" s="151"/>
      <c r="BA652" s="108">
        <v>0</v>
      </c>
      <c r="BB652" s="10" t="str">
        <f>IFERROR(_xlfn.XLOOKUP(AI652, BS_ATIVIDADE[ATIVIDADE],BS_ATIVIDADE[UNIDADE] ), "*")</f>
        <v>M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2" s="148"/>
      <c r="BG652" s="16"/>
      <c r="BH652" s="17">
        <v>0</v>
      </c>
      <c r="BI652" s="17"/>
      <c r="BJ652" s="17" t="s">
        <v>1946</v>
      </c>
      <c r="BK652" s="17" t="s">
        <v>1946</v>
      </c>
      <c r="BL652" s="16"/>
      <c r="BM652" s="129" t="s">
        <v>440</v>
      </c>
      <c r="BN652" s="129" t="s">
        <v>469</v>
      </c>
      <c r="BO652" s="129" t="s">
        <v>568</v>
      </c>
      <c r="BP652" s="18" t="s">
        <v>593</v>
      </c>
      <c r="BQ652" s="12" t="str">
        <f t="shared" si="66"/>
        <v>Produção e Intervalo</v>
      </c>
      <c r="BR652" s="19">
        <f t="shared" si="67"/>
        <v>0</v>
      </c>
      <c r="BS652" s="19">
        <f t="shared" si="68"/>
        <v>0</v>
      </c>
      <c r="BT652" s="185" t="str">
        <f t="shared" si="69"/>
        <v>CCOCirculaçãoIntervaloOportunidade</v>
      </c>
    </row>
    <row r="653" spans="1:72" hidden="1">
      <c r="A653" s="47" t="str">
        <f t="shared" si="65"/>
        <v>W9746078</v>
      </c>
      <c r="B653" s="101">
        <v>46078</v>
      </c>
      <c r="C653" s="134">
        <f>IF(BS_CONTROLE[[#This Row],[DATA]]="","",WEEKNUM(BS_CONTROLE[[#This Row],[DATA]]))</f>
        <v>9</v>
      </c>
      <c r="D653" s="103" t="s">
        <v>843</v>
      </c>
      <c r="E653" s="155">
        <v>584</v>
      </c>
      <c r="F653" s="125" t="s">
        <v>607</v>
      </c>
      <c r="G653" s="140" t="str">
        <f>IF(D653="","*",VLOOKUP(F653,BS_ATIVIDADE[],3,FALSE))</f>
        <v>OUTROS</v>
      </c>
      <c r="H653" s="105" t="s">
        <v>1144</v>
      </c>
      <c r="I653" s="105" t="s">
        <v>1810</v>
      </c>
      <c r="J653" s="104">
        <v>48</v>
      </c>
      <c r="K653" s="104">
        <v>135</v>
      </c>
      <c r="L653" s="104" t="s">
        <v>593</v>
      </c>
      <c r="M653" s="126" t="s">
        <v>1811</v>
      </c>
      <c r="N653" s="126" t="s">
        <v>1812</v>
      </c>
      <c r="O653" s="105">
        <v>0.375</v>
      </c>
      <c r="P653" s="105">
        <v>4.1666666666666664E-2</v>
      </c>
      <c r="Q653" s="104">
        <v>1</v>
      </c>
      <c r="R653" s="10" t="str">
        <f>IFERROR(_xlfn.XLOOKUP(F653, BS_ATIVIDADE[ATIVIDADE],BS_ATIVIDADE[UNIDADE] ), "*")</f>
        <v>BINÁRIO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53" s="104" t="s">
        <v>1594</v>
      </c>
      <c r="W653" s="149" t="s">
        <v>1926</v>
      </c>
      <c r="X653" s="103" t="s">
        <v>421</v>
      </c>
      <c r="Y653" s="128" t="s">
        <v>424</v>
      </c>
      <c r="Z653" s="103"/>
      <c r="AA653" s="104">
        <v>2</v>
      </c>
      <c r="AB653" s="102" t="s">
        <v>412</v>
      </c>
      <c r="AC653" s="150" t="s">
        <v>406</v>
      </c>
      <c r="AD653" s="106">
        <v>0.375</v>
      </c>
      <c r="AE653" s="104" t="s">
        <v>593</v>
      </c>
      <c r="AF653" s="104"/>
      <c r="AG653" s="104"/>
      <c r="AH653" s="15"/>
      <c r="AI653" s="125" t="str">
        <f>IF(BS_CONTROLE[[#This Row],[Atividade]]=0, "-", BS_CONTROLE[[#This Row],[Atividade]])</f>
        <v>DESLOCAMENTO</v>
      </c>
      <c r="AJ653" s="9" t="str">
        <f>IF(BS_CONTROLE[[#This Row],[Atividade]]=0, "-", BS_CONTROLE[[#This Row],[Atividade]])</f>
        <v>DESLOCAMENTO</v>
      </c>
      <c r="AK653" s="31" t="str">
        <f>BS_CONTROLE[[#This Row],[Local - Partida]]</f>
        <v>ZEM-1</v>
      </c>
      <c r="AL653" s="31" t="str">
        <f>BS_CONTROLE[[#This Row],[Local - Encerramento]]</f>
        <v>ZEV-1</v>
      </c>
      <c r="AM653" s="104" t="str">
        <f>IF(BS_CONTROLE[[#This Row],[Entre - Estações]]=0, "-", BS_CONTROLE[[#This Row],[Entre - Estações]])</f>
        <v>ZEM-ZEV</v>
      </c>
      <c r="AN653" s="104" t="str">
        <f>IF(BS_CONTROLE[[#This Row],[SB]]=0, "-", BS_CONTROLE[[#This Row],[SB]])</f>
        <v>ZEMZEV</v>
      </c>
      <c r="AO653" s="104">
        <f>IF(BS_CONTROLE[[#This Row],[SUB]]=0, "-", BS_CONTROLE[[#This Row],[SUB]])</f>
        <v>48</v>
      </c>
      <c r="AP653" s="104">
        <f>BS_CONTROLE[[#This Row],[KM - Inicio]]</f>
        <v>135</v>
      </c>
      <c r="AQ653" s="104">
        <f>BS_CONTROLE[[#This Row],[KM - Inicio]]</f>
        <v>135</v>
      </c>
      <c r="AR653" s="107">
        <v>0.37222222222222223</v>
      </c>
      <c r="AS653" s="107">
        <v>0.44374999999999998</v>
      </c>
      <c r="AT653" s="107">
        <v>0.49236111111111114</v>
      </c>
      <c r="AU653" s="135"/>
      <c r="AV653" s="135"/>
      <c r="AW653" s="14"/>
      <c r="AX653" s="14"/>
      <c r="AY653" s="160">
        <f t="shared" si="64"/>
        <v>4.861111111111116E-2</v>
      </c>
      <c r="AZ653" s="151"/>
      <c r="BA653" s="108">
        <v>1</v>
      </c>
      <c r="BB653" s="10" t="str">
        <f>IFERROR(_xlfn.XLOOKUP(AI653, BS_ATIVIDADE[ATIVIDADE],BS_ATIVIDADE[UNIDADE] ), "*")</f>
        <v>BINÁRIO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53" s="148"/>
      <c r="BG653" s="16"/>
      <c r="BH653" s="17">
        <v>2</v>
      </c>
      <c r="BI653" s="17"/>
      <c r="BJ653" s="17" t="s">
        <v>1947</v>
      </c>
      <c r="BK653" s="18" t="s">
        <v>1948</v>
      </c>
      <c r="BL653" s="16"/>
      <c r="BM653" s="129" t="s">
        <v>445</v>
      </c>
      <c r="BN653" s="129" t="s">
        <v>445</v>
      </c>
      <c r="BO653" s="129" t="s">
        <v>445</v>
      </c>
      <c r="BP653" s="18" t="s">
        <v>593</v>
      </c>
      <c r="BQ653" s="12" t="str">
        <f t="shared" si="66"/>
        <v>Aderente</v>
      </c>
      <c r="BR653" s="19">
        <f t="shared" si="67"/>
        <v>1.1666666666666679</v>
      </c>
      <c r="BS653" s="19">
        <f t="shared" si="68"/>
        <v>1</v>
      </c>
      <c r="BT653" s="185" t="str">
        <f t="shared" si="69"/>
        <v>OKOK</v>
      </c>
    </row>
    <row r="654" spans="1:72" hidden="1">
      <c r="A654" s="47" t="str">
        <f t="shared" si="65"/>
        <v>A8446078</v>
      </c>
      <c r="B654" s="101">
        <v>46078</v>
      </c>
      <c r="C654" s="134">
        <f>IF(BS_CONTROLE[[#This Row],[DATA]]="","",WEEKNUM(BS_CONTROLE[[#This Row],[DATA]]))</f>
        <v>9</v>
      </c>
      <c r="D654" s="103" t="s">
        <v>727</v>
      </c>
      <c r="E654" s="155">
        <v>647</v>
      </c>
      <c r="F654" s="125" t="s">
        <v>614</v>
      </c>
      <c r="G654" s="140" t="str">
        <f>IF(D654="","*",VLOOKUP(F654,BS_ATIVIDADE[],3,FALSE))</f>
        <v>DETECÇÃO</v>
      </c>
      <c r="H654" s="105" t="s">
        <v>1155</v>
      </c>
      <c r="I654" s="105" t="s">
        <v>1112</v>
      </c>
      <c r="J654" s="104">
        <v>55</v>
      </c>
      <c r="K654" s="104">
        <v>158</v>
      </c>
      <c r="L654" s="104">
        <v>106</v>
      </c>
      <c r="M654" s="126" t="s">
        <v>11</v>
      </c>
      <c r="N654" s="126" t="s">
        <v>1362</v>
      </c>
      <c r="O654" s="105">
        <v>0.3125</v>
      </c>
      <c r="P654" s="105">
        <v>4.1666666666666664E-2</v>
      </c>
      <c r="Q654" s="104">
        <v>50</v>
      </c>
      <c r="R654" s="10" t="str">
        <f>IFERROR(_xlfn.XLOOKUP(F654, BS_ATIVIDADE[ATIVIDADE],BS_ATIVIDADE[UNIDADE] ), "*")</f>
        <v>KM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4" s="104" t="s">
        <v>1354</v>
      </c>
      <c r="W654" s="149" t="s">
        <v>1355</v>
      </c>
      <c r="X654" s="103" t="s">
        <v>416</v>
      </c>
      <c r="Y654" s="128" t="s">
        <v>415</v>
      </c>
      <c r="Z654" s="103"/>
      <c r="AA654" s="104">
        <v>1</v>
      </c>
      <c r="AB654" s="102" t="s">
        <v>412</v>
      </c>
      <c r="AC654" s="150" t="s">
        <v>406</v>
      </c>
      <c r="AD654" s="106">
        <v>0.29166666666666669</v>
      </c>
      <c r="AE654" s="104" t="s">
        <v>593</v>
      </c>
      <c r="AF654" s="104"/>
      <c r="AG654" s="104"/>
      <c r="AH654" s="15"/>
      <c r="AI654" s="125" t="str">
        <f>IF(BS_CONTROLE[[#This Row],[Atividade]]=0, "-", BS_CONTROLE[[#This Row],[Atividade]])</f>
        <v>DETECÇÃO - RONDA 7 DIAS</v>
      </c>
      <c r="AJ654" s="9" t="str">
        <f>IF(BS_CONTROLE[[#This Row],[Atividade]]=0, "-", BS_CONTROLE[[#This Row],[Atividade]])</f>
        <v>DETECÇÃO - RONDA 7 DIAS</v>
      </c>
      <c r="AK654" s="31" t="str">
        <f>BS_CONTROLE[[#This Row],[Local - Partida]]</f>
        <v>ZEV-2</v>
      </c>
      <c r="AL654" s="31" t="str">
        <f>BS_CONTROLE[[#This Row],[Local - Encerramento]]</f>
        <v>ZPTZDR</v>
      </c>
      <c r="AM654" s="104" t="str">
        <f>IF(BS_CONTROLE[[#This Row],[Entre - Estações]]=0, "-", BS_CONTROLE[[#This Row],[Entre - Estações]])</f>
        <v>ZEV-ZPT</v>
      </c>
      <c r="AN654" s="104" t="str">
        <f>IF(BS_CONTROLE[[#This Row],[SB]]=0, "-", BS_CONTROLE[[#This Row],[SB]])</f>
        <v>ZEVZPT</v>
      </c>
      <c r="AO654" s="104">
        <f>IF(BS_CONTROLE[[#This Row],[SUB]]=0, "-", BS_CONTROLE[[#This Row],[SUB]])</f>
        <v>55</v>
      </c>
      <c r="AP654" s="104">
        <f>BS_CONTROLE[[#This Row],[KM - Inicio]]</f>
        <v>158</v>
      </c>
      <c r="AQ654" s="104">
        <f>BS_CONTROLE[[#This Row],[KM - Inicio]]</f>
        <v>158</v>
      </c>
      <c r="AR654" s="107">
        <v>0.32569444444444445</v>
      </c>
      <c r="AS654" s="107">
        <v>0.33333333333333331</v>
      </c>
      <c r="AT654" s="107">
        <v>0.375</v>
      </c>
      <c r="AU654" s="135"/>
      <c r="AV654" s="135"/>
      <c r="AW654" s="14"/>
      <c r="AX654" s="14"/>
      <c r="AY654" s="160">
        <f t="shared" si="64"/>
        <v>4.1666666666666685E-2</v>
      </c>
      <c r="AZ654" s="151"/>
      <c r="BA654" s="108">
        <v>40</v>
      </c>
      <c r="BB654" s="10" t="str">
        <f>IFERROR(_xlfn.XLOOKUP(AI654, BS_ATIVIDADE[ATIVIDADE],BS_ATIVIDADE[UNIDADE] ), "*")</f>
        <v>KM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4" s="148"/>
      <c r="BG654" s="16"/>
      <c r="BH654" s="17">
        <v>2</v>
      </c>
      <c r="BI654" s="17"/>
      <c r="BJ654" s="17" t="s">
        <v>1949</v>
      </c>
      <c r="BK654" s="17" t="s">
        <v>1949</v>
      </c>
      <c r="BL654" s="16"/>
      <c r="BM654" s="129" t="s">
        <v>445</v>
      </c>
      <c r="BN654" s="129" t="s">
        <v>445</v>
      </c>
      <c r="BO654" s="129" t="s">
        <v>445</v>
      </c>
      <c r="BP654" s="18" t="s">
        <v>593</v>
      </c>
      <c r="BQ654" s="12" t="str">
        <f t="shared" si="66"/>
        <v>Produção</v>
      </c>
      <c r="BR654" s="19">
        <f t="shared" si="67"/>
        <v>1.0000000000000004</v>
      </c>
      <c r="BS654" s="19">
        <f t="shared" si="68"/>
        <v>0.8</v>
      </c>
      <c r="BT654" s="185" t="str">
        <f t="shared" si="69"/>
        <v>OKOK</v>
      </c>
    </row>
    <row r="655" spans="1:72" hidden="1">
      <c r="A655" s="47" t="str">
        <f t="shared" si="65"/>
        <v>HUELTON (TP-725)46078</v>
      </c>
      <c r="B655" s="101">
        <v>46078</v>
      </c>
      <c r="C655" s="134">
        <f>IF(BS_CONTROLE[[#This Row],[DATA]]="","",WEEKNUM(BS_CONTROLE[[#This Row],[DATA]]))</f>
        <v>9</v>
      </c>
      <c r="D655" s="103" t="s">
        <v>891</v>
      </c>
      <c r="E655" s="155">
        <v>557</v>
      </c>
      <c r="F655" s="125" t="s">
        <v>775</v>
      </c>
      <c r="G655" s="140" t="str">
        <f>IF(D655="","*",VLOOKUP(F655,BS_ATIVIDADE[],3,FALSE))</f>
        <v>SOLDA</v>
      </c>
      <c r="H655" s="105" t="s">
        <v>593</v>
      </c>
      <c r="I655" s="105" t="s">
        <v>593</v>
      </c>
      <c r="J655" s="104">
        <v>92</v>
      </c>
      <c r="K655" s="104">
        <v>106.7</v>
      </c>
      <c r="L655" s="104" t="s">
        <v>593</v>
      </c>
      <c r="M655" s="126" t="s">
        <v>335</v>
      </c>
      <c r="N655" s="126" t="s">
        <v>337</v>
      </c>
      <c r="O655" s="105">
        <v>0.41666666666666669</v>
      </c>
      <c r="P655" s="105">
        <v>6.25E-2</v>
      </c>
      <c r="Q655" s="104">
        <v>1</v>
      </c>
      <c r="R655" s="10" t="str">
        <f>IFERROR(_xlfn.XLOOKUP(F655, BS_ATIVIDADE[ATIVIDADE],BS_ATIVIDADE[UNIDADE] ), "*")</f>
        <v>Nº DE SOLDA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5" s="104" t="s">
        <v>1109</v>
      </c>
      <c r="W655" s="149" t="s">
        <v>1060</v>
      </c>
      <c r="X655" s="103" t="s">
        <v>421</v>
      </c>
      <c r="Y655" s="128" t="s">
        <v>424</v>
      </c>
      <c r="Z655" s="103"/>
      <c r="AA655" s="104" t="s">
        <v>593</v>
      </c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PDM - SOLDA</v>
      </c>
      <c r="AJ655" s="9" t="str">
        <f>IF(BS_CONTROLE[[#This Row],[Atividade]]=0, "-", BS_CONTROLE[[#This Row],[Atividade]])</f>
        <v>PDM - SOLDA</v>
      </c>
      <c r="AK655" s="31" t="str">
        <f>BS_CONTROLE[[#This Row],[Local - Partida]]</f>
        <v>-</v>
      </c>
      <c r="AL655" s="31" t="str">
        <f>BS_CONTROLE[[#This Row],[Local - Encerramento]]</f>
        <v>-</v>
      </c>
      <c r="AM655" s="104" t="str">
        <f>IF(BS_CONTROLE[[#This Row],[Entre - Estações]]=0, "-", BS_CONTROLE[[#This Row],[Entre - Estações]])</f>
        <v>ZPT</v>
      </c>
      <c r="AN655" s="104" t="str">
        <f>IF(BS_CONTROLE[[#This Row],[SB]]=0, "-", BS_CONTROLE[[#This Row],[SB]])</f>
        <v>ZPT2</v>
      </c>
      <c r="AO655" s="104">
        <f>IF(BS_CONTROLE[[#This Row],[SUB]]=0, "-", BS_CONTROLE[[#This Row],[SUB]])</f>
        <v>92</v>
      </c>
      <c r="AP655" s="104">
        <f>BS_CONTROLE[[#This Row],[KM - Inicio]]</f>
        <v>106.7</v>
      </c>
      <c r="AQ655" s="104">
        <f>BS_CONTROLE[[#This Row],[KM - Inicio]]</f>
        <v>106.7</v>
      </c>
      <c r="AR655" s="107">
        <v>0.40972222222222221</v>
      </c>
      <c r="AS655" s="107">
        <v>0.4513888888888889</v>
      </c>
      <c r="AT655" s="107">
        <v>0.51388888888888884</v>
      </c>
      <c r="AU655" s="135"/>
      <c r="AV655" s="135"/>
      <c r="AW655" s="14"/>
      <c r="AX655" s="14"/>
      <c r="AY655" s="160">
        <f t="shared" si="64"/>
        <v>6.2499999999999944E-2</v>
      </c>
      <c r="AZ655" s="151"/>
      <c r="BA655" s="108">
        <v>0</v>
      </c>
      <c r="BB655" s="10" t="str">
        <f>IFERROR(_xlfn.XLOOKUP(AI655, BS_ATIVIDADE[ATIVIDADE],BS_ATIVIDADE[UNIDADE] ), "*")</f>
        <v>Nº DE SOLDA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5" s="148"/>
      <c r="BG655" s="16"/>
      <c r="BH655" s="17">
        <v>0</v>
      </c>
      <c r="BI655" s="17"/>
      <c r="BJ655" s="17" t="s">
        <v>1950</v>
      </c>
      <c r="BK655" s="17" t="s">
        <v>1951</v>
      </c>
      <c r="BL655" s="16"/>
      <c r="BM655" s="129" t="s">
        <v>441</v>
      </c>
      <c r="BN655" s="129" t="s">
        <v>461</v>
      </c>
      <c r="BO655" s="129" t="s">
        <v>548</v>
      </c>
      <c r="BP655" s="18" t="s">
        <v>1952</v>
      </c>
      <c r="BQ655" s="12" t="str">
        <f t="shared" si="66"/>
        <v>Produção e Intervalo</v>
      </c>
      <c r="BR655" s="19">
        <f t="shared" si="67"/>
        <v>0.99999999999999911</v>
      </c>
      <c r="BS655" s="19">
        <f t="shared" si="68"/>
        <v>0</v>
      </c>
      <c r="BT655" s="185" t="str">
        <f t="shared" si="69"/>
        <v>SuperEquipamento</v>
      </c>
    </row>
    <row r="656" spans="1:72" hidden="1">
      <c r="A656" s="47" t="str">
        <f t="shared" si="65"/>
        <v>LEANDRO (TP-727)46078</v>
      </c>
      <c r="B656" s="101">
        <v>46078</v>
      </c>
      <c r="C656" s="134">
        <f>IF(BS_CONTROLE[[#This Row],[DATA]]="","",WEEKNUM(BS_CONTROLE[[#This Row],[DATA]]))</f>
        <v>9</v>
      </c>
      <c r="D656" s="103" t="s">
        <v>915</v>
      </c>
      <c r="E656" s="155">
        <v>649</v>
      </c>
      <c r="F656" s="125" t="s">
        <v>779</v>
      </c>
      <c r="G656" s="140" t="str">
        <f>IF(D656="","*",VLOOKUP(F656,BS_ATIVIDADE[],3,FALSE))</f>
        <v>DORMENTE - SUBSTITUIÇÂO</v>
      </c>
      <c r="H656" s="105" t="s">
        <v>593</v>
      </c>
      <c r="I656" s="105" t="s">
        <v>593</v>
      </c>
      <c r="J656" s="104">
        <v>30</v>
      </c>
      <c r="K656" s="104">
        <v>112.7</v>
      </c>
      <c r="L656" s="104" t="s">
        <v>593</v>
      </c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6" s="126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656" s="105">
        <v>0.41666666666666669</v>
      </c>
      <c r="P656" s="105">
        <v>8.3333333333333329E-2</v>
      </c>
      <c r="Q656" s="104">
        <v>30</v>
      </c>
      <c r="R656" s="10" t="str">
        <f>IFERROR(_xlfn.XLOOKUP(F656, BS_ATIVIDADE[ATIVIDADE],BS_ATIVIDADE[UNIDADE] ), "*")</f>
        <v>Nº DE DORMENTES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6" s="104" t="s">
        <v>1109</v>
      </c>
      <c r="W656" s="149" t="s">
        <v>1131</v>
      </c>
      <c r="X656" s="103" t="s">
        <v>421</v>
      </c>
      <c r="Y656" s="128" t="s">
        <v>424</v>
      </c>
      <c r="Z656" s="103"/>
      <c r="AA656" s="104" t="s">
        <v>593</v>
      </c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PDM - SUBSTITUIÇÃO - DORMENTE</v>
      </c>
      <c r="AJ656" s="9" t="str">
        <f>IF(BS_CONTROLE[[#This Row],[Atividade]]=0, "-", BS_CONTROLE[[#This Row],[Atividade]])</f>
        <v>PDM - SUBSTITUIÇÃO - DORMENTE</v>
      </c>
      <c r="AK656" s="31" t="str">
        <f>BS_CONTROLE[[#This Row],[Local - Partida]]</f>
        <v>-</v>
      </c>
      <c r="AL656" s="31" t="str">
        <f>BS_CONTROLE[[#This Row],[Local - Encerramento]]</f>
        <v>-</v>
      </c>
      <c r="AM656" s="104" t="str">
        <f>IF(BS_CONTROLE[[#This Row],[Entre - Estações]]=0, "-", BS_CONTROLE[[#This Row],[Entre - Estações]])</f>
        <v>109-ZGM</v>
      </c>
      <c r="AN656" s="104">
        <f>IF(BS_CONTROLE[[#This Row],[SB]]=0, "-", BS_CONTROLE[[#This Row],[SB]])</f>
        <v>1131121</v>
      </c>
      <c r="AO656" s="104">
        <f>IF(BS_CONTROLE[[#This Row],[SUB]]=0, "-", BS_CONTROLE[[#This Row],[SUB]])</f>
        <v>30</v>
      </c>
      <c r="AP656" s="104">
        <f>BS_CONTROLE[[#This Row],[KM - Inicio]]</f>
        <v>112.7</v>
      </c>
      <c r="AQ656" s="104">
        <f>BS_CONTROLE[[#This Row],[KM - Inicio]]</f>
        <v>112.7</v>
      </c>
      <c r="AR656" s="107">
        <v>0.4236111111111111</v>
      </c>
      <c r="AS656" s="107">
        <v>0</v>
      </c>
      <c r="AT656" s="107">
        <v>0</v>
      </c>
      <c r="AU656" s="135"/>
      <c r="AV656" s="135"/>
      <c r="AW656" s="14"/>
      <c r="AX656" s="14"/>
      <c r="AY656" s="160">
        <f t="shared" si="64"/>
        <v>0</v>
      </c>
      <c r="AZ656" s="151"/>
      <c r="BA656" s="108">
        <v>0</v>
      </c>
      <c r="BB656" s="10" t="str">
        <f>IFERROR(_xlfn.XLOOKUP(AI656, BS_ATIVIDADE[ATIVIDADE],BS_ATIVIDADE[UNIDADE] ), "*")</f>
        <v>Nº DE DORMENTES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6" s="148"/>
      <c r="BG656" s="16"/>
      <c r="BH656" s="17">
        <v>0</v>
      </c>
      <c r="BI656" s="17"/>
      <c r="BJ656" s="17" t="s">
        <v>1953</v>
      </c>
      <c r="BK656" s="17" t="s">
        <v>1953</v>
      </c>
      <c r="BL656" s="16"/>
      <c r="BM656" s="129" t="s">
        <v>440</v>
      </c>
      <c r="BN656" s="129" t="s">
        <v>469</v>
      </c>
      <c r="BO656" s="129" t="s">
        <v>568</v>
      </c>
      <c r="BP656" s="18" t="s">
        <v>593</v>
      </c>
      <c r="BQ656" s="12" t="str">
        <f t="shared" si="66"/>
        <v>Produção e Intervalo</v>
      </c>
      <c r="BR656" s="19">
        <f t="shared" si="67"/>
        <v>0</v>
      </c>
      <c r="BS656" s="19">
        <f t="shared" si="68"/>
        <v>0</v>
      </c>
      <c r="BT656" s="185" t="str">
        <f t="shared" si="69"/>
        <v>CCOCirculaçãoIntervaloOportunidade</v>
      </c>
    </row>
    <row r="657" spans="1:72" hidden="1">
      <c r="A657" s="47" t="str">
        <f t="shared" si="65"/>
        <v>EXPANSÃO TURMA 146078</v>
      </c>
      <c r="B657" s="101">
        <v>46078</v>
      </c>
      <c r="C657" s="134">
        <f>IF(BS_CONTROLE[[#This Row],[DATA]]="","",WEEKNUM(BS_CONTROLE[[#This Row],[DATA]]))</f>
        <v>9</v>
      </c>
      <c r="D657" s="103" t="s">
        <v>594</v>
      </c>
      <c r="E657" s="155">
        <v>650</v>
      </c>
      <c r="F657" s="125" t="s">
        <v>654</v>
      </c>
      <c r="G657" s="140" t="str">
        <f>IF(D657="","*",VLOOKUP(F657,BS_ATIVIDADE[],3,FALSE))</f>
        <v>EXPANSÃO</v>
      </c>
      <c r="H657" s="105" t="s">
        <v>593</v>
      </c>
      <c r="I657" s="105" t="s">
        <v>593</v>
      </c>
      <c r="J657" s="104">
        <v>30</v>
      </c>
      <c r="K657" s="104">
        <v>108.75</v>
      </c>
      <c r="L657" s="104">
        <v>109</v>
      </c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7" s="126" t="s">
        <v>1954</v>
      </c>
      <c r="O657" s="105">
        <v>0.35416666666666669</v>
      </c>
      <c r="P657" s="105">
        <v>8.3333333333333329E-2</v>
      </c>
      <c r="Q657" s="104">
        <v>1</v>
      </c>
      <c r="R657" s="10" t="str">
        <f>IFERROR(_xlfn.XLOOKUP(F657, BS_ATIVIDADE[ATIVIDADE],BS_ATIVIDADE[UNIDADE] ), "*")</f>
        <v>Nº DE SOLDA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7" s="104" t="s">
        <v>1118</v>
      </c>
      <c r="W657" s="149" t="s">
        <v>1955</v>
      </c>
      <c r="X657" s="103" t="s">
        <v>421</v>
      </c>
      <c r="Y657" s="128" t="s">
        <v>424</v>
      </c>
      <c r="Z657" s="103"/>
      <c r="AA657" s="104" t="s">
        <v>593</v>
      </c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EXPANSÃO - SOLDA</v>
      </c>
      <c r="AJ657" s="9" t="str">
        <f>IF(BS_CONTROLE[[#This Row],[Atividade]]=0, "-", BS_CONTROLE[[#This Row],[Atividade]])</f>
        <v>EXPANSÃO - SOLDA</v>
      </c>
      <c r="AK657" s="31" t="str">
        <f>BS_CONTROLE[[#This Row],[Local - Partida]]</f>
        <v>-</v>
      </c>
      <c r="AL657" s="31" t="str">
        <f>BS_CONTROLE[[#This Row],[Local - Encerramento]]</f>
        <v>-</v>
      </c>
      <c r="AM657" s="104" t="str">
        <f>IF(BS_CONTROLE[[#This Row],[Entre - Estações]]=0, "-", BS_CONTROLE[[#This Row],[Entre - Estações]])</f>
        <v>109-ZGM</v>
      </c>
      <c r="AN657" s="104" t="str">
        <f>IF(BS_CONTROLE[[#This Row],[SB]]=0, "-", BS_CONTROLE[[#This Row],[SB]])</f>
        <v>1101093/1101091</v>
      </c>
      <c r="AO657" s="104">
        <f>IF(BS_CONTROLE[[#This Row],[SUB]]=0, "-", BS_CONTROLE[[#This Row],[SUB]])</f>
        <v>30</v>
      </c>
      <c r="AP657" s="104">
        <f>BS_CONTROLE[[#This Row],[KM - Inicio]]</f>
        <v>108.75</v>
      </c>
      <c r="AQ657" s="104">
        <f>BS_CONTROLE[[#This Row],[KM - Inicio]]</f>
        <v>108.75</v>
      </c>
      <c r="AR657" s="107">
        <v>0.33333333333333331</v>
      </c>
      <c r="AS657" s="107">
        <v>0</v>
      </c>
      <c r="AT657" s="107">
        <v>0</v>
      </c>
      <c r="AU657" s="135"/>
      <c r="AV657" s="135"/>
      <c r="AW657" s="14"/>
      <c r="AX657" s="14"/>
      <c r="AY657" s="160">
        <f t="shared" si="64"/>
        <v>0</v>
      </c>
      <c r="AZ657" s="151"/>
      <c r="BA657" s="108">
        <v>0</v>
      </c>
      <c r="BB657" s="10" t="str">
        <f>IFERROR(_xlfn.XLOOKUP(AI657, BS_ATIVIDADE[ATIVIDADE],BS_ATIVIDADE[UNIDADE] ), "*")</f>
        <v>Nº DE SOLDA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7" s="148"/>
      <c r="BG657" s="16"/>
      <c r="BH657" s="17">
        <v>0</v>
      </c>
      <c r="BI657" s="17"/>
      <c r="BJ657" s="17" t="s">
        <v>1956</v>
      </c>
      <c r="BK657" s="17" t="s">
        <v>1956</v>
      </c>
      <c r="BL657" s="16"/>
      <c r="BM657" s="129" t="s">
        <v>440</v>
      </c>
      <c r="BN657" s="129" t="s">
        <v>469</v>
      </c>
      <c r="BO657" s="129" t="s">
        <v>568</v>
      </c>
      <c r="BP657" s="18" t="s">
        <v>593</v>
      </c>
      <c r="BQ657" s="12" t="str">
        <f t="shared" si="66"/>
        <v>Produção e Intervalo</v>
      </c>
      <c r="BR657" s="19">
        <f t="shared" si="67"/>
        <v>0</v>
      </c>
      <c r="BS657" s="19">
        <f t="shared" si="68"/>
        <v>0</v>
      </c>
      <c r="BT657" s="185" t="str">
        <f t="shared" si="69"/>
        <v>CCOCirculaçãoIntervaloOportunidade</v>
      </c>
    </row>
    <row r="658" spans="1:72" hidden="1">
      <c r="A658" s="47" t="str">
        <f t="shared" si="65"/>
        <v>MODERNIZAÇÃO TURMA 246078</v>
      </c>
      <c r="B658" s="101">
        <v>46078</v>
      </c>
      <c r="C658" s="134">
        <f>IF(BS_CONTROLE[[#This Row],[DATA]]="","",WEEKNUM(BS_CONTROLE[[#This Row],[DATA]]))</f>
        <v>9</v>
      </c>
      <c r="D658" s="103" t="s">
        <v>640</v>
      </c>
      <c r="E658" s="155">
        <v>651</v>
      </c>
      <c r="F658" s="125" t="s">
        <v>736</v>
      </c>
      <c r="G658" s="140" t="str">
        <f>IF(D658="","*",VLOOKUP(F658,BS_ATIVIDADE[],3,FALSE))</f>
        <v>OUTROS</v>
      </c>
      <c r="H658" s="105" t="s">
        <v>593</v>
      </c>
      <c r="I658" s="105" t="s">
        <v>593</v>
      </c>
      <c r="J658" s="104">
        <v>92</v>
      </c>
      <c r="K658" s="104">
        <v>102.6</v>
      </c>
      <c r="L658" s="104" t="s">
        <v>593</v>
      </c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58" s="105">
        <v>0.33333333333333331</v>
      </c>
      <c r="P658" s="105">
        <v>4.1666666666666664E-2</v>
      </c>
      <c r="Q658" s="104">
        <v>1</v>
      </c>
      <c r="R658" s="10" t="str">
        <f>IFERROR(_xlfn.XLOOKUP(F658, BS_ATIVIDADE[ATIVIDADE],BS_ATIVIDADE[UNIDADE] ), "*")</f>
        <v>BINÁRIO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8" s="104" t="s">
        <v>1957</v>
      </c>
      <c r="W658" s="149" t="s">
        <v>1958</v>
      </c>
      <c r="X658" s="103" t="s">
        <v>425</v>
      </c>
      <c r="Y658" s="128"/>
      <c r="Z658" s="103"/>
      <c r="AA658" s="104"/>
      <c r="AB658" s="102"/>
      <c r="AC658" s="150"/>
      <c r="AD658" s="106" t="s">
        <v>593</v>
      </c>
      <c r="AE658" s="104" t="s">
        <v>593</v>
      </c>
      <c r="AF658" s="104"/>
      <c r="AG658" s="104" t="s">
        <v>593</v>
      </c>
      <c r="AH658" s="15"/>
      <c r="AI658" s="125" t="str">
        <f>IF(BS_CONTROLE[[#This Row],[Atividade]]=0, "-", BS_CONTROLE[[#This Row],[Atividade]])</f>
        <v>OUTRAS ATIVIDADES</v>
      </c>
      <c r="AJ658" s="9" t="str">
        <f>IF(BS_CONTROLE[[#This Row],[Atividade]]=0, "-", BS_CONTROLE[[#This Row],[Atividade]])</f>
        <v>OUTRAS ATIVIDADES</v>
      </c>
      <c r="AK658" s="31" t="str">
        <f>BS_CONTROLE[[#This Row],[Local - Partida]]</f>
        <v>-</v>
      </c>
      <c r="AL658" s="31" t="str">
        <f>BS_CONTROLE[[#This Row],[Local - Encerramento]]</f>
        <v>-</v>
      </c>
      <c r="AM658" s="104" t="str">
        <f>IF(BS_CONTROLE[[#This Row],[Entre - Estações]]=0, "-", BS_CONTROLE[[#This Row],[Entre - Estações]])</f>
        <v>ZGP</v>
      </c>
      <c r="AN658" s="104" t="str">
        <f>IF(BS_CONTROLE[[#This Row],[SB]]=0, "-", BS_CONTROLE[[#This Row],[SB]])</f>
        <v>ZGP2</v>
      </c>
      <c r="AO658" s="104">
        <f>IF(BS_CONTROLE[[#This Row],[SUB]]=0, "-", BS_CONTROLE[[#This Row],[SUB]])</f>
        <v>92</v>
      </c>
      <c r="AP658" s="104">
        <f>BS_CONTROLE[[#This Row],[KM - Inicio]]</f>
        <v>102.6</v>
      </c>
      <c r="AQ658" s="104">
        <f>BS_CONTROLE[[#This Row],[KM - Inicio]]</f>
        <v>102.6</v>
      </c>
      <c r="AR658" s="107">
        <v>0.33333333333333331</v>
      </c>
      <c r="AS658" s="107">
        <v>0.43402777777777779</v>
      </c>
      <c r="AT658" s="107">
        <v>0.47569444444444442</v>
      </c>
      <c r="AU658" s="135"/>
      <c r="AV658" s="135"/>
      <c r="AW658" s="14"/>
      <c r="AX658" s="14"/>
      <c r="AY658" s="160">
        <f t="shared" si="64"/>
        <v>4.166666666666663E-2</v>
      </c>
      <c r="AZ658" s="151"/>
      <c r="BA658" s="108">
        <v>1</v>
      </c>
      <c r="BB658" s="10" t="str">
        <f>IFERROR(_xlfn.XLOOKUP(AI658, BS_ATIVIDADE[ATIVIDADE],BS_ATIVIDADE[UNIDADE] ), "*")</f>
        <v>BINÁRIO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8" s="148"/>
      <c r="BG658" s="16"/>
      <c r="BH658" s="17">
        <v>2</v>
      </c>
      <c r="BI658" s="17"/>
      <c r="BJ658" s="17" t="s">
        <v>1959</v>
      </c>
      <c r="BK658" s="18" t="s">
        <v>1960</v>
      </c>
      <c r="BL658" s="16"/>
      <c r="BM658" s="129" t="s">
        <v>445</v>
      </c>
      <c r="BN658" s="129" t="s">
        <v>445</v>
      </c>
      <c r="BO658" s="129" t="s">
        <v>445</v>
      </c>
      <c r="BP658" s="18" t="s">
        <v>593</v>
      </c>
      <c r="BQ658" s="12" t="str">
        <f t="shared" si="66"/>
        <v>Intervalo</v>
      </c>
      <c r="BR658" s="19">
        <f t="shared" si="67"/>
        <v>0.99999999999999911</v>
      </c>
      <c r="BS658" s="19">
        <f t="shared" si="68"/>
        <v>1</v>
      </c>
      <c r="BT658" s="185" t="str">
        <f t="shared" si="69"/>
        <v>OKOK</v>
      </c>
    </row>
    <row r="659" spans="1:72" hidden="1">
      <c r="A659" s="47" t="str">
        <f t="shared" si="65"/>
        <v/>
      </c>
      <c r="B659" s="101"/>
      <c r="C659" s="134" t="str">
        <f>IF(BS_CONTROLE[[#This Row],[DATA]]="","",WEEKNUM(BS_CONTROLE[[#This Row],[DATA]]))</f>
        <v/>
      </c>
      <c r="D659" s="103"/>
      <c r="E659" s="155">
        <v>652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4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6"/>
        <v>Aderente</v>
      </c>
      <c r="BR659" s="19" t="str">
        <f t="shared" si="67"/>
        <v>*</v>
      </c>
      <c r="BS659" s="19" t="str">
        <f t="shared" si="68"/>
        <v>*</v>
      </c>
      <c r="BT659" s="185" t="str">
        <f t="shared" si="69"/>
        <v/>
      </c>
    </row>
    <row r="660" spans="1:72" hidden="1">
      <c r="A660" s="47" t="str">
        <f t="shared" si="65"/>
        <v>V9746079</v>
      </c>
      <c r="B660" s="101">
        <v>46079</v>
      </c>
      <c r="C660" s="134">
        <f>IF(BS_CONTROLE[[#This Row],[DATA]]="","",WEEKNUM(BS_CONTROLE[[#This Row],[DATA]]))</f>
        <v>9</v>
      </c>
      <c r="D660" s="103" t="s">
        <v>820</v>
      </c>
      <c r="E660" s="155">
        <v>562</v>
      </c>
      <c r="F660" s="125" t="s">
        <v>616</v>
      </c>
      <c r="G660" s="140" t="str">
        <f>IF(D660="","*",VLOOKUP(F660,BS_ATIVIDADE[],3,FALSE))</f>
        <v>DETECÇÃO</v>
      </c>
      <c r="H660" s="105" t="s">
        <v>394</v>
      </c>
      <c r="I660" s="105" t="s">
        <v>370</v>
      </c>
      <c r="J660" s="104">
        <v>70</v>
      </c>
      <c r="K660" s="104">
        <v>135</v>
      </c>
      <c r="L660" s="104" t="s">
        <v>593</v>
      </c>
      <c r="M660" s="126" t="s">
        <v>1831</v>
      </c>
      <c r="N660" s="126" t="s">
        <v>1832</v>
      </c>
      <c r="O660" s="105">
        <v>0.35416666666666669</v>
      </c>
      <c r="P660" s="105">
        <v>4.1666666666666664E-2</v>
      </c>
      <c r="Q660" s="104">
        <v>1</v>
      </c>
      <c r="R660" s="10" t="str">
        <f>IFERROR(_xlfn.XLOOKUP(F660, BS_ATIVIDADE[ATIVIDADE],BS_ATIVIDADE[UNIDADE] ), "*")</f>
        <v>KM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60" s="104" t="s">
        <v>1354</v>
      </c>
      <c r="W660" s="149" t="s">
        <v>1833</v>
      </c>
      <c r="X660" s="103" t="s">
        <v>421</v>
      </c>
      <c r="Y660" s="128" t="s">
        <v>424</v>
      </c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DETECÇÃO - ULTRASSOM - SPERRY</v>
      </c>
      <c r="AJ660" s="9" t="str">
        <f>IF(BS_CONTROLE[[#This Row],[Atividade]]=0, "-", BS_CONTROLE[[#This Row],[Atividade]])</f>
        <v>DETECÇÃO - ULTRASSOM - SPERRY</v>
      </c>
      <c r="AK660" s="31" t="str">
        <f>BS_CONTROLE[[#This Row],[Local - Partida]]</f>
        <v>ZRX</v>
      </c>
      <c r="AL660" s="31" t="str">
        <f>BS_CONTROLE[[#This Row],[Local - Encerramento]]</f>
        <v>ZTT</v>
      </c>
      <c r="AM660" s="104" t="str">
        <f>IF(BS_CONTROLE[[#This Row],[Entre - Estações]]=0, "-", BS_CONTROLE[[#This Row],[Entre - Estações]])</f>
        <v>ZRX-ZTT</v>
      </c>
      <c r="AN660" s="104" t="str">
        <f>IF(BS_CONTROLE[[#This Row],[SB]]=0, "-", BS_CONTROLE[[#This Row],[SB]])</f>
        <v>ZRXZTT</v>
      </c>
      <c r="AO660" s="104">
        <f>IF(BS_CONTROLE[[#This Row],[SUB]]=0, "-", BS_CONTROLE[[#This Row],[SUB]])</f>
        <v>70</v>
      </c>
      <c r="AP660" s="104">
        <f>BS_CONTROLE[[#This Row],[KM - Inicio]]</f>
        <v>135</v>
      </c>
      <c r="AQ660" s="104">
        <f>BS_CONTROLE[[#This Row],[KM - Inicio]]</f>
        <v>135</v>
      </c>
      <c r="AR660" s="107">
        <v>0.3611111111111111</v>
      </c>
      <c r="AS660" s="107">
        <v>0.39444444444444443</v>
      </c>
      <c r="AT660" s="107">
        <v>0.43611111111111112</v>
      </c>
      <c r="AU660" s="135"/>
      <c r="AV660" s="135"/>
      <c r="AW660" s="14"/>
      <c r="AX660" s="14"/>
      <c r="AY660" s="160">
        <f t="shared" si="64"/>
        <v>4.1666666666666685E-2</v>
      </c>
      <c r="AZ660" s="151"/>
      <c r="BA660" s="108">
        <v>1</v>
      </c>
      <c r="BB660" s="10" t="str">
        <f>IFERROR(_xlfn.XLOOKUP(AI660, BS_ATIVIDADE[ATIVIDADE],BS_ATIVIDADE[UNIDADE] ), "*")</f>
        <v>KM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60" s="148"/>
      <c r="BG660" s="16"/>
      <c r="BH660" s="17">
        <v>2</v>
      </c>
      <c r="BI660" s="17"/>
      <c r="BJ660" s="17" t="s">
        <v>1961</v>
      </c>
      <c r="BK660" s="18" t="s">
        <v>1962</v>
      </c>
      <c r="BL660" s="16"/>
      <c r="BM660" s="129" t="s">
        <v>445</v>
      </c>
      <c r="BN660" s="129" t="s">
        <v>445</v>
      </c>
      <c r="BO660" s="129" t="s">
        <v>445</v>
      </c>
      <c r="BP660" s="18" t="s">
        <v>593</v>
      </c>
      <c r="BQ660" s="12" t="str">
        <f t="shared" si="66"/>
        <v>Aderente</v>
      </c>
      <c r="BR660" s="19">
        <f t="shared" si="67"/>
        <v>1.0000000000000004</v>
      </c>
      <c r="BS660" s="19">
        <f t="shared" si="68"/>
        <v>1</v>
      </c>
      <c r="BT660" s="185" t="str">
        <f t="shared" si="69"/>
        <v>OKOK</v>
      </c>
    </row>
    <row r="661" spans="1:72" hidden="1">
      <c r="A661" s="47" t="str">
        <f t="shared" si="65"/>
        <v>EXPANSÃO TURMA 146079</v>
      </c>
      <c r="B661" s="101">
        <v>46079</v>
      </c>
      <c r="C661" s="134">
        <f>IF(BS_CONTROLE[[#This Row],[DATA]]="","",WEEKNUM(BS_CONTROLE[[#This Row],[DATA]]))</f>
        <v>9</v>
      </c>
      <c r="D661" s="103" t="s">
        <v>594</v>
      </c>
      <c r="E661" s="155">
        <v>536</v>
      </c>
      <c r="F661" s="125" t="s">
        <v>654</v>
      </c>
      <c r="G661" s="140" t="str">
        <f>IF(D661="","*",VLOOKUP(F661,BS_ATIVIDADE[],3,FALSE))</f>
        <v>EXPANSÃO</v>
      </c>
      <c r="H661" s="105" t="s">
        <v>593</v>
      </c>
      <c r="I661" s="105" t="s">
        <v>593</v>
      </c>
      <c r="J661" s="104">
        <v>68</v>
      </c>
      <c r="K661" s="104">
        <v>74.2</v>
      </c>
      <c r="L661" s="104" t="s">
        <v>593</v>
      </c>
      <c r="M661" s="126" t="s">
        <v>1963</v>
      </c>
      <c r="N661" s="126" t="s">
        <v>1964</v>
      </c>
      <c r="O661" s="105">
        <v>0.375</v>
      </c>
      <c r="P661" s="105">
        <v>6.25E-2</v>
      </c>
      <c r="Q661" s="104">
        <v>1</v>
      </c>
      <c r="R661" s="10" t="str">
        <f>IFERROR(_xlfn.XLOOKUP(F661, BS_ATIVIDADE[ATIVIDADE],BS_ATIVIDADE[UNIDADE] ), "*")</f>
        <v>Nº DE SOLDA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61" s="104" t="s">
        <v>1965</v>
      </c>
      <c r="W661" s="149" t="s">
        <v>1060</v>
      </c>
      <c r="X661" s="103" t="s">
        <v>421</v>
      </c>
      <c r="Y661" s="128" t="s">
        <v>424</v>
      </c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EXPANSÃO - SOLDA</v>
      </c>
      <c r="AJ661" s="9" t="str">
        <f>IF(BS_CONTROLE[[#This Row],[Atividade]]=0, "-", BS_CONTROLE[[#This Row],[Atividade]])</f>
        <v>EXPANSÃO - SOLDA</v>
      </c>
      <c r="AK661" s="31" t="str">
        <f>BS_CONTROLE[[#This Row],[Local - Partida]]</f>
        <v>-</v>
      </c>
      <c r="AL661" s="31" t="str">
        <f>BS_CONTROLE[[#This Row],[Local - Encerramento]]</f>
        <v>-</v>
      </c>
      <c r="AM661" s="104" t="str">
        <f>IF(BS_CONTROLE[[#This Row],[Entre - Estações]]=0, "-", BS_CONTROLE[[#This Row],[Entre - Estações]])</f>
        <v xml:space="preserve">ZAC-ZSU </v>
      </c>
      <c r="AN661" s="104" t="str">
        <f>IF(BS_CONTROLE[[#This Row],[SB]]=0, "-", BS_CONTROLE[[#This Row],[SB]])</f>
        <v>K74ZNO/K70K74</v>
      </c>
      <c r="AO661" s="104">
        <f>IF(BS_CONTROLE[[#This Row],[SUB]]=0, "-", BS_CONTROLE[[#This Row],[SUB]])</f>
        <v>68</v>
      </c>
      <c r="AP661" s="104">
        <f>BS_CONTROLE[[#This Row],[KM - Inicio]]</f>
        <v>74.2</v>
      </c>
      <c r="AQ661" s="104">
        <f>BS_CONTROLE[[#This Row],[KM - Inicio]]</f>
        <v>74.2</v>
      </c>
      <c r="AR661" s="107">
        <v>0.47222222222222221</v>
      </c>
      <c r="AS661" s="107">
        <v>0.50972222222222219</v>
      </c>
      <c r="AT661" s="107">
        <v>0.53055555555555556</v>
      </c>
      <c r="AU661" s="135"/>
      <c r="AV661" s="135"/>
      <c r="AW661" s="14"/>
      <c r="AX661" s="14"/>
      <c r="AY661" s="160">
        <f t="shared" si="64"/>
        <v>2.083333333333337E-2</v>
      </c>
      <c r="AZ661" s="151"/>
      <c r="BA661" s="108">
        <v>0</v>
      </c>
      <c r="BB661" s="10" t="str">
        <f>IFERROR(_xlfn.XLOOKUP(AI661, BS_ATIVIDADE[ATIVIDADE],BS_ATIVIDADE[UNIDADE] ), "*")</f>
        <v>Nº DE SOLDA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61" s="148"/>
      <c r="BG661" s="16"/>
      <c r="BH661" s="17">
        <v>0</v>
      </c>
      <c r="BI661" s="17"/>
      <c r="BJ661" s="17" t="s">
        <v>1966</v>
      </c>
      <c r="BK661" s="18" t="s">
        <v>1967</v>
      </c>
      <c r="BL661" s="16"/>
      <c r="BM661" s="129" t="s">
        <v>440</v>
      </c>
      <c r="BN661" s="129" t="s">
        <v>469</v>
      </c>
      <c r="BO661" s="129" t="s">
        <v>547</v>
      </c>
      <c r="BP661" s="18" t="s">
        <v>1967</v>
      </c>
      <c r="BQ661" s="12" t="str">
        <f t="shared" si="66"/>
        <v>Produção e Intervalo</v>
      </c>
      <c r="BR661" s="19">
        <f t="shared" si="67"/>
        <v>0.33333333333333393</v>
      </c>
      <c r="BS661" s="19">
        <f t="shared" si="68"/>
        <v>0</v>
      </c>
      <c r="BT661" s="185" t="str">
        <f t="shared" si="69"/>
        <v>CCOCirculaçãoIntervaloOportunidade</v>
      </c>
    </row>
    <row r="662" spans="1:72" hidden="1">
      <c r="A662" s="47" t="str">
        <f t="shared" si="65"/>
        <v>KLECIO (TP-699)46079</v>
      </c>
      <c r="B662" s="101">
        <v>46079</v>
      </c>
      <c r="C662" s="134">
        <f>IF(BS_CONTROLE[[#This Row],[DATA]]="","",WEEKNUM(BS_CONTROLE[[#This Row],[DATA]]))</f>
        <v>9</v>
      </c>
      <c r="D662" s="103" t="s">
        <v>913</v>
      </c>
      <c r="E662" s="155"/>
      <c r="F662" s="125" t="s">
        <v>775</v>
      </c>
      <c r="G662" s="140" t="str">
        <f>IF(D662="","*",VLOOKUP(F662,BS_ATIVIDADE[],3,FALSE))</f>
        <v>SOLDA</v>
      </c>
      <c r="H662" s="105" t="s">
        <v>593</v>
      </c>
      <c r="I662" s="105" t="s">
        <v>593</v>
      </c>
      <c r="J662" s="104">
        <v>70</v>
      </c>
      <c r="K662" s="104">
        <v>97.4</v>
      </c>
      <c r="L662" s="104" t="s">
        <v>593</v>
      </c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662" s="105">
        <v>0.375</v>
      </c>
      <c r="P662" s="105">
        <v>6.25E-2</v>
      </c>
      <c r="Q662" s="104">
        <v>1</v>
      </c>
      <c r="R662" s="10" t="str">
        <f>IFERROR(_xlfn.XLOOKUP(F662, BS_ATIVIDADE[ATIVIDADE],BS_ATIVIDADE[UNIDADE] ), "*")</f>
        <v>Nº DE SOLDA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62" s="104" t="s">
        <v>1059</v>
      </c>
      <c r="W662" s="149" t="s">
        <v>1060</v>
      </c>
      <c r="X662" s="103" t="s">
        <v>421</v>
      </c>
      <c r="Y662" s="128" t="s">
        <v>424</v>
      </c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PDM - SOLDA</v>
      </c>
      <c r="AJ662" s="9" t="str">
        <f>IF(BS_CONTROLE[[#This Row],[Atividade]]=0, "-", BS_CONTROLE[[#This Row],[Atividade]])</f>
        <v>PDM - SOLDA</v>
      </c>
      <c r="AK662" s="31" t="str">
        <f>BS_CONTROLE[[#This Row],[Local - Partida]]</f>
        <v>-</v>
      </c>
      <c r="AL662" s="31" t="str">
        <f>BS_CONTROLE[[#This Row],[Local - Encerramento]]</f>
        <v>-</v>
      </c>
      <c r="AM662" s="104" t="str">
        <f>IF(BS_CONTROLE[[#This Row],[Entre - Estações]]=0, "-", BS_CONTROLE[[#This Row],[Entre - Estações]])</f>
        <v>ZTT-ZLI</v>
      </c>
      <c r="AN662" s="104" t="str">
        <f>IF(BS_CONTROLE[[#This Row],[SB]]=0, "-", BS_CONTROLE[[#This Row],[SB]])</f>
        <v>ZTTK971</v>
      </c>
      <c r="AO662" s="104">
        <f>IF(BS_CONTROLE[[#This Row],[SUB]]=0, "-", BS_CONTROLE[[#This Row],[SUB]])</f>
        <v>70</v>
      </c>
      <c r="AP662" s="104">
        <f>BS_CONTROLE[[#This Row],[KM - Inicio]]</f>
        <v>97.4</v>
      </c>
      <c r="AQ662" s="104">
        <f>BS_CONTROLE[[#This Row],[KM - Inicio]]</f>
        <v>97.4</v>
      </c>
      <c r="AR662" s="107">
        <v>0.36458333333333331</v>
      </c>
      <c r="AS662" s="107">
        <v>0.37361111111111112</v>
      </c>
      <c r="AT662" s="107">
        <v>0.43611111111111112</v>
      </c>
      <c r="AU662" s="135"/>
      <c r="AV662" s="135"/>
      <c r="AW662" s="14"/>
      <c r="AX662" s="14"/>
      <c r="AY662" s="160">
        <f t="shared" si="64"/>
        <v>6.25E-2</v>
      </c>
      <c r="AZ662" s="151"/>
      <c r="BA662" s="108">
        <v>0</v>
      </c>
      <c r="BB662" s="10" t="str">
        <f>IFERROR(_xlfn.XLOOKUP(AI662, BS_ATIVIDADE[ATIVIDADE],BS_ATIVIDADE[UNIDADE] ), "*")</f>
        <v>Nº DE SOLDA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62" s="148"/>
      <c r="BG662" s="16"/>
      <c r="BH662" s="17">
        <v>0</v>
      </c>
      <c r="BI662" s="17"/>
      <c r="BJ662" s="17" t="s">
        <v>1968</v>
      </c>
      <c r="BK662" s="18" t="s">
        <v>1968</v>
      </c>
      <c r="BL662" s="16"/>
      <c r="BM662" s="129" t="s">
        <v>441</v>
      </c>
      <c r="BN662" s="129" t="s">
        <v>470</v>
      </c>
      <c r="BO662" s="129" t="s">
        <v>575</v>
      </c>
      <c r="BP662" s="18" t="s">
        <v>1968</v>
      </c>
      <c r="BQ662" s="12" t="str">
        <f t="shared" si="66"/>
        <v>Produção</v>
      </c>
      <c r="BR662" s="19">
        <f t="shared" si="67"/>
        <v>1</v>
      </c>
      <c r="BS662" s="19">
        <f t="shared" si="68"/>
        <v>0</v>
      </c>
      <c r="BT662" s="185" t="str">
        <f t="shared" si="69"/>
        <v>SuperExecução</v>
      </c>
    </row>
    <row r="663" spans="1:72" hidden="1">
      <c r="A663" s="47" t="str">
        <f t="shared" si="65"/>
        <v>E4246079</v>
      </c>
      <c r="B663" s="101">
        <v>46079</v>
      </c>
      <c r="C663" s="134">
        <f>IF(BS_CONTROLE[[#This Row],[DATA]]="","",WEEKNUM(BS_CONTROLE[[#This Row],[DATA]]))</f>
        <v>9</v>
      </c>
      <c r="D663" s="103" t="s">
        <v>752</v>
      </c>
      <c r="E663" s="155">
        <v>193</v>
      </c>
      <c r="F663" s="125" t="s">
        <v>660</v>
      </c>
      <c r="G663" s="140" t="str">
        <f>IF(D663="","*",VLOOKUP(F663,BS_ATIVIDADE[],3,FALSE))</f>
        <v>TRILHEIRO - DESCARGA</v>
      </c>
      <c r="H663" s="105" t="s">
        <v>1333</v>
      </c>
      <c r="I663" s="105" t="s">
        <v>1333</v>
      </c>
      <c r="J663" s="104">
        <v>68</v>
      </c>
      <c r="K663" s="104">
        <v>54.96</v>
      </c>
      <c r="L663" s="104">
        <v>57.484000000000002</v>
      </c>
      <c r="M663" s="126" t="s">
        <v>286</v>
      </c>
      <c r="N663" s="126" t="s">
        <v>1578</v>
      </c>
      <c r="O663" s="105">
        <v>0.41666666666666669</v>
      </c>
      <c r="P663" s="105">
        <v>8.3333333333333329E-2</v>
      </c>
      <c r="Q663" s="104">
        <v>2496</v>
      </c>
      <c r="R663" s="10" t="str">
        <f>IFERROR(_xlfn.XLOOKUP(F663, BS_ATIVIDADE[ATIVIDADE],BS_ATIVIDADE[UNIDADE] ), "*")</f>
        <v>M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63" s="104" t="s">
        <v>1069</v>
      </c>
      <c r="W663" s="149" t="s">
        <v>1098</v>
      </c>
      <c r="X663" s="103" t="s">
        <v>421</v>
      </c>
      <c r="Y663" s="128" t="s">
        <v>424</v>
      </c>
      <c r="Z663" s="103"/>
      <c r="AA663" s="104" t="s">
        <v>1969</v>
      </c>
      <c r="AB663" s="102" t="s">
        <v>412</v>
      </c>
      <c r="AC663" s="150" t="s">
        <v>406</v>
      </c>
      <c r="AD663" s="106">
        <v>0.33333333333333331</v>
      </c>
      <c r="AE663" s="104" t="s">
        <v>1935</v>
      </c>
      <c r="AF663" s="104" t="s">
        <v>593</v>
      </c>
      <c r="AG663" s="104" t="s">
        <v>593</v>
      </c>
      <c r="AH663" s="15"/>
      <c r="AI663" s="125" t="str">
        <f>IF(BS_CONTROLE[[#This Row],[Atividade]]=0, "-", BS_CONTROLE[[#This Row],[Atividade]])</f>
        <v>TRILHEIRO - DESCARGA</v>
      </c>
      <c r="AJ663" s="9" t="str">
        <f>IF(BS_CONTROLE[[#This Row],[Atividade]]=0, "-", BS_CONTROLE[[#This Row],[Atividade]])</f>
        <v>TRILHEIRO - DESCARGA</v>
      </c>
      <c r="AK663" s="31" t="str">
        <f>BS_CONTROLE[[#This Row],[Local - Partida]]</f>
        <v>ZBV3</v>
      </c>
      <c r="AL663" s="31" t="str">
        <f>BS_CONTROLE[[#This Row],[Local - Encerramento]]</f>
        <v>ZBV3</v>
      </c>
      <c r="AM663" s="104" t="str">
        <f>IF(BS_CONTROLE[[#This Row],[Entre - Estações]]=0, "-", BS_CONTROLE[[#This Row],[Entre - Estações]])</f>
        <v>ZBM-ZHO</v>
      </c>
      <c r="AN663" s="104" t="str">
        <f>IF(BS_CONTROLE[[#This Row],[SB]]=0, "-", BS_CONTROLE[[#This Row],[SB]])</f>
        <v>ZBM1/ZK57ZHO</v>
      </c>
      <c r="AO663" s="104">
        <f>IF(BS_CONTROLE[[#This Row],[SUB]]=0, "-", BS_CONTROLE[[#This Row],[SUB]])</f>
        <v>68</v>
      </c>
      <c r="AP663" s="104">
        <f>BS_CONTROLE[[#This Row],[KM - Inicio]]</f>
        <v>54.96</v>
      </c>
      <c r="AQ663" s="104">
        <f>BS_CONTROLE[[#This Row],[KM - Inicio]]</f>
        <v>54.96</v>
      </c>
      <c r="AR663" s="107">
        <v>0</v>
      </c>
      <c r="AS663" s="107">
        <v>0</v>
      </c>
      <c r="AT663" s="107">
        <v>0</v>
      </c>
      <c r="AU663" s="135"/>
      <c r="AV663" s="135"/>
      <c r="AW663" s="14"/>
      <c r="AX663" s="14"/>
      <c r="AY663" s="160">
        <f t="shared" si="64"/>
        <v>0</v>
      </c>
      <c r="AZ663" s="151"/>
      <c r="BA663" s="108">
        <v>0</v>
      </c>
      <c r="BB663" s="10" t="str">
        <f>IFERROR(_xlfn.XLOOKUP(AI663, BS_ATIVIDADE[ATIVIDADE],BS_ATIVIDADE[UNIDADE] ), "*")</f>
        <v>M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63" s="148"/>
      <c r="BG663" s="16"/>
      <c r="BH663" s="17">
        <v>0</v>
      </c>
      <c r="BI663" s="17"/>
      <c r="BJ663" s="17" t="s">
        <v>1970</v>
      </c>
      <c r="BK663" s="18" t="s">
        <v>1970</v>
      </c>
      <c r="BL663" s="16"/>
      <c r="BM663" s="129" t="s">
        <v>440</v>
      </c>
      <c r="BN663" s="129" t="s">
        <v>469</v>
      </c>
      <c r="BO663" s="129" t="s">
        <v>530</v>
      </c>
      <c r="BP663" s="18" t="s">
        <v>1970</v>
      </c>
      <c r="BQ663" s="12" t="str">
        <f t="shared" si="66"/>
        <v>Produção e Intervalo</v>
      </c>
      <c r="BR663" s="19">
        <f t="shared" si="67"/>
        <v>0</v>
      </c>
      <c r="BS663" s="19">
        <f t="shared" si="68"/>
        <v>0</v>
      </c>
      <c r="BT663" s="185" t="str">
        <f t="shared" si="69"/>
        <v>CCOCirculaçãoIntervaloOportunidade</v>
      </c>
    </row>
    <row r="664" spans="1:72" hidden="1">
      <c r="A664" s="47" t="str">
        <f t="shared" si="65"/>
        <v/>
      </c>
      <c r="B664" s="101"/>
      <c r="C664" s="134" t="str">
        <f>IF(BS_CONTROLE[[#This Row],[DATA]]="","",WEEKNUM(BS_CONTROLE[[#This Row],[DATA]]))</f>
        <v/>
      </c>
      <c r="D664" s="103"/>
      <c r="E664" s="155">
        <v>657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4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6"/>
        <v>Aderente</v>
      </c>
      <c r="BR664" s="19" t="str">
        <f t="shared" si="67"/>
        <v>*</v>
      </c>
      <c r="BS664" s="19" t="str">
        <f t="shared" si="68"/>
        <v>*</v>
      </c>
      <c r="BT664" s="185" t="str">
        <f t="shared" si="69"/>
        <v/>
      </c>
    </row>
    <row r="665" spans="1:72" hidden="1">
      <c r="A665" s="47" t="str">
        <f t="shared" si="65"/>
        <v>DANIEL (TP-647)46079</v>
      </c>
      <c r="B665" s="101">
        <v>46079</v>
      </c>
      <c r="C665" s="134">
        <f>IF(BS_CONTROLE[[#This Row],[DATA]]="","",WEEKNUM(BS_CONTROLE[[#This Row],[DATA]]))</f>
        <v>9</v>
      </c>
      <c r="D665" s="103" t="s">
        <v>867</v>
      </c>
      <c r="E665" s="155">
        <v>162</v>
      </c>
      <c r="F665" s="125" t="s">
        <v>775</v>
      </c>
      <c r="G665" s="140" t="str">
        <f>IF(D665="","*",VLOOKUP(F665,BS_ATIVIDADE[],3,FALSE))</f>
        <v>SOLDA</v>
      </c>
      <c r="H665" s="104" t="s">
        <v>593</v>
      </c>
      <c r="I665" s="104" t="s">
        <v>593</v>
      </c>
      <c r="J665" s="104">
        <v>56</v>
      </c>
      <c r="K665" s="104">
        <v>208.75</v>
      </c>
      <c r="L665" s="104" t="s">
        <v>593</v>
      </c>
      <c r="M665" s="126" t="s">
        <v>105</v>
      </c>
      <c r="N665" s="126" t="s">
        <v>250</v>
      </c>
      <c r="O665" s="105">
        <v>0.375</v>
      </c>
      <c r="P665" s="105">
        <v>6.25E-2</v>
      </c>
      <c r="Q665" s="104">
        <v>1</v>
      </c>
      <c r="R665" s="10" t="str">
        <f>IFERROR(_xlfn.XLOOKUP(F665, BS_ATIVIDADE[ATIVIDADE],BS_ATIVIDADE[UNIDADE] ), "*")</f>
        <v>Nº DE SOLDA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5" s="104" t="s">
        <v>1217</v>
      </c>
      <c r="W665" s="149" t="s">
        <v>1060</v>
      </c>
      <c r="X665" s="103" t="s">
        <v>421</v>
      </c>
      <c r="Y665" s="128" t="s">
        <v>424</v>
      </c>
      <c r="Z665" s="103"/>
      <c r="AA665" s="104" t="s">
        <v>593</v>
      </c>
      <c r="AB665" s="102"/>
      <c r="AC665" s="150"/>
      <c r="AD665" s="106" t="s">
        <v>593</v>
      </c>
      <c r="AE665" s="104" t="s">
        <v>593</v>
      </c>
      <c r="AF665" s="104" t="s">
        <v>593</v>
      </c>
      <c r="AG665" s="104" t="s">
        <v>593</v>
      </c>
      <c r="AH665" s="15"/>
      <c r="AI665" s="125" t="str">
        <f>IF(BS_CONTROLE[[#This Row],[Atividade]]=0, "-", BS_CONTROLE[[#This Row],[Atividade]])</f>
        <v>PDM - SOLDA</v>
      </c>
      <c r="AJ665" s="9" t="str">
        <f>IF(BS_CONTROLE[[#This Row],[Atividade]]=0, "-", BS_CONTROLE[[#This Row],[Atividade]])</f>
        <v>PDM - SOLDA</v>
      </c>
      <c r="AK665" s="31" t="str">
        <f>BS_CONTROLE[[#This Row],[Local - Partida]]</f>
        <v>-</v>
      </c>
      <c r="AL665" s="31" t="str">
        <f>BS_CONTROLE[[#This Row],[Local - Encerramento]]</f>
        <v>-</v>
      </c>
      <c r="AM665" s="104" t="str">
        <f>IF(BS_CONTROLE[[#This Row],[Entre - Estações]]=0, "-", BS_CONTROLE[[#This Row],[Entre - Estações]])</f>
        <v>ZST</v>
      </c>
      <c r="AN665" s="104" t="str">
        <f>IF(BS_CONTROLE[[#This Row],[SB]]=0, "-", BS_CONTROLE[[#This Row],[SB]])</f>
        <v>ZST2</v>
      </c>
      <c r="AO665" s="104">
        <f>IF(BS_CONTROLE[[#This Row],[SUB]]=0, "-", BS_CONTROLE[[#This Row],[SUB]])</f>
        <v>56</v>
      </c>
      <c r="AP665" s="104">
        <f>BS_CONTROLE[[#This Row],[KM - Inicio]]</f>
        <v>208.75</v>
      </c>
      <c r="AQ665" s="104">
        <f>BS_CONTROLE[[#This Row],[KM - Inicio]]</f>
        <v>208.75</v>
      </c>
      <c r="AR665" s="107">
        <v>0</v>
      </c>
      <c r="AS665" s="107">
        <v>0</v>
      </c>
      <c r="AT665" s="107">
        <v>0</v>
      </c>
      <c r="AU665" s="135"/>
      <c r="AV665" s="135"/>
      <c r="AW665" s="14"/>
      <c r="AX665" s="14"/>
      <c r="AY665" s="160">
        <f t="shared" si="64"/>
        <v>0</v>
      </c>
      <c r="AZ665" s="151"/>
      <c r="BA665" s="108">
        <v>0</v>
      </c>
      <c r="BB665" s="10" t="str">
        <f>IFERROR(_xlfn.XLOOKUP(AI665, BS_ATIVIDADE[ATIVIDADE],BS_ATIVIDADE[UNIDADE] ), "*")</f>
        <v>Nº DE SOLDA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5" s="148"/>
      <c r="BG665" s="16"/>
      <c r="BH665" s="17">
        <v>0</v>
      </c>
      <c r="BI665" s="17"/>
      <c r="BJ665" s="17" t="s">
        <v>1971</v>
      </c>
      <c r="BK665" s="18" t="s">
        <v>1409</v>
      </c>
      <c r="BL665" s="16"/>
      <c r="BM665" s="129" t="s">
        <v>441</v>
      </c>
      <c r="BN665" s="129" t="s">
        <v>470</v>
      </c>
      <c r="BO665" s="129" t="s">
        <v>532</v>
      </c>
      <c r="BP665" s="18" t="s">
        <v>1409</v>
      </c>
      <c r="BQ665" s="12" t="str">
        <f t="shared" si="66"/>
        <v>Produção e Intervalo</v>
      </c>
      <c r="BR665" s="19">
        <f t="shared" si="67"/>
        <v>0</v>
      </c>
      <c r="BS665" s="19">
        <f t="shared" si="68"/>
        <v>0</v>
      </c>
      <c r="BT665" s="185" t="str">
        <f t="shared" si="69"/>
        <v>SuperExecução</v>
      </c>
    </row>
    <row r="666" spans="1:72" hidden="1">
      <c r="A666" s="47" t="str">
        <f t="shared" si="65"/>
        <v>V9346079</v>
      </c>
      <c r="B666" s="101">
        <v>46079</v>
      </c>
      <c r="C666" s="134">
        <f>IF(BS_CONTROLE[[#This Row],[DATA]]="","",WEEKNUM(BS_CONTROLE[[#This Row],[DATA]]))</f>
        <v>9</v>
      </c>
      <c r="D666" s="103" t="s">
        <v>814</v>
      </c>
      <c r="E666" s="155">
        <v>162</v>
      </c>
      <c r="F666" s="125" t="s">
        <v>698</v>
      </c>
      <c r="G666" s="140" t="str">
        <f>IF(D666="","*",VLOOKUP(F666,BS_ATIVIDADE[],3,FALSE))</f>
        <v>MECANIZAÇÃO - SOCADORA</v>
      </c>
      <c r="H666" s="104" t="s">
        <v>104</v>
      </c>
      <c r="I666" s="104" t="s">
        <v>104</v>
      </c>
      <c r="J666" s="104">
        <v>56</v>
      </c>
      <c r="K666" s="104">
        <v>204.4</v>
      </c>
      <c r="L666" s="104">
        <v>205.8</v>
      </c>
      <c r="M666" s="126" t="s">
        <v>247</v>
      </c>
      <c r="N666" s="126" t="s">
        <v>248</v>
      </c>
      <c r="O666" s="105">
        <v>0.41666666666666669</v>
      </c>
      <c r="P666" s="105">
        <v>8.3333333333333329E-2</v>
      </c>
      <c r="Q666" s="104">
        <v>500</v>
      </c>
      <c r="R666" s="10" t="str">
        <f>IFERROR(_xlfn.XLOOKUP(F666, BS_ATIVIDADE[ATIVIDADE],BS_ATIVIDADE[UNIDADE] ), "*")</f>
        <v>M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6" s="104" t="s">
        <v>1109</v>
      </c>
      <c r="W666" s="149" t="s">
        <v>1664</v>
      </c>
      <c r="X666" s="103" t="s">
        <v>421</v>
      </c>
      <c r="Y666" s="128" t="s">
        <v>424</v>
      </c>
      <c r="Z666" s="103"/>
      <c r="AA666" s="104">
        <v>1</v>
      </c>
      <c r="AB666" s="102" t="s">
        <v>418</v>
      </c>
      <c r="AC666" s="150" t="s">
        <v>419</v>
      </c>
      <c r="AD666" s="106">
        <v>0.33333333333333331</v>
      </c>
      <c r="AE666" s="104">
        <v>7309</v>
      </c>
      <c r="AF666" s="104" t="s">
        <v>593</v>
      </c>
      <c r="AG666" s="104" t="s">
        <v>593</v>
      </c>
      <c r="AH666" s="15"/>
      <c r="AI666" s="125" t="str">
        <f>IF(BS_CONTROLE[[#This Row],[Atividade]]=0, "-", BS_CONTROLE[[#This Row],[Atividade]])</f>
        <v>MECANIZAÇÃO - SOCADORA</v>
      </c>
      <c r="AJ666" s="9" t="str">
        <f>IF(BS_CONTROLE[[#This Row],[Atividade]]=0, "-", BS_CONTROLE[[#This Row],[Atividade]])</f>
        <v>MECANIZAÇÃO - SOCADORA</v>
      </c>
      <c r="AK666" s="31" t="str">
        <f>BS_CONTROLE[[#This Row],[Local - Partida]]</f>
        <v>ZYU1</v>
      </c>
      <c r="AL666" s="31" t="str">
        <f>BS_CONTROLE[[#This Row],[Local - Encerramento]]</f>
        <v>ZYU1</v>
      </c>
      <c r="AM666" s="104" t="str">
        <f>IF(BS_CONTROLE[[#This Row],[Entre - Estações]]=0, "-", BS_CONTROLE[[#This Row],[Entre - Estações]])</f>
        <v>ZYU-ZST</v>
      </c>
      <c r="AN666" s="104" t="str">
        <f>IF(BS_CONTROLE[[#This Row],[SB]]=0, "-", BS_CONTROLE[[#This Row],[SB]])</f>
        <v>ZYU206</v>
      </c>
      <c r="AO666" s="104">
        <f>IF(BS_CONTROLE[[#This Row],[SUB]]=0, "-", BS_CONTROLE[[#This Row],[SUB]])</f>
        <v>56</v>
      </c>
      <c r="AP666" s="104">
        <f>BS_CONTROLE[[#This Row],[KM - Inicio]]</f>
        <v>204.4</v>
      </c>
      <c r="AQ666" s="104">
        <f>BS_CONTROLE[[#This Row],[KM - Inicio]]</f>
        <v>204.4</v>
      </c>
      <c r="AR666" s="107">
        <v>0</v>
      </c>
      <c r="AS666" s="107">
        <v>0</v>
      </c>
      <c r="AT666" s="107">
        <v>0</v>
      </c>
      <c r="AU666" s="135"/>
      <c r="AV666" s="135"/>
      <c r="AW666" s="14"/>
      <c r="AX666" s="14"/>
      <c r="AY666" s="160">
        <f t="shared" si="64"/>
        <v>0</v>
      </c>
      <c r="AZ666" s="151"/>
      <c r="BA666" s="108">
        <v>0</v>
      </c>
      <c r="BB666" s="10" t="str">
        <f>IFERROR(_xlfn.XLOOKUP(AI666, BS_ATIVIDADE[ATIVIDADE],BS_ATIVIDADE[UNIDADE] ), "*")</f>
        <v>M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6" s="148"/>
      <c r="BG666" s="16"/>
      <c r="BH666" s="17">
        <v>0</v>
      </c>
      <c r="BI666" s="17"/>
      <c r="BJ666" s="17" t="s">
        <v>1970</v>
      </c>
      <c r="BK666" s="18" t="s">
        <v>1970</v>
      </c>
      <c r="BL666" s="16"/>
      <c r="BM666" s="129" t="s">
        <v>440</v>
      </c>
      <c r="BN666" s="129" t="s">
        <v>469</v>
      </c>
      <c r="BO666" s="129" t="s">
        <v>530</v>
      </c>
      <c r="BP666" s="18" t="s">
        <v>1970</v>
      </c>
      <c r="BQ666" s="12" t="str">
        <f t="shared" si="66"/>
        <v>Produção e Intervalo</v>
      </c>
      <c r="BR666" s="19">
        <f t="shared" si="67"/>
        <v>0</v>
      </c>
      <c r="BS666" s="19">
        <f t="shared" si="68"/>
        <v>0</v>
      </c>
      <c r="BT666" s="185" t="str">
        <f t="shared" si="69"/>
        <v>CCOCirculaçãoIntervaloOportunidade</v>
      </c>
    </row>
    <row r="667" spans="1:72" hidden="1">
      <c r="A667" s="47" t="str">
        <f t="shared" si="65"/>
        <v>ROGÉRIO (TP-730)46079</v>
      </c>
      <c r="B667" s="101">
        <v>46079</v>
      </c>
      <c r="C667" s="134">
        <f>IF(BS_CONTROLE[[#This Row],[DATA]]="","",WEEKNUM(BS_CONTROLE[[#This Row],[DATA]]))</f>
        <v>9</v>
      </c>
      <c r="D667" s="103" t="s">
        <v>937</v>
      </c>
      <c r="E667" s="155">
        <v>543</v>
      </c>
      <c r="F667" s="125" t="s">
        <v>779</v>
      </c>
      <c r="G667" s="140" t="str">
        <f>IF(D667="","*",VLOOKUP(F667,BS_ATIVIDADE[],3,FALSE))</f>
        <v>DORMENTE - SUBSTITUIÇÂO</v>
      </c>
      <c r="H667" s="105" t="s">
        <v>593</v>
      </c>
      <c r="I667" s="105"/>
      <c r="J667" s="104">
        <v>56</v>
      </c>
      <c r="K667" s="104">
        <v>202</v>
      </c>
      <c r="L667" s="104" t="s">
        <v>593</v>
      </c>
      <c r="M667" s="126" t="s">
        <v>103</v>
      </c>
      <c r="N667" s="126" t="s">
        <v>246</v>
      </c>
      <c r="O667" s="105">
        <v>0.41666666666666669</v>
      </c>
      <c r="P667" s="105">
        <v>8.3333333333333329E-2</v>
      </c>
      <c r="Q667" s="104">
        <v>20</v>
      </c>
      <c r="R667" s="10" t="str">
        <f>IFERROR(_xlfn.XLOOKUP(F667, BS_ATIVIDADE[ATIVIDADE],BS_ATIVIDADE[UNIDADE] ), "*")</f>
        <v>Nº DE DORMENTES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7" s="104" t="s">
        <v>1179</v>
      </c>
      <c r="W667" s="149" t="s">
        <v>1075</v>
      </c>
      <c r="X667" s="103" t="s">
        <v>421</v>
      </c>
      <c r="Y667" s="128" t="s">
        <v>424</v>
      </c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PDM - SUBSTITUIÇÃO - DORMENTE</v>
      </c>
      <c r="AJ667" s="9" t="str">
        <f>IF(BS_CONTROLE[[#This Row],[Atividade]]=0, "-", BS_CONTROLE[[#This Row],[Atividade]])</f>
        <v>PDM - SUBSTITUIÇÃO - DORMENTE</v>
      </c>
      <c r="AK667" s="31" t="str">
        <f>BS_CONTROLE[[#This Row],[Local - Partida]]</f>
        <v>-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ZYU</v>
      </c>
      <c r="AN667" s="104" t="str">
        <f>IF(BS_CONTROLE[[#This Row],[SB]]=0, "-", BS_CONTROLE[[#This Row],[SB]])</f>
        <v>ZYU2</v>
      </c>
      <c r="AO667" s="104">
        <f>IF(BS_CONTROLE[[#This Row],[SUB]]=0, "-", BS_CONTROLE[[#This Row],[SUB]])</f>
        <v>56</v>
      </c>
      <c r="AP667" s="104">
        <f>BS_CONTROLE[[#This Row],[KM - Inicio]]</f>
        <v>202</v>
      </c>
      <c r="AQ667" s="104">
        <f>BS_CONTROLE[[#This Row],[KM - Inicio]]</f>
        <v>202</v>
      </c>
      <c r="AR667" s="107">
        <v>0.33263888888888887</v>
      </c>
      <c r="AS667" s="107">
        <v>0</v>
      </c>
      <c r="AT667" s="107">
        <v>0</v>
      </c>
      <c r="AU667" s="135"/>
      <c r="AV667" s="135"/>
      <c r="AW667" s="14"/>
      <c r="AX667" s="14"/>
      <c r="AY667" s="160">
        <f t="shared" si="64"/>
        <v>0</v>
      </c>
      <c r="AZ667" s="151"/>
      <c r="BA667" s="108">
        <v>0</v>
      </c>
      <c r="BB667" s="10" t="str">
        <f>IFERROR(_xlfn.XLOOKUP(AI667, BS_ATIVIDADE[ATIVIDADE],BS_ATIVIDADE[UNIDADE] ), "*")</f>
        <v>Nº DE DORMENTES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7" s="148"/>
      <c r="BG667" s="16"/>
      <c r="BH667" s="17">
        <v>0</v>
      </c>
      <c r="BI667" s="17"/>
      <c r="BJ667" s="17" t="s">
        <v>1972</v>
      </c>
      <c r="BK667" s="18" t="s">
        <v>1972</v>
      </c>
      <c r="BL667" s="16"/>
      <c r="BM667" s="129" t="s">
        <v>440</v>
      </c>
      <c r="BN667" s="129" t="s">
        <v>469</v>
      </c>
      <c r="BO667" s="129" t="s">
        <v>530</v>
      </c>
      <c r="BP667" s="18" t="s">
        <v>1972</v>
      </c>
      <c r="BQ667" s="12" t="str">
        <f t="shared" si="66"/>
        <v>Produção e Intervalo</v>
      </c>
      <c r="BR667" s="19">
        <f t="shared" si="67"/>
        <v>0</v>
      </c>
      <c r="BS667" s="19">
        <f t="shared" si="68"/>
        <v>0</v>
      </c>
      <c r="BT667" s="185" t="str">
        <f t="shared" si="69"/>
        <v>CCOCirculaçãoIntervaloOportunidade</v>
      </c>
    </row>
    <row r="668" spans="1:72" hidden="1">
      <c r="A668" s="47" t="str">
        <f t="shared" si="65"/>
        <v>W5946079</v>
      </c>
      <c r="B668" s="101">
        <v>46079</v>
      </c>
      <c r="C668" s="134">
        <f>IF(BS_CONTROLE[[#This Row],[DATA]]="","",WEEKNUM(BS_CONTROLE[[#This Row],[DATA]]))</f>
        <v>9</v>
      </c>
      <c r="D668" s="103" t="s">
        <v>827</v>
      </c>
      <c r="E668" s="155">
        <v>605</v>
      </c>
      <c r="F668" s="125" t="s">
        <v>756</v>
      </c>
      <c r="G668" s="140" t="str">
        <f>IF(D668="","*",VLOOKUP(F668,BS_ATIVIDADE[],3,FALSE))</f>
        <v>DORMENTE - DESCARGA</v>
      </c>
      <c r="H668" s="104" t="s">
        <v>104</v>
      </c>
      <c r="I668" s="104" t="s">
        <v>104</v>
      </c>
      <c r="J668" s="104">
        <v>56</v>
      </c>
      <c r="K668" s="104">
        <v>190</v>
      </c>
      <c r="L668" s="104">
        <v>167.5</v>
      </c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68" s="105">
        <v>0.375</v>
      </c>
      <c r="P668" s="105">
        <v>4.1666666666666664E-2</v>
      </c>
      <c r="Q668" s="104">
        <v>100</v>
      </c>
      <c r="R668" s="10" t="str">
        <f>IFERROR(_xlfn.XLOOKUP(F668, BS_ATIVIDADE[ATIVIDADE],BS_ATIVIDADE[UNIDADE] ), "*")</f>
        <v>Nº DE DORMENTES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8" s="104" t="s">
        <v>1181</v>
      </c>
      <c r="W668" s="149" t="s">
        <v>1911</v>
      </c>
      <c r="X668" s="103" t="s">
        <v>421</v>
      </c>
      <c r="Y668" s="128" t="s">
        <v>424</v>
      </c>
      <c r="Z668" s="103"/>
      <c r="AA668" s="104" t="s">
        <v>1973</v>
      </c>
      <c r="AB668" s="102" t="s">
        <v>418</v>
      </c>
      <c r="AC668" s="150" t="s">
        <v>419</v>
      </c>
      <c r="AD668" s="106">
        <v>0.29166666666666669</v>
      </c>
      <c r="AE668" s="104">
        <v>7629</v>
      </c>
      <c r="AF668" s="104" t="s">
        <v>593</v>
      </c>
      <c r="AG668" s="104" t="s">
        <v>593</v>
      </c>
      <c r="AH668" s="15"/>
      <c r="AI668" s="125" t="str">
        <f>IF(BS_CONTROLE[[#This Row],[Atividade]]=0, "-", BS_CONTROLE[[#This Row],[Atividade]])</f>
        <v>PDM - DESCARGA - DORMENTE</v>
      </c>
      <c r="AJ668" s="9" t="str">
        <f>IF(BS_CONTROLE[[#This Row],[Atividade]]=0, "-", BS_CONTROLE[[#This Row],[Atividade]])</f>
        <v>PDM - DESCARGA - DORMENTE</v>
      </c>
      <c r="AK668" s="31" t="str">
        <f>BS_CONTROLE[[#This Row],[Local - Partida]]</f>
        <v>ZYU1</v>
      </c>
      <c r="AL668" s="31" t="str">
        <f>BS_CONTROLE[[#This Row],[Local - Encerramento]]</f>
        <v>ZYU1</v>
      </c>
      <c r="AM668" s="104" t="str">
        <f>IF(BS_CONTROLE[[#This Row],[Entre - Estações]]=0, "-", BS_CONTROLE[[#This Row],[Entre - Estações]])</f>
        <v>ZDY-ZFY</v>
      </c>
      <c r="AN668" s="104" t="str">
        <f>IF(BS_CONTROLE[[#This Row],[SB]]=0, "-", BS_CONTROLE[[#This Row],[SB]])</f>
        <v>189ZFY</v>
      </c>
      <c r="AO668" s="104">
        <f>IF(BS_CONTROLE[[#This Row],[SUB]]=0, "-", BS_CONTROLE[[#This Row],[SUB]])</f>
        <v>56</v>
      </c>
      <c r="AP668" s="104">
        <f>BS_CONTROLE[[#This Row],[KM - Inicio]]</f>
        <v>190</v>
      </c>
      <c r="AQ668" s="104">
        <f>BS_CONTROLE[[#This Row],[KM - Inicio]]</f>
        <v>190</v>
      </c>
      <c r="AR668" s="107">
        <v>0</v>
      </c>
      <c r="AS668" s="107">
        <v>0</v>
      </c>
      <c r="AT668" s="107">
        <v>0</v>
      </c>
      <c r="AU668" s="135"/>
      <c r="AV668" s="135"/>
      <c r="AW668" s="14"/>
      <c r="AX668" s="14"/>
      <c r="AY668" s="160">
        <f t="shared" si="64"/>
        <v>0</v>
      </c>
      <c r="AZ668" s="151"/>
      <c r="BA668" s="108">
        <v>0</v>
      </c>
      <c r="BB668" s="10" t="str">
        <f>IFERROR(_xlfn.XLOOKUP(AI668, BS_ATIVIDADE[ATIVIDADE],BS_ATIVIDADE[UNIDADE] ), "*")</f>
        <v>Nº DE DORMENTES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8" s="148"/>
      <c r="BG668" s="16"/>
      <c r="BH668" s="17">
        <v>0</v>
      </c>
      <c r="BI668" s="17"/>
      <c r="BJ668" s="17" t="s">
        <v>1970</v>
      </c>
      <c r="BK668" s="18" t="s">
        <v>1970</v>
      </c>
      <c r="BL668" s="16"/>
      <c r="BM668" s="129" t="s">
        <v>440</v>
      </c>
      <c r="BN668" s="129" t="s">
        <v>469</v>
      </c>
      <c r="BO668" s="129" t="s">
        <v>530</v>
      </c>
      <c r="BP668" s="18" t="s">
        <v>1970</v>
      </c>
      <c r="BQ668" s="12" t="str">
        <f t="shared" si="66"/>
        <v>Produção e Intervalo</v>
      </c>
      <c r="BR668" s="19">
        <f t="shared" si="67"/>
        <v>0</v>
      </c>
      <c r="BS668" s="19">
        <f t="shared" si="68"/>
        <v>0</v>
      </c>
      <c r="BT668" s="185" t="str">
        <f t="shared" si="69"/>
        <v>CCOCirculaçãoIntervaloOportunidade</v>
      </c>
    </row>
    <row r="669" spans="1:72" hidden="1">
      <c r="A669" s="47" t="str">
        <f t="shared" si="65"/>
        <v/>
      </c>
      <c r="B669" s="101"/>
      <c r="C669" s="134" t="str">
        <f>IF(BS_CONTROLE[[#This Row],[DATA]]="","",WEEKNUM(BS_CONTROLE[[#This Row],[DATA]]))</f>
        <v/>
      </c>
      <c r="D669" s="103"/>
      <c r="E669" s="155">
        <v>662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4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6"/>
        <v>Aderente</v>
      </c>
      <c r="BR669" s="19" t="str">
        <f t="shared" si="67"/>
        <v>*</v>
      </c>
      <c r="BS669" s="19" t="str">
        <f t="shared" si="68"/>
        <v>*</v>
      </c>
      <c r="BT669" s="185" t="str">
        <f t="shared" si="69"/>
        <v/>
      </c>
    </row>
    <row r="670" spans="1:72" hidden="1">
      <c r="A670" s="47" t="str">
        <f t="shared" si="65"/>
        <v>JONATAS (TF-522)46079</v>
      </c>
      <c r="B670" s="101">
        <v>46079</v>
      </c>
      <c r="C670" s="134">
        <f>IF(BS_CONTROLE[[#This Row],[DATA]]="","",WEEKNUM(BS_CONTROLE[[#This Row],[DATA]]))</f>
        <v>9</v>
      </c>
      <c r="D670" s="103" t="s">
        <v>900</v>
      </c>
      <c r="E670" s="155">
        <v>663</v>
      </c>
      <c r="F670" s="125" t="s">
        <v>753</v>
      </c>
      <c r="G670" s="140" t="str">
        <f>IF(D670="","*",VLOOKUP(F670,BS_ATIVIDADE[],3,FALSE))</f>
        <v>AMV</v>
      </c>
      <c r="H670" s="105" t="s">
        <v>593</v>
      </c>
      <c r="I670" s="105" t="s">
        <v>593</v>
      </c>
      <c r="J670" s="104">
        <v>56</v>
      </c>
      <c r="K670" s="104">
        <v>157.94999999999999</v>
      </c>
      <c r="L670" s="104" t="s">
        <v>593</v>
      </c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670" s="105">
        <v>0.45833333333333331</v>
      </c>
      <c r="P670" s="105">
        <v>0.125</v>
      </c>
      <c r="Q670" s="104">
        <v>1</v>
      </c>
      <c r="R670" s="10" t="str">
        <f>IFERROR(_xlfn.XLOOKUP(F670, BS_ATIVIDADE[ATIVIDADE],BS_ATIVIDADE[UNIDADE] ), "*")</f>
        <v>Nº DE PEÇAS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70" s="104" t="s">
        <v>1974</v>
      </c>
      <c r="W670" s="149" t="s">
        <v>1087</v>
      </c>
      <c r="X670" s="103" t="s">
        <v>421</v>
      </c>
      <c r="Y670" s="128" t="s">
        <v>424</v>
      </c>
      <c r="Z670" s="103"/>
      <c r="AA670" s="104"/>
      <c r="AB670" s="102"/>
      <c r="AC670" s="150"/>
      <c r="AD670" s="106" t="s">
        <v>593</v>
      </c>
      <c r="AE670" s="104" t="s">
        <v>593</v>
      </c>
      <c r="AF670" s="104" t="s">
        <v>593</v>
      </c>
      <c r="AG670" s="104" t="s">
        <v>593</v>
      </c>
      <c r="AH670" s="15"/>
      <c r="AI670" s="125" t="str">
        <f>IF(BS_CONTROLE[[#This Row],[Atividade]]=0, "-", BS_CONTROLE[[#This Row],[Atividade]])</f>
        <v>PDM - AMV - MEIA CHAVE</v>
      </c>
      <c r="AJ670" s="9" t="str">
        <f>IF(BS_CONTROLE[[#This Row],[Atividade]]=0, "-", BS_CONTROLE[[#This Row],[Atividade]])</f>
        <v>PDM - AMV - MEIA CHAVE</v>
      </c>
      <c r="AK670" s="31" t="str">
        <f>BS_CONTROLE[[#This Row],[Local - Partida]]</f>
        <v>-</v>
      </c>
      <c r="AL670" s="31" t="str">
        <f>BS_CONTROLE[[#This Row],[Local - Encerramento]]</f>
        <v>-</v>
      </c>
      <c r="AM670" s="104" t="str">
        <f>IF(BS_CONTROLE[[#This Row],[Entre - Estações]]=0, "-", BS_CONTROLE[[#This Row],[Entre - Estações]])</f>
        <v>ZGA-ZCX</v>
      </c>
      <c r="AN670" s="104" t="str">
        <f>IF(BS_CONTROLE[[#This Row],[SB]]=0, "-", BS_CONTROLE[[#This Row],[SB]])</f>
        <v>ZPSZCX</v>
      </c>
      <c r="AO670" s="104">
        <f>IF(BS_CONTROLE[[#This Row],[SUB]]=0, "-", BS_CONTROLE[[#This Row],[SUB]])</f>
        <v>56</v>
      </c>
      <c r="AP670" s="104">
        <f>BS_CONTROLE[[#This Row],[KM - Inicio]]</f>
        <v>157.94999999999999</v>
      </c>
      <c r="AQ670" s="104">
        <f>BS_CONTROLE[[#This Row],[KM - Inicio]]</f>
        <v>157.94999999999999</v>
      </c>
      <c r="AR670" s="107">
        <v>0</v>
      </c>
      <c r="AS670" s="107">
        <v>0</v>
      </c>
      <c r="AT670" s="107">
        <v>0</v>
      </c>
      <c r="AU670" s="135"/>
      <c r="AV670" s="135"/>
      <c r="AW670" s="14"/>
      <c r="AX670" s="14"/>
      <c r="AY670" s="160">
        <f t="shared" si="64"/>
        <v>0</v>
      </c>
      <c r="AZ670" s="151"/>
      <c r="BA670" s="108">
        <v>0</v>
      </c>
      <c r="BB670" s="10" t="str">
        <f>IFERROR(_xlfn.XLOOKUP(AI670, BS_ATIVIDADE[ATIVIDADE],BS_ATIVIDADE[UNIDADE] ), "*")</f>
        <v>Nº DE PEÇAS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70" s="148"/>
      <c r="BG670" s="16"/>
      <c r="BH670" s="17">
        <v>0</v>
      </c>
      <c r="BI670" s="17"/>
      <c r="BJ670" s="17" t="s">
        <v>1970</v>
      </c>
      <c r="BK670" s="18" t="s">
        <v>1970</v>
      </c>
      <c r="BL670" s="16"/>
      <c r="BM670" s="129" t="s">
        <v>440</v>
      </c>
      <c r="BN670" s="129" t="s">
        <v>469</v>
      </c>
      <c r="BO670" s="129" t="s">
        <v>530</v>
      </c>
      <c r="BP670" s="18" t="s">
        <v>1970</v>
      </c>
      <c r="BQ670" s="12" t="str">
        <f t="shared" si="66"/>
        <v>Produção e Intervalo</v>
      </c>
      <c r="BR670" s="19">
        <f t="shared" si="67"/>
        <v>0</v>
      </c>
      <c r="BS670" s="19">
        <f t="shared" si="68"/>
        <v>0</v>
      </c>
      <c r="BT670" s="185" t="str">
        <f t="shared" si="69"/>
        <v>CCOCirculaçãoIntervaloOportunidade</v>
      </c>
    </row>
    <row r="671" spans="1:72" hidden="1">
      <c r="A671" s="47" t="str">
        <f t="shared" si="65"/>
        <v/>
      </c>
      <c r="B671" s="101"/>
      <c r="C671" s="134" t="str">
        <f>IF(BS_CONTROLE[[#This Row],[DATA]]="","",WEEKNUM(BS_CONTROLE[[#This Row],[DATA]]))</f>
        <v/>
      </c>
      <c r="D671" s="103"/>
      <c r="E671" s="155">
        <v>664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4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6"/>
        <v>Aderente</v>
      </c>
      <c r="BR671" s="19" t="str">
        <f t="shared" si="67"/>
        <v>*</v>
      </c>
      <c r="BS671" s="19" t="str">
        <f t="shared" si="68"/>
        <v>*</v>
      </c>
      <c r="BT671" s="185" t="str">
        <f t="shared" si="69"/>
        <v/>
      </c>
    </row>
    <row r="672" spans="1:72" hidden="1">
      <c r="A672" s="47" t="str">
        <f t="shared" si="65"/>
        <v>EDSON (TP-780)46079</v>
      </c>
      <c r="B672" s="101">
        <v>46079</v>
      </c>
      <c r="C672" s="134">
        <f>IF(BS_CONTROLE[[#This Row],[DATA]]="","",WEEKNUM(BS_CONTROLE[[#This Row],[DATA]]))</f>
        <v>9</v>
      </c>
      <c r="D672" s="103" t="s">
        <v>878</v>
      </c>
      <c r="E672" s="155">
        <v>580</v>
      </c>
      <c r="F672" s="125" t="s">
        <v>782</v>
      </c>
      <c r="G672" s="140" t="str">
        <f>IF(D672="","*",VLOOKUP(F672,BS_ATIVIDADE[],3,FALSE))</f>
        <v>TRILHO - SUBSTITUIÇÂO</v>
      </c>
      <c r="H672" s="105" t="s">
        <v>593</v>
      </c>
      <c r="I672" s="105" t="s">
        <v>593</v>
      </c>
      <c r="J672" s="104">
        <v>55</v>
      </c>
      <c r="K672" s="104">
        <v>95.664000000000001</v>
      </c>
      <c r="L672" s="104">
        <v>96.132999999999996</v>
      </c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72" s="105">
        <v>0.41666666666666669</v>
      </c>
      <c r="P672" s="105">
        <v>8.3333333333333329E-2</v>
      </c>
      <c r="Q672" s="104">
        <v>312</v>
      </c>
      <c r="R672" s="10" t="str">
        <f>IFERROR(_xlfn.XLOOKUP(F672, BS_ATIVIDADE[ATIVIDADE],BS_ATIVIDADE[UNIDADE] ), "*")</f>
        <v>M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2" s="104" t="s">
        <v>1097</v>
      </c>
      <c r="W672" s="149" t="s">
        <v>1344</v>
      </c>
      <c r="X672" s="103" t="s">
        <v>425</v>
      </c>
      <c r="Y672" s="128"/>
      <c r="Z672" s="103"/>
      <c r="AA672" s="104" t="s">
        <v>593</v>
      </c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PDM - SUBSTITUIÇÃO - TRILHO</v>
      </c>
      <c r="AJ672" s="9" t="str">
        <f>IF(BS_CONTROLE[[#This Row],[Atividade]]=0, "-", BS_CONTROLE[[#This Row],[Atividade]])</f>
        <v>PDM - SUBSTITUIÇÃO - TRILHO</v>
      </c>
      <c r="AK672" s="31" t="str">
        <f>BS_CONTROLE[[#This Row],[Local - Partida]]</f>
        <v>-</v>
      </c>
      <c r="AL672" s="31" t="str">
        <f>BS_CONTROLE[[#This Row],[Local - Encerramento]]</f>
        <v>-</v>
      </c>
      <c r="AM672" s="104" t="str">
        <f>IF(BS_CONTROLE[[#This Row],[Entre - Estações]]=0, "-", BS_CONTROLE[[#This Row],[Entre - Estações]])</f>
        <v>ZKW</v>
      </c>
      <c r="AN672" s="104" t="str">
        <f>IF(BS_CONTROLE[[#This Row],[SB]]=0, "-", BS_CONTROLE[[#This Row],[SB]])</f>
        <v>ZKW2</v>
      </c>
      <c r="AO672" s="104">
        <f>IF(BS_CONTROLE[[#This Row],[SUB]]=0, "-", BS_CONTROLE[[#This Row],[SUB]])</f>
        <v>55</v>
      </c>
      <c r="AP672" s="104">
        <f>BS_CONTROLE[[#This Row],[KM - Inicio]]</f>
        <v>95.664000000000001</v>
      </c>
      <c r="AQ672" s="104">
        <f>BS_CONTROLE[[#This Row],[KM - Inicio]]</f>
        <v>95.664000000000001</v>
      </c>
      <c r="AR672" s="107">
        <v>0.44097222222222221</v>
      </c>
      <c r="AS672" s="107">
        <v>0.44236111111111109</v>
      </c>
      <c r="AT672" s="107">
        <v>0.52569444444444446</v>
      </c>
      <c r="AU672" s="135"/>
      <c r="AV672" s="135"/>
      <c r="AW672" s="14"/>
      <c r="AX672" s="14"/>
      <c r="AY672" s="160">
        <f t="shared" si="64"/>
        <v>8.333333333333337E-2</v>
      </c>
      <c r="AZ672" s="151"/>
      <c r="BA672" s="108">
        <v>312</v>
      </c>
      <c r="BB672" s="10" t="str">
        <f>IFERROR(_xlfn.XLOOKUP(AI672, BS_ATIVIDADE[ATIVIDADE],BS_ATIVIDADE[UNIDADE] ), "*")</f>
        <v>M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2" s="148"/>
      <c r="BG672" s="16"/>
      <c r="BH672" s="17">
        <v>2</v>
      </c>
      <c r="BI672" s="17"/>
      <c r="BJ672" s="17" t="s">
        <v>1975</v>
      </c>
      <c r="BK672" s="18" t="s">
        <v>1976</v>
      </c>
      <c r="BL672" s="16"/>
      <c r="BM672" s="129" t="s">
        <v>445</v>
      </c>
      <c r="BN672" s="129" t="s">
        <v>445</v>
      </c>
      <c r="BO672" s="129" t="s">
        <v>445</v>
      </c>
      <c r="BP672" s="18" t="s">
        <v>593</v>
      </c>
      <c r="BQ672" s="12" t="str">
        <f t="shared" si="66"/>
        <v>Aderente</v>
      </c>
      <c r="BR672" s="19">
        <f t="shared" si="67"/>
        <v>1.0000000000000004</v>
      </c>
      <c r="BS672" s="19">
        <f t="shared" si="68"/>
        <v>1</v>
      </c>
      <c r="BT672" s="185" t="str">
        <f t="shared" si="69"/>
        <v>OKOK</v>
      </c>
    </row>
    <row r="673" spans="1:72" hidden="1">
      <c r="A673" s="47" t="str">
        <f t="shared" si="65"/>
        <v>V8946079</v>
      </c>
      <c r="B673" s="101">
        <v>46079</v>
      </c>
      <c r="C673" s="134">
        <f>IF(BS_CONTROLE[[#This Row],[DATA]]="","",WEEKNUM(BS_CONTROLE[[#This Row],[DATA]]))</f>
        <v>9</v>
      </c>
      <c r="D673" s="103" t="s">
        <v>807</v>
      </c>
      <c r="E673" s="155"/>
      <c r="F673" s="125" t="s">
        <v>607</v>
      </c>
      <c r="G673" s="140" t="str">
        <f>IF(D673="","*",VLOOKUP(F673,BS_ATIVIDADE[],3,FALSE))</f>
        <v>OUTROS</v>
      </c>
      <c r="H673" s="105" t="s">
        <v>201</v>
      </c>
      <c r="I673" s="105" t="s">
        <v>212</v>
      </c>
      <c r="J673" s="104">
        <v>55</v>
      </c>
      <c r="K673" s="104">
        <v>100</v>
      </c>
      <c r="L673" s="104" t="s">
        <v>593</v>
      </c>
      <c r="M673" s="126" t="s">
        <v>1922</v>
      </c>
      <c r="N673" s="126" t="s">
        <v>1923</v>
      </c>
      <c r="O673" s="105">
        <v>0.40277777777777779</v>
      </c>
      <c r="P673" s="105">
        <v>4.1666666666666664E-2</v>
      </c>
      <c r="Q673" s="104">
        <v>1</v>
      </c>
      <c r="R673" s="10" t="str">
        <f>IFERROR(_xlfn.XLOOKUP(F673, BS_ATIVIDADE[ATIVIDADE],BS_ATIVIDADE[UNIDADE] ), "*")</f>
        <v>BINÁRIO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3" s="104" t="s">
        <v>1066</v>
      </c>
      <c r="W673" s="149" t="s">
        <v>1977</v>
      </c>
      <c r="X673" s="103" t="s">
        <v>421</v>
      </c>
      <c r="Y673" s="128" t="s">
        <v>424</v>
      </c>
      <c r="Z673" s="103"/>
      <c r="AA673" s="104">
        <v>1</v>
      </c>
      <c r="AB673" s="102" t="s">
        <v>412</v>
      </c>
      <c r="AC673" s="150" t="s">
        <v>406</v>
      </c>
      <c r="AD673" s="106">
        <v>0.35416666666666669</v>
      </c>
      <c r="AE673" s="104">
        <v>6239</v>
      </c>
      <c r="AF673" s="104">
        <v>6809</v>
      </c>
      <c r="AG673" s="104" t="s">
        <v>593</v>
      </c>
      <c r="AH673" s="15"/>
      <c r="AI673" s="125" t="str">
        <f>IF(BS_CONTROLE[[#This Row],[Atividade]]=0, "-", BS_CONTROLE[[#This Row],[Atividade]])</f>
        <v>DESLOCAMENTO</v>
      </c>
      <c r="AJ673" s="9" t="str">
        <f>IF(BS_CONTROLE[[#This Row],[Atividade]]=0, "-", BS_CONTROLE[[#This Row],[Atividade]])</f>
        <v>DESLOCAMENTO</v>
      </c>
      <c r="AK673" s="31" t="str">
        <f>BS_CONTROLE[[#This Row],[Local - Partida]]</f>
        <v>102ZKW2</v>
      </c>
      <c r="AL673" s="31" t="str">
        <f>BS_CONTROLE[[#This Row],[Local - Encerramento]]</f>
        <v>ZEM1302</v>
      </c>
      <c r="AM673" s="104" t="str">
        <f>IF(BS_CONTROLE[[#This Row],[Entre - Estações]]=0, "-", BS_CONTROLE[[#This Row],[Entre - Estações]])</f>
        <v>ZKW-ZEM</v>
      </c>
      <c r="AN673" s="104" t="str">
        <f>IF(BS_CONTROLE[[#This Row],[SB]]=0, "-", BS_CONTROLE[[#This Row],[SB]])</f>
        <v>ZKWZEM</v>
      </c>
      <c r="AO673" s="104">
        <f>IF(BS_CONTROLE[[#This Row],[SUB]]=0, "-", BS_CONTROLE[[#This Row],[SUB]])</f>
        <v>55</v>
      </c>
      <c r="AP673" s="104">
        <f>BS_CONTROLE[[#This Row],[KM - Inicio]]</f>
        <v>100</v>
      </c>
      <c r="AQ673" s="104">
        <f>BS_CONTROLE[[#This Row],[KM - Inicio]]</f>
        <v>100</v>
      </c>
      <c r="AR673" s="107">
        <v>0</v>
      </c>
      <c r="AS673" s="107">
        <v>0</v>
      </c>
      <c r="AT673" s="107">
        <v>0</v>
      </c>
      <c r="AU673" s="135"/>
      <c r="AV673" s="135"/>
      <c r="AW673" s="14"/>
      <c r="AX673" s="14"/>
      <c r="AY673" s="160">
        <f t="shared" si="64"/>
        <v>0</v>
      </c>
      <c r="AZ673" s="151"/>
      <c r="BA673" s="108">
        <v>0</v>
      </c>
      <c r="BB673" s="10" t="str">
        <f>IFERROR(_xlfn.XLOOKUP(AI673, BS_ATIVIDADE[ATIVIDADE],BS_ATIVIDADE[UNIDADE] ), "*")</f>
        <v>BINÁRIO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3" s="148"/>
      <c r="BG673" s="16"/>
      <c r="BH673" s="17">
        <v>0</v>
      </c>
      <c r="BI673" s="17"/>
      <c r="BJ673" s="17" t="s">
        <v>1978</v>
      </c>
      <c r="BK673" s="18" t="s">
        <v>1978</v>
      </c>
      <c r="BL673" s="16"/>
      <c r="BM673" s="129" t="s">
        <v>437</v>
      </c>
      <c r="BN673" s="129" t="s">
        <v>467</v>
      </c>
      <c r="BO673" s="129" t="s">
        <v>524</v>
      </c>
      <c r="BP673" s="18" t="s">
        <v>1978</v>
      </c>
      <c r="BQ673" s="12" t="str">
        <f t="shared" si="66"/>
        <v>Produção e Intervalo</v>
      </c>
      <c r="BR673" s="19">
        <f t="shared" si="67"/>
        <v>0</v>
      </c>
      <c r="BS673" s="19">
        <f t="shared" si="68"/>
        <v>0</v>
      </c>
      <c r="BT673" s="185" t="str">
        <f t="shared" si="69"/>
        <v>MecanizaçãoAtivos</v>
      </c>
    </row>
    <row r="674" spans="1:72" hidden="1">
      <c r="A674" s="47" t="str">
        <f t="shared" si="65"/>
        <v>E1746079</v>
      </c>
      <c r="B674" s="101">
        <v>46079</v>
      </c>
      <c r="C674" s="134">
        <f>IF(BS_CONTROLE[[#This Row],[DATA]]="","",WEEKNUM(BS_CONTROLE[[#This Row],[DATA]]))</f>
        <v>9</v>
      </c>
      <c r="D674" s="103" t="s">
        <v>744</v>
      </c>
      <c r="E674" s="155"/>
      <c r="F674" s="125" t="s">
        <v>595</v>
      </c>
      <c r="G674" s="140" t="str">
        <f>IF(D674="","*",VLOOKUP(F674,BS_ATIVIDADE[],3,FALSE))</f>
        <v>CAMINHÂO - SOLDA</v>
      </c>
      <c r="H674" s="105" t="s">
        <v>201</v>
      </c>
      <c r="I674" s="105" t="s">
        <v>201</v>
      </c>
      <c r="J674" s="104">
        <v>55</v>
      </c>
      <c r="K674" s="104">
        <v>100.3</v>
      </c>
      <c r="L674" s="104" t="s">
        <v>593</v>
      </c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674" s="105">
        <v>0.375</v>
      </c>
      <c r="P674" s="105">
        <v>0.125</v>
      </c>
      <c r="Q674" s="104">
        <v>2</v>
      </c>
      <c r="R674" s="10" t="str">
        <f>IFERROR(_xlfn.XLOOKUP(F674, BS_ATIVIDADE[ATIVIDADE],BS_ATIVIDADE[UNIDADE] ), "*")</f>
        <v>Nº DE SOLDA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4" s="104" t="s">
        <v>1671</v>
      </c>
      <c r="W674" s="149" t="s">
        <v>1090</v>
      </c>
      <c r="X674" s="103" t="s">
        <v>421</v>
      </c>
      <c r="Y674" s="128" t="s">
        <v>424</v>
      </c>
      <c r="Z674" s="103"/>
      <c r="AA674" s="104">
        <v>1</v>
      </c>
      <c r="AB674" s="102" t="s">
        <v>412</v>
      </c>
      <c r="AC674" s="150"/>
      <c r="AD674" s="106">
        <v>0.29166666666666669</v>
      </c>
      <c r="AE674" s="104">
        <v>6251</v>
      </c>
      <c r="AF674" s="104" t="s">
        <v>593</v>
      </c>
      <c r="AG674" s="104" t="s">
        <v>593</v>
      </c>
      <c r="AH674" s="15"/>
      <c r="AI674" s="125" t="str">
        <f>IF(BS_CONTROLE[[#This Row],[Atividade]]=0, "-", BS_CONTROLE[[#This Row],[Atividade]])</f>
        <v>CAMINHÃO DE SOLDA</v>
      </c>
      <c r="AJ674" s="9" t="str">
        <f>IF(BS_CONTROLE[[#This Row],[Atividade]]=0, "-", BS_CONTROLE[[#This Row],[Atividade]])</f>
        <v>CAMINHÃO DE SOLDA</v>
      </c>
      <c r="AK674" s="31" t="str">
        <f>BS_CONTROLE[[#This Row],[Local - Partida]]</f>
        <v>102ZKW2</v>
      </c>
      <c r="AL674" s="31" t="str">
        <f>BS_CONTROLE[[#This Row],[Local - Encerramento]]</f>
        <v>102ZKW2</v>
      </c>
      <c r="AM674" s="104" t="str">
        <f>IF(BS_CONTROLE[[#This Row],[Entre - Estações]]=0, "-", BS_CONTROLE[[#This Row],[Entre - Estações]])</f>
        <v>ZKW-ZLU</v>
      </c>
      <c r="AN674" s="104" t="str">
        <f>IF(BS_CONTROLE[[#This Row],[SB]]=0, "-", BS_CONTROLE[[#This Row],[SB]])</f>
        <v>102ZKW2</v>
      </c>
      <c r="AO674" s="104">
        <f>IF(BS_CONTROLE[[#This Row],[SUB]]=0, "-", BS_CONTROLE[[#This Row],[SUB]])</f>
        <v>55</v>
      </c>
      <c r="AP674" s="104">
        <f>BS_CONTROLE[[#This Row],[KM - Inicio]]</f>
        <v>100.3</v>
      </c>
      <c r="AQ674" s="104">
        <f>BS_CONTROLE[[#This Row],[KM - Inicio]]</f>
        <v>100.3</v>
      </c>
      <c r="AR674" s="107">
        <v>0.34861111111111109</v>
      </c>
      <c r="AS674" s="107">
        <v>0</v>
      </c>
      <c r="AT674" s="107">
        <v>0</v>
      </c>
      <c r="AU674" s="135"/>
      <c r="AV674" s="135"/>
      <c r="AW674" s="14"/>
      <c r="AX674" s="14"/>
      <c r="AY674" s="160">
        <f t="shared" si="64"/>
        <v>0</v>
      </c>
      <c r="AZ674" s="151"/>
      <c r="BA674" s="108">
        <v>0</v>
      </c>
      <c r="BB674" s="10" t="str">
        <f>IFERROR(_xlfn.XLOOKUP(AI674, BS_ATIVIDADE[ATIVIDADE],BS_ATIVIDADE[UNIDADE] ), "*")</f>
        <v>Nº DE SOLDA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4" s="148"/>
      <c r="BG674" s="16"/>
      <c r="BH674" s="17">
        <v>0</v>
      </c>
      <c r="BI674" s="17"/>
      <c r="BJ674" s="17" t="s">
        <v>1979</v>
      </c>
      <c r="BK674" s="18" t="s">
        <v>1979</v>
      </c>
      <c r="BL674" s="16"/>
      <c r="BM674" s="129" t="s">
        <v>440</v>
      </c>
      <c r="BN674" s="129" t="s">
        <v>469</v>
      </c>
      <c r="BO674" s="129" t="s">
        <v>530</v>
      </c>
      <c r="BP674" s="18" t="s">
        <v>1979</v>
      </c>
      <c r="BQ674" s="12" t="str">
        <f t="shared" si="66"/>
        <v>Produção e Intervalo</v>
      </c>
      <c r="BR674" s="19">
        <f t="shared" si="67"/>
        <v>0</v>
      </c>
      <c r="BS674" s="19">
        <f t="shared" si="68"/>
        <v>0</v>
      </c>
      <c r="BT674" s="185" t="str">
        <f t="shared" si="69"/>
        <v>CCOCirculaçãoIntervaloOportunidade</v>
      </c>
    </row>
    <row r="675" spans="1:72" hidden="1">
      <c r="A675" s="47" t="str">
        <f t="shared" si="65"/>
        <v>W9946079</v>
      </c>
      <c r="B675" s="101">
        <v>46079</v>
      </c>
      <c r="C675" s="134">
        <f>IF(BS_CONTROLE[[#This Row],[DATA]]="","",WEEKNUM(BS_CONTROLE[[#This Row],[DATA]]))</f>
        <v>9</v>
      </c>
      <c r="D675" s="103" t="s">
        <v>845</v>
      </c>
      <c r="E675" s="155"/>
      <c r="F675" s="125" t="s">
        <v>607</v>
      </c>
      <c r="G675" s="140" t="str">
        <f>IF(D675="","*",VLOOKUP(F675,BS_ATIVIDADE[],3,FALSE))</f>
        <v>OUTROS</v>
      </c>
      <c r="H675" s="105" t="s">
        <v>201</v>
      </c>
      <c r="I675" s="105" t="s">
        <v>55</v>
      </c>
      <c r="J675" s="104">
        <v>55</v>
      </c>
      <c r="K675" s="104">
        <v>102</v>
      </c>
      <c r="L675" s="104">
        <v>135</v>
      </c>
      <c r="M675" s="126" t="s">
        <v>1922</v>
      </c>
      <c r="N675" s="126" t="s">
        <v>1923</v>
      </c>
      <c r="O675" s="105">
        <v>0.35416666666666669</v>
      </c>
      <c r="P675" s="105">
        <v>4.1666666666666664E-2</v>
      </c>
      <c r="Q675" s="104">
        <v>1</v>
      </c>
      <c r="R675" s="10" t="str">
        <f>IFERROR(_xlfn.XLOOKUP(F675, BS_ATIVIDADE[ATIVIDADE],BS_ATIVIDADE[UNIDADE] ), "*")</f>
        <v>BINÁRIO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5" s="104" t="s">
        <v>1105</v>
      </c>
      <c r="W675" s="149" t="s">
        <v>1977</v>
      </c>
      <c r="X675" s="103" t="s">
        <v>421</v>
      </c>
      <c r="Y675" s="128" t="s">
        <v>424</v>
      </c>
      <c r="Z675" s="103"/>
      <c r="AA675" s="104">
        <v>2</v>
      </c>
      <c r="AB675" s="102" t="s">
        <v>412</v>
      </c>
      <c r="AC675" s="150" t="s">
        <v>406</v>
      </c>
      <c r="AD675" s="106">
        <v>0.4375</v>
      </c>
      <c r="AE675" s="104" t="s">
        <v>593</v>
      </c>
      <c r="AF675" s="104" t="s">
        <v>593</v>
      </c>
      <c r="AG675" s="104" t="s">
        <v>593</v>
      </c>
      <c r="AH675" s="15"/>
      <c r="AI675" s="125" t="str">
        <f>IF(BS_CONTROLE[[#This Row],[Atividade]]=0, "-", BS_CONTROLE[[#This Row],[Atividade]])</f>
        <v>DESLOCAMENTO</v>
      </c>
      <c r="AJ675" s="9" t="str">
        <f>IF(BS_CONTROLE[[#This Row],[Atividade]]=0, "-", BS_CONTROLE[[#This Row],[Atividade]])</f>
        <v>DESLOCAMENTO</v>
      </c>
      <c r="AK675" s="31" t="str">
        <f>BS_CONTROLE[[#This Row],[Local - Partida]]</f>
        <v>102ZKW2</v>
      </c>
      <c r="AL675" s="31" t="str">
        <f>BS_CONTROLE[[#This Row],[Local - Encerramento]]</f>
        <v>ZEM1</v>
      </c>
      <c r="AM675" s="104" t="str">
        <f>IF(BS_CONTROLE[[#This Row],[Entre - Estações]]=0, "-", BS_CONTROLE[[#This Row],[Entre - Estações]])</f>
        <v>ZKW-ZEM</v>
      </c>
      <c r="AN675" s="104" t="str">
        <f>IF(BS_CONTROLE[[#This Row],[SB]]=0, "-", BS_CONTROLE[[#This Row],[SB]])</f>
        <v>ZKWZEM</v>
      </c>
      <c r="AO675" s="104">
        <f>IF(BS_CONTROLE[[#This Row],[SUB]]=0, "-", BS_CONTROLE[[#This Row],[SUB]])</f>
        <v>55</v>
      </c>
      <c r="AP675" s="104">
        <f>BS_CONTROLE[[#This Row],[KM - Inicio]]</f>
        <v>102</v>
      </c>
      <c r="AQ675" s="104">
        <f>BS_CONTROLE[[#This Row],[KM - Inicio]]</f>
        <v>102</v>
      </c>
      <c r="AR675" s="107">
        <v>0.49236111111111114</v>
      </c>
      <c r="AS675" s="107">
        <v>0.51597222222222228</v>
      </c>
      <c r="AT675" s="107">
        <v>0.55763888888888891</v>
      </c>
      <c r="AU675" s="135"/>
      <c r="AV675" s="135"/>
      <c r="AW675" s="14"/>
      <c r="AX675" s="14"/>
      <c r="AY675" s="160">
        <f t="shared" si="64"/>
        <v>4.166666666666663E-2</v>
      </c>
      <c r="AZ675" s="151"/>
      <c r="BA675" s="108">
        <v>1</v>
      </c>
      <c r="BB675" s="10" t="str">
        <f>IFERROR(_xlfn.XLOOKUP(AI675, BS_ATIVIDADE[ATIVIDADE],BS_ATIVIDADE[UNIDADE] ), "*")</f>
        <v>BINÁRIO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5" s="148"/>
      <c r="BG675" s="16"/>
      <c r="BH675" s="17">
        <v>2</v>
      </c>
      <c r="BI675" s="17"/>
      <c r="BJ675" s="17" t="s">
        <v>1128</v>
      </c>
      <c r="BK675" s="18" t="s">
        <v>1819</v>
      </c>
      <c r="BL675" s="16"/>
      <c r="BM675" s="129" t="s">
        <v>445</v>
      </c>
      <c r="BN675" s="129" t="s">
        <v>445</v>
      </c>
      <c r="BO675" s="129" t="s">
        <v>445</v>
      </c>
      <c r="BP675" s="18" t="s">
        <v>593</v>
      </c>
      <c r="BQ675" s="12" t="str">
        <f t="shared" si="66"/>
        <v>Intervalo</v>
      </c>
      <c r="BR675" s="19">
        <f t="shared" si="67"/>
        <v>0.99999999999999911</v>
      </c>
      <c r="BS675" s="19">
        <f t="shared" si="68"/>
        <v>1</v>
      </c>
      <c r="BT675" s="185" t="str">
        <f t="shared" si="69"/>
        <v>OKOK</v>
      </c>
    </row>
    <row r="676" spans="1:72" hidden="1">
      <c r="A676" s="47" t="str">
        <f t="shared" si="65"/>
        <v/>
      </c>
      <c r="B676" s="101"/>
      <c r="C676" s="134" t="str">
        <f>IF(BS_CONTROLE[[#This Row],[DATA]]="","",WEEKNUM(BS_CONTROLE[[#This Row],[DATA]]))</f>
        <v/>
      </c>
      <c r="D676" s="103"/>
      <c r="E676" s="155">
        <v>669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4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6"/>
        <v>Aderente</v>
      </c>
      <c r="BR676" s="19" t="str">
        <f t="shared" si="67"/>
        <v>*</v>
      </c>
      <c r="BS676" s="19" t="str">
        <f t="shared" si="68"/>
        <v>*</v>
      </c>
      <c r="BT676" s="185" t="str">
        <f t="shared" si="69"/>
        <v/>
      </c>
    </row>
    <row r="677" spans="1:72" hidden="1">
      <c r="A677" s="47" t="str">
        <f t="shared" si="65"/>
        <v/>
      </c>
      <c r="B677" s="101"/>
      <c r="C677" s="134" t="str">
        <f>IF(BS_CONTROLE[[#This Row],[DATA]]="","",WEEKNUM(BS_CONTROLE[[#This Row],[DATA]]))</f>
        <v/>
      </c>
      <c r="D677" s="103"/>
      <c r="E677" s="155">
        <v>670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4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6"/>
        <v>Aderente</v>
      </c>
      <c r="BR677" s="19" t="str">
        <f t="shared" si="67"/>
        <v>*</v>
      </c>
      <c r="BS677" s="19" t="str">
        <f t="shared" si="68"/>
        <v>*</v>
      </c>
      <c r="BT677" s="185" t="str">
        <f t="shared" si="69"/>
        <v/>
      </c>
    </row>
    <row r="678" spans="1:72" hidden="1">
      <c r="A678" s="47" t="str">
        <f t="shared" si="65"/>
        <v>W60</v>
      </c>
      <c r="B678" s="101"/>
      <c r="C678" s="134" t="str">
        <f>IF(BS_CONTROLE[[#This Row],[DATA]]="","",WEEKNUM(BS_CONTROLE[[#This Row],[DATA]]))</f>
        <v/>
      </c>
      <c r="D678" s="103" t="s">
        <v>828</v>
      </c>
      <c r="E678" s="155">
        <v>582</v>
      </c>
      <c r="F678" s="125" t="s">
        <v>756</v>
      </c>
      <c r="G678" s="140" t="str">
        <f>IF(D678="","*",VLOOKUP(F678,BS_ATIVIDADE[],3,FALSE))</f>
        <v>DORMENTE - DESCARGA</v>
      </c>
      <c r="H678" s="105" t="s">
        <v>1865</v>
      </c>
      <c r="I678" s="105" t="s">
        <v>1865</v>
      </c>
      <c r="J678" s="104">
        <v>55</v>
      </c>
      <c r="K678" s="104">
        <v>127.4</v>
      </c>
      <c r="L678" s="104">
        <v>135</v>
      </c>
      <c r="M678" s="126" t="s">
        <v>49</v>
      </c>
      <c r="N678" s="126" t="s">
        <v>1875</v>
      </c>
      <c r="O678" s="105">
        <v>0.33333333333333331</v>
      </c>
      <c r="P678" s="105">
        <v>8.3333333333333329E-2</v>
      </c>
      <c r="Q678" s="104">
        <v>1000</v>
      </c>
      <c r="R678" s="10" t="str">
        <f>IFERROR(_xlfn.XLOOKUP(F678, BS_ATIVIDADE[ATIVIDADE],BS_ATIVIDADE[UNIDADE] ), "*")</f>
        <v>Nº DE DORMENTES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8" s="104" t="s">
        <v>1097</v>
      </c>
      <c r="W678" s="149" t="s">
        <v>1584</v>
      </c>
      <c r="X678" s="103" t="s">
        <v>421</v>
      </c>
      <c r="Y678" s="128"/>
      <c r="Z678" s="103"/>
      <c r="AA678" s="104">
        <v>1</v>
      </c>
      <c r="AB678" s="102" t="s">
        <v>412</v>
      </c>
      <c r="AC678" s="150" t="s">
        <v>406</v>
      </c>
      <c r="AD678" s="106">
        <v>0.29166666666666669</v>
      </c>
      <c r="AE678" s="104">
        <v>7694</v>
      </c>
      <c r="AF678" s="104" t="s">
        <v>593</v>
      </c>
      <c r="AG678" s="104" t="s">
        <v>593</v>
      </c>
      <c r="AH678" s="15"/>
      <c r="AI678" s="125" t="str">
        <f>IF(BS_CONTROLE[[#This Row],[Atividade]]=0, "-", BS_CONTROLE[[#This Row],[Atividade]])</f>
        <v>PDM - DESCARGA - DORMENTE</v>
      </c>
      <c r="AJ678" s="9" t="str">
        <f>IF(BS_CONTROLE[[#This Row],[Atividade]]=0, "-", BS_CONTROLE[[#This Row],[Atividade]])</f>
        <v>PDM - DESCARGA - DORMENTE</v>
      </c>
      <c r="AK678" s="31" t="str">
        <f>BS_CONTROLE[[#This Row],[Local - Partida]]</f>
        <v>ZEM130-2</v>
      </c>
      <c r="AL678" s="31" t="str">
        <f>BS_CONTROLE[[#This Row],[Local - Encerramento]]</f>
        <v>ZEM130-2</v>
      </c>
      <c r="AM678" s="104" t="str">
        <f>IF(BS_CONTROLE[[#This Row],[Entre - Estações]]=0, "-", BS_CONTROLE[[#This Row],[Entre - Estações]])</f>
        <v>ZWI-ZEM</v>
      </c>
      <c r="AN678" s="104" t="str">
        <f>IF(BS_CONTROLE[[#This Row],[SB]]=0, "-", BS_CONTROLE[[#This Row],[SB]])</f>
        <v>130ZYQW/ZEM2</v>
      </c>
      <c r="AO678" s="104">
        <f>IF(BS_CONTROLE[[#This Row],[SUB]]=0, "-", BS_CONTROLE[[#This Row],[SUB]])</f>
        <v>55</v>
      </c>
      <c r="AP678" s="104">
        <f>BS_CONTROLE[[#This Row],[KM - Inicio]]</f>
        <v>127.4</v>
      </c>
      <c r="AQ678" s="104">
        <f>BS_CONTROLE[[#This Row],[KM - Inicio]]</f>
        <v>127.4</v>
      </c>
      <c r="AR678" s="107"/>
      <c r="AS678" s="107"/>
      <c r="AT678" s="107"/>
      <c r="AU678" s="135"/>
      <c r="AV678" s="135"/>
      <c r="AW678" s="14"/>
      <c r="AX678" s="14"/>
      <c r="AY678" s="160">
        <f t="shared" si="64"/>
        <v>0</v>
      </c>
      <c r="AZ678" s="151"/>
      <c r="BA678" s="108"/>
      <c r="BB678" s="10" t="str">
        <f>IFERROR(_xlfn.XLOOKUP(AI678, BS_ATIVIDADE[ATIVIDADE],BS_ATIVIDADE[UNIDADE] ), "*")</f>
        <v>Nº DE DORMENTES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6"/>
        <v>Aderente</v>
      </c>
      <c r="BR678" s="19" t="str">
        <f t="shared" si="67"/>
        <v>*</v>
      </c>
      <c r="BS678" s="19" t="str">
        <f t="shared" si="68"/>
        <v>*</v>
      </c>
      <c r="BT678" s="185" t="str">
        <f t="shared" si="69"/>
        <v/>
      </c>
    </row>
    <row r="679" spans="1:72" hidden="1">
      <c r="A679" s="47" t="str">
        <f t="shared" si="65"/>
        <v>V9546079</v>
      </c>
      <c r="B679" s="101">
        <v>46079</v>
      </c>
      <c r="C679" s="134">
        <f>IF(BS_CONTROLE[[#This Row],[DATA]]="","",WEEKNUM(BS_CONTROLE[[#This Row],[DATA]]))</f>
        <v>9</v>
      </c>
      <c r="D679" s="103" t="s">
        <v>818</v>
      </c>
      <c r="E679" s="155">
        <v>672</v>
      </c>
      <c r="F679" s="125" t="s">
        <v>724</v>
      </c>
      <c r="G679" s="140" t="str">
        <f>IF(D679="","*",VLOOKUP(F679,BS_ATIVIDADE[],3,FALSE))</f>
        <v>MODERNIZAÇÃO</v>
      </c>
      <c r="H679" s="105" t="s">
        <v>1865</v>
      </c>
      <c r="I679" s="105" t="s">
        <v>1865</v>
      </c>
      <c r="J679" s="104">
        <v>55</v>
      </c>
      <c r="K679" s="104">
        <v>134.80000000000001</v>
      </c>
      <c r="L679" s="104">
        <v>135.19999999999999</v>
      </c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79" s="105">
        <v>0.375</v>
      </c>
      <c r="P679" s="105">
        <v>8.3333333333333329E-2</v>
      </c>
      <c r="Q679" s="104">
        <v>300</v>
      </c>
      <c r="R679" s="10" t="str">
        <f>IFERROR(_xlfn.XLOOKUP(F679, BS_ATIVIDADE[ATIVIDADE],BS_ATIVIDADE[UNIDADE] ), "*")</f>
        <v>M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9" s="104" t="s">
        <v>1097</v>
      </c>
      <c r="W679" s="149" t="s">
        <v>1664</v>
      </c>
      <c r="X679" s="103" t="s">
        <v>421</v>
      </c>
      <c r="Y679" s="128" t="s">
        <v>424</v>
      </c>
      <c r="Z679" s="103"/>
      <c r="AA679" s="104">
        <v>1</v>
      </c>
      <c r="AB679" s="102" t="s">
        <v>412</v>
      </c>
      <c r="AC679" s="150" t="s">
        <v>406</v>
      </c>
      <c r="AD679" s="106">
        <v>0.375</v>
      </c>
      <c r="AE679" s="104" t="s">
        <v>593</v>
      </c>
      <c r="AF679" s="104"/>
      <c r="AG679" s="104"/>
      <c r="AH679" s="15"/>
      <c r="AI679" s="125" t="str">
        <f>IF(BS_CONTROLE[[#This Row],[Atividade]]=0, "-", BS_CONTROLE[[#This Row],[Atividade]])</f>
        <v>MODERNIZAÇÃO - SOCADORA</v>
      </c>
      <c r="AJ679" s="9" t="str">
        <f>IF(BS_CONTROLE[[#This Row],[Atividade]]=0, "-", BS_CONTROLE[[#This Row],[Atividade]])</f>
        <v>MODERNIZAÇÃO - SOCADORA</v>
      </c>
      <c r="AK679" s="31" t="str">
        <f>BS_CONTROLE[[#This Row],[Local - Partida]]</f>
        <v>ZEM130-2</v>
      </c>
      <c r="AL679" s="31" t="str">
        <f>BS_CONTROLE[[#This Row],[Local - Encerramento]]</f>
        <v>ZEM130-2</v>
      </c>
      <c r="AM679" s="104" t="str">
        <f>IF(BS_CONTROLE[[#This Row],[Entre - Estações]]=0, "-", BS_CONTROLE[[#This Row],[Entre - Estações]])</f>
        <v>ZEM</v>
      </c>
      <c r="AN679" s="104" t="str">
        <f>IF(BS_CONTROLE[[#This Row],[SB]]=0, "-", BS_CONTROLE[[#This Row],[SB]])</f>
        <v>ZEM2</v>
      </c>
      <c r="AO679" s="104">
        <f>IF(BS_CONTROLE[[#This Row],[SUB]]=0, "-", BS_CONTROLE[[#This Row],[SUB]])</f>
        <v>55</v>
      </c>
      <c r="AP679" s="104">
        <f>BS_CONTROLE[[#This Row],[KM - Inicio]]</f>
        <v>134.80000000000001</v>
      </c>
      <c r="AQ679" s="104">
        <f>BS_CONTROLE[[#This Row],[KM - Inicio]]</f>
        <v>134.80000000000001</v>
      </c>
      <c r="AR679" s="107">
        <v>0.35069444444444442</v>
      </c>
      <c r="AS679" s="107">
        <v>0</v>
      </c>
      <c r="AT679" s="107">
        <v>0</v>
      </c>
      <c r="AU679" s="135"/>
      <c r="AV679" s="135"/>
      <c r="AW679" s="14"/>
      <c r="AX679" s="14"/>
      <c r="AY679" s="160">
        <f t="shared" si="64"/>
        <v>0</v>
      </c>
      <c r="AZ679" s="151"/>
      <c r="BA679" s="108">
        <v>0</v>
      </c>
      <c r="BB679" s="10" t="str">
        <f>IFERROR(_xlfn.XLOOKUP(AI679, BS_ATIVIDADE[ATIVIDADE],BS_ATIVIDADE[UNIDADE] ), "*")</f>
        <v>M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9" s="148"/>
      <c r="BG679" s="16"/>
      <c r="BH679" s="17">
        <v>0</v>
      </c>
      <c r="BI679" s="17"/>
      <c r="BJ679" s="17" t="s">
        <v>1980</v>
      </c>
      <c r="BK679" s="18" t="s">
        <v>1980</v>
      </c>
      <c r="BL679" s="16"/>
      <c r="BM679" s="129" t="s">
        <v>440</v>
      </c>
      <c r="BN679" s="129" t="s">
        <v>469</v>
      </c>
      <c r="BO679" s="129" t="s">
        <v>530</v>
      </c>
      <c r="BP679" s="18" t="s">
        <v>1980</v>
      </c>
      <c r="BQ679" s="12" t="str">
        <f t="shared" si="66"/>
        <v>Produção e Intervalo</v>
      </c>
      <c r="BR679" s="19">
        <f t="shared" si="67"/>
        <v>0</v>
      </c>
      <c r="BS679" s="19">
        <f t="shared" si="68"/>
        <v>0</v>
      </c>
      <c r="BT679" s="185" t="str">
        <f t="shared" si="69"/>
        <v>CCOCirculaçãoIntervaloOportunidade</v>
      </c>
    </row>
    <row r="680" spans="1:72" hidden="1">
      <c r="A680" s="47" t="str">
        <f t="shared" si="65"/>
        <v>CLEBISON (TP-728)46079</v>
      </c>
      <c r="B680" s="101">
        <v>46079</v>
      </c>
      <c r="C680" s="134">
        <f>IF(BS_CONTROLE[[#This Row],[DATA]]="","",WEEKNUM(BS_CONTROLE[[#This Row],[DATA]]))</f>
        <v>9</v>
      </c>
      <c r="D680" s="103" t="s">
        <v>866</v>
      </c>
      <c r="E680" s="155">
        <v>673</v>
      </c>
      <c r="F680" s="125" t="s">
        <v>775</v>
      </c>
      <c r="G680" s="140" t="str">
        <f>IF(D680="","*",VLOOKUP(F680,BS_ATIVIDADE[],3,FALSE))</f>
        <v>SOLDA</v>
      </c>
      <c r="H680" s="105" t="s">
        <v>593</v>
      </c>
      <c r="I680" s="105" t="s">
        <v>593</v>
      </c>
      <c r="J680" s="104">
        <v>55</v>
      </c>
      <c r="K680" s="104">
        <v>148.72999999999999</v>
      </c>
      <c r="L680" s="104" t="s">
        <v>593</v>
      </c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80" s="126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80" s="105">
        <v>0.375</v>
      </c>
      <c r="P680" s="105">
        <v>8.3333333333333329E-2</v>
      </c>
      <c r="Q680" s="104">
        <v>2</v>
      </c>
      <c r="R680" s="10" t="str">
        <f>IFERROR(_xlfn.XLOOKUP(F680, BS_ATIVIDADE[ATIVIDADE],BS_ATIVIDADE[UNIDADE] ), "*")</f>
        <v>Nº DE SOLDA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80" s="104" t="s">
        <v>1981</v>
      </c>
      <c r="W680" s="149" t="s">
        <v>1060</v>
      </c>
      <c r="X680" s="103" t="s">
        <v>421</v>
      </c>
      <c r="Y680" s="128" t="s">
        <v>424</v>
      </c>
      <c r="Z680" s="103"/>
      <c r="AA680" s="104" t="s">
        <v>593</v>
      </c>
      <c r="AB680" s="102"/>
      <c r="AC680" s="150"/>
      <c r="AD680" s="106" t="s">
        <v>593</v>
      </c>
      <c r="AE680" s="104" t="s">
        <v>593</v>
      </c>
      <c r="AF680" s="104" t="s">
        <v>593</v>
      </c>
      <c r="AG680" s="104" t="s">
        <v>593</v>
      </c>
      <c r="AH680" s="15"/>
      <c r="AI680" s="125" t="str">
        <f>IF(BS_CONTROLE[[#This Row],[Atividade]]=0, "-", BS_CONTROLE[[#This Row],[Atividade]])</f>
        <v>PDM - SOLDA</v>
      </c>
      <c r="AJ680" s="9" t="str">
        <f>IF(BS_CONTROLE[[#This Row],[Atividade]]=0, "-", BS_CONTROLE[[#This Row],[Atividade]])</f>
        <v>PDM - SOLDA</v>
      </c>
      <c r="AK680" s="31" t="str">
        <f>BS_CONTROLE[[#This Row],[Local - Partida]]</f>
        <v>-</v>
      </c>
      <c r="AL680" s="31" t="str">
        <f>BS_CONTROLE[[#This Row],[Local - Encerramento]]</f>
        <v>-</v>
      </c>
      <c r="AM680" s="104" t="s">
        <v>1982</v>
      </c>
      <c r="AN680" s="104" t="s">
        <v>211</v>
      </c>
      <c r="AO680" s="104">
        <f>IF(BS_CONTROLE[[#This Row],[SUB]]=0, "-", BS_CONTROLE[[#This Row],[SUB]])</f>
        <v>55</v>
      </c>
      <c r="AP680" s="104">
        <v>127.5</v>
      </c>
      <c r="AQ680" s="104" t="s">
        <v>593</v>
      </c>
      <c r="AR680" s="107">
        <v>0.45833333333333331</v>
      </c>
      <c r="AS680" s="107">
        <v>0</v>
      </c>
      <c r="AT680" s="107">
        <v>0</v>
      </c>
      <c r="AU680" s="135"/>
      <c r="AV680" s="135"/>
      <c r="AW680" s="14"/>
      <c r="AX680" s="14"/>
      <c r="AY680" s="160">
        <f t="shared" si="64"/>
        <v>0</v>
      </c>
      <c r="AZ680" s="151"/>
      <c r="BA680" s="108">
        <v>0</v>
      </c>
      <c r="BB680" s="10" t="str">
        <f>IFERROR(_xlfn.XLOOKUP(AI680, BS_ATIVIDADE[ATIVIDADE],BS_ATIVIDADE[UNIDADE] ), "*")</f>
        <v>Nº DE SOLDA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80" s="148"/>
      <c r="BG680" s="16"/>
      <c r="BH680" s="17">
        <v>0</v>
      </c>
      <c r="BI680" s="17"/>
      <c r="BJ680" s="17" t="s">
        <v>1983</v>
      </c>
      <c r="BK680" s="18" t="s">
        <v>1984</v>
      </c>
      <c r="BL680" s="16"/>
      <c r="BM680" s="129" t="s">
        <v>447</v>
      </c>
      <c r="BN680" s="129" t="s">
        <v>471</v>
      </c>
      <c r="BO680" s="129" t="s">
        <v>471</v>
      </c>
      <c r="BP680" s="18" t="s">
        <v>1984</v>
      </c>
      <c r="BQ680" s="12" t="str">
        <f t="shared" si="66"/>
        <v>Produção e Intervalo</v>
      </c>
      <c r="BR680" s="19">
        <f t="shared" si="67"/>
        <v>0</v>
      </c>
      <c r="BS680" s="19">
        <f t="shared" si="68"/>
        <v>0</v>
      </c>
      <c r="BT680" s="185" t="str">
        <f t="shared" si="69"/>
        <v>CondiçõesClimáticaChuva</v>
      </c>
    </row>
    <row r="681" spans="1:72" hidden="1">
      <c r="A681" s="47" t="str">
        <f t="shared" si="65"/>
        <v>ISMAEL(TP-726)46079</v>
      </c>
      <c r="B681" s="101">
        <v>46079</v>
      </c>
      <c r="C681" s="134">
        <f>IF(BS_CONTROLE[[#This Row],[DATA]]="","",WEEKNUM(BS_CONTROLE[[#This Row],[DATA]]))</f>
        <v>9</v>
      </c>
      <c r="D681" s="103" t="s">
        <v>894</v>
      </c>
      <c r="E681" s="155">
        <v>674</v>
      </c>
      <c r="F681" s="125" t="s">
        <v>775</v>
      </c>
      <c r="G681" s="140" t="str">
        <f>IF(D681="","*",VLOOKUP(F681,BS_ATIVIDADE[],3,FALSE))</f>
        <v>SOLDA</v>
      </c>
      <c r="H681" s="105" t="s">
        <v>593</v>
      </c>
      <c r="I681" s="105" t="s">
        <v>593</v>
      </c>
      <c r="J681" s="104">
        <v>55</v>
      </c>
      <c r="K681" s="104">
        <v>148.72999999999999</v>
      </c>
      <c r="L681" s="104" t="s">
        <v>593</v>
      </c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81" s="126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81" s="105">
        <v>0.375</v>
      </c>
      <c r="P681" s="105">
        <v>8.3333333333333329E-2</v>
      </c>
      <c r="Q681" s="104">
        <v>2</v>
      </c>
      <c r="R681" s="10" t="str">
        <f>IFERROR(_xlfn.XLOOKUP(F681, BS_ATIVIDADE[ATIVIDADE],BS_ATIVIDADE[UNIDADE] ), "*")</f>
        <v>Nº DE SOLDA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81" s="104" t="s">
        <v>1069</v>
      </c>
      <c r="W681" s="149" t="s">
        <v>1060</v>
      </c>
      <c r="X681" s="103" t="s">
        <v>421</v>
      </c>
      <c r="Y681" s="128" t="s">
        <v>424</v>
      </c>
      <c r="Z681" s="103"/>
      <c r="AA681" s="104" t="s">
        <v>593</v>
      </c>
      <c r="AB681" s="102"/>
      <c r="AC681" s="150"/>
      <c r="AD681" s="106" t="s">
        <v>593</v>
      </c>
      <c r="AE681" s="104" t="s">
        <v>593</v>
      </c>
      <c r="AF681" s="104" t="s">
        <v>593</v>
      </c>
      <c r="AG681" s="104" t="s">
        <v>593</v>
      </c>
      <c r="AH681" s="15"/>
      <c r="AI681" s="125" t="str">
        <f>IF(BS_CONTROLE[[#This Row],[Atividade]]=0, "-", BS_CONTROLE[[#This Row],[Atividade]])</f>
        <v>PDM - SOLDA</v>
      </c>
      <c r="AJ681" s="9" t="str">
        <f>IF(BS_CONTROLE[[#This Row],[Atividade]]=0, "-", BS_CONTROLE[[#This Row],[Atividade]])</f>
        <v>PDM - SOLDA</v>
      </c>
      <c r="AK681" s="31" t="str">
        <f>BS_CONTROLE[[#This Row],[Local - Partida]]</f>
        <v>-</v>
      </c>
      <c r="AL681" s="31" t="str">
        <f>BS_CONTROLE[[#This Row],[Local - Encerramento]]</f>
        <v>-</v>
      </c>
      <c r="AM681" s="104" t="s">
        <v>1982</v>
      </c>
      <c r="AN681" s="104" t="s">
        <v>211</v>
      </c>
      <c r="AO681" s="104">
        <f>IF(BS_CONTROLE[[#This Row],[SUB]]=0, "-", BS_CONTROLE[[#This Row],[SUB]])</f>
        <v>55</v>
      </c>
      <c r="AP681" s="104">
        <v>127.5</v>
      </c>
      <c r="AQ681" s="104" t="s">
        <v>593</v>
      </c>
      <c r="AR681" s="107">
        <v>0.45833333333333331</v>
      </c>
      <c r="AS681" s="107">
        <v>0</v>
      </c>
      <c r="AT681" s="107">
        <v>0</v>
      </c>
      <c r="AU681" s="135"/>
      <c r="AV681" s="135"/>
      <c r="AW681" s="14"/>
      <c r="AX681" s="14"/>
      <c r="AY681" s="160">
        <f t="shared" si="64"/>
        <v>0</v>
      </c>
      <c r="AZ681" s="151"/>
      <c r="BA681" s="108">
        <v>0</v>
      </c>
      <c r="BB681" s="10" t="str">
        <f>IFERROR(_xlfn.XLOOKUP(AI681, BS_ATIVIDADE[ATIVIDADE],BS_ATIVIDADE[UNIDADE] ), "*")</f>
        <v>Nº DE SOLDA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81" s="148"/>
      <c r="BG681" s="16"/>
      <c r="BH681" s="17">
        <v>0</v>
      </c>
      <c r="BI681" s="17"/>
      <c r="BJ681" s="17" t="s">
        <v>1983</v>
      </c>
      <c r="BK681" s="18" t="s">
        <v>1984</v>
      </c>
      <c r="BL681" s="16"/>
      <c r="BM681" s="129" t="s">
        <v>447</v>
      </c>
      <c r="BN681" s="129" t="s">
        <v>471</v>
      </c>
      <c r="BO681" s="129" t="s">
        <v>471</v>
      </c>
      <c r="BP681" s="18" t="s">
        <v>1984</v>
      </c>
      <c r="BQ681" s="12" t="str">
        <f t="shared" si="66"/>
        <v>Produção e Intervalo</v>
      </c>
      <c r="BR681" s="19">
        <f t="shared" si="67"/>
        <v>0</v>
      </c>
      <c r="BS681" s="19">
        <f t="shared" si="68"/>
        <v>0</v>
      </c>
      <c r="BT681" s="185" t="str">
        <f t="shared" si="69"/>
        <v>CondiçõesClimáticaChuva</v>
      </c>
    </row>
    <row r="682" spans="1:72" hidden="1">
      <c r="A682" s="47" t="str">
        <f t="shared" si="65"/>
        <v>V8546079</v>
      </c>
      <c r="B682" s="101">
        <v>46079</v>
      </c>
      <c r="C682" s="134">
        <f>IF(BS_CONTROLE[[#This Row],[DATA]]="","",WEEKNUM(BS_CONTROLE[[#This Row],[DATA]]))</f>
        <v>9</v>
      </c>
      <c r="D682" s="103" t="s">
        <v>799</v>
      </c>
      <c r="E682" s="155">
        <v>675</v>
      </c>
      <c r="F682" s="125" t="s">
        <v>698</v>
      </c>
      <c r="G682" s="140" t="str">
        <f>IF(D682="","*",VLOOKUP(F682,BS_ATIVIDADE[],3,FALSE))</f>
        <v>MECANIZAÇÃO - SOCADORA</v>
      </c>
      <c r="H682" s="105" t="s">
        <v>306</v>
      </c>
      <c r="I682" s="105" t="s">
        <v>1112</v>
      </c>
      <c r="J682" s="104">
        <v>92</v>
      </c>
      <c r="K682" s="104">
        <v>102.6</v>
      </c>
      <c r="L682" s="104" t="s">
        <v>593</v>
      </c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82" s="105">
        <v>0.35416666666666669</v>
      </c>
      <c r="P682" s="105">
        <v>8.3333333333333329E-2</v>
      </c>
      <c r="Q682" s="104">
        <v>480</v>
      </c>
      <c r="R682" s="10" t="str">
        <f>IFERROR(_xlfn.XLOOKUP(F682, BS_ATIVIDADE[ATIVIDADE],BS_ATIVIDADE[UNIDADE] ), "*")</f>
        <v>M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2" s="104" t="s">
        <v>1066</v>
      </c>
      <c r="W682" s="149" t="s">
        <v>1664</v>
      </c>
      <c r="X682" s="103" t="s">
        <v>421</v>
      </c>
      <c r="Y682" s="128" t="s">
        <v>424</v>
      </c>
      <c r="Z682" s="103"/>
      <c r="AA682" s="104">
        <v>1</v>
      </c>
      <c r="AB682" s="102" t="s">
        <v>412</v>
      </c>
      <c r="AC682" s="150"/>
      <c r="AD682" s="106">
        <v>0.29166666666666669</v>
      </c>
      <c r="AE682" s="104">
        <v>6235</v>
      </c>
      <c r="AF682" s="104">
        <v>2235</v>
      </c>
      <c r="AG682" s="104" t="s">
        <v>593</v>
      </c>
      <c r="AH682" s="15"/>
      <c r="AI682" s="125" t="str">
        <f>IF(BS_CONTROLE[[#This Row],[Atividade]]=0, "-", BS_CONTROLE[[#This Row],[Atividade]])</f>
        <v>MECANIZAÇÃO - SOCADORA</v>
      </c>
      <c r="AJ682" s="9" t="str">
        <f>IF(BS_CONTROLE[[#This Row],[Atividade]]=0, "-", BS_CONTROLE[[#This Row],[Atividade]])</f>
        <v>MECANIZAÇÃO - SOCADORA</v>
      </c>
      <c r="AK682" s="31" t="str">
        <f>BS_CONTROLE[[#This Row],[Local - Partida]]</f>
        <v>K67ZEV2</v>
      </c>
      <c r="AL682" s="31" t="str">
        <f>BS_CONTROLE[[#This Row],[Local - Encerramento]]</f>
        <v>ZPTZDR</v>
      </c>
      <c r="AM682" s="104" t="str">
        <f>IF(BS_CONTROLE[[#This Row],[Entre - Estações]]=0, "-", BS_CONTROLE[[#This Row],[Entre - Estações]])</f>
        <v>ZGP</v>
      </c>
      <c r="AN682" s="104" t="str">
        <f>IF(BS_CONTROLE[[#This Row],[SB]]=0, "-", BS_CONTROLE[[#This Row],[SB]])</f>
        <v>ZGP2</v>
      </c>
      <c r="AO682" s="104">
        <f>IF(BS_CONTROLE[[#This Row],[SUB]]=0, "-", BS_CONTROLE[[#This Row],[SUB]])</f>
        <v>92</v>
      </c>
      <c r="AP682" s="104">
        <f>BS_CONTROLE[[#This Row],[KM - Inicio]]</f>
        <v>102.6</v>
      </c>
      <c r="AQ682" s="104">
        <f>BS_CONTROLE[[#This Row],[KM - Inicio]]</f>
        <v>102.6</v>
      </c>
      <c r="AR682" s="107">
        <v>0.38194444444444442</v>
      </c>
      <c r="AS682" s="107">
        <v>0.47916666666666669</v>
      </c>
      <c r="AT682" s="107">
        <v>0.52083333333333337</v>
      </c>
      <c r="AU682" s="135"/>
      <c r="AV682" s="135"/>
      <c r="AW682" s="14"/>
      <c r="AX682" s="14"/>
      <c r="AY682" s="160">
        <f t="shared" si="64"/>
        <v>4.1666666666666685E-2</v>
      </c>
      <c r="AZ682" s="151"/>
      <c r="BA682" s="108">
        <v>1</v>
      </c>
      <c r="BB682" s="10" t="str">
        <f>IFERROR(_xlfn.XLOOKUP(AI682, BS_ATIVIDADE[ATIVIDADE],BS_ATIVIDADE[UNIDADE] ), "*")</f>
        <v>M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2" s="148"/>
      <c r="BG682" s="16"/>
      <c r="BH682" s="17">
        <v>2</v>
      </c>
      <c r="BI682" s="17"/>
      <c r="BJ682" s="17" t="s">
        <v>1985</v>
      </c>
      <c r="BK682" s="18" t="s">
        <v>1821</v>
      </c>
      <c r="BL682" s="16"/>
      <c r="BM682" s="129" t="s">
        <v>445</v>
      </c>
      <c r="BN682" s="129" t="s">
        <v>445</v>
      </c>
      <c r="BO682" s="129" t="s">
        <v>445</v>
      </c>
      <c r="BP682" s="18" t="s">
        <v>593</v>
      </c>
      <c r="BQ682" s="12" t="str">
        <f t="shared" si="66"/>
        <v>Produção e Intervalo</v>
      </c>
      <c r="BR682" s="19">
        <f t="shared" si="67"/>
        <v>0.50000000000000022</v>
      </c>
      <c r="BS682" s="19">
        <f t="shared" si="68"/>
        <v>2.0833333333333333E-3</v>
      </c>
      <c r="BT682" s="185" t="str">
        <f t="shared" si="69"/>
        <v>OKOK</v>
      </c>
    </row>
    <row r="683" spans="1:72" hidden="1">
      <c r="A683" s="47" t="str">
        <f t="shared" si="65"/>
        <v>EDSON (TP-719)46079</v>
      </c>
      <c r="B683" s="101">
        <v>46079</v>
      </c>
      <c r="C683" s="134">
        <f>IF(BS_CONTROLE[[#This Row],[DATA]]="","",WEEKNUM(BS_CONTROLE[[#This Row],[DATA]]))</f>
        <v>9</v>
      </c>
      <c r="D683" s="103" t="s">
        <v>877</v>
      </c>
      <c r="E683" s="155">
        <v>676</v>
      </c>
      <c r="F683" s="125" t="s">
        <v>726</v>
      </c>
      <c r="G683" s="140" t="str">
        <f>IF(D683="","*",VLOOKUP(F683,BS_ATIVIDADE[],3,FALSE))</f>
        <v>MODERNIZAÇÃO</v>
      </c>
      <c r="H683" s="105" t="s">
        <v>593</v>
      </c>
      <c r="I683" s="105" t="s">
        <v>593</v>
      </c>
      <c r="J683" s="104">
        <v>92</v>
      </c>
      <c r="K683" s="104">
        <v>79.849999999999994</v>
      </c>
      <c r="L683" s="104" t="s">
        <v>593</v>
      </c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683" s="105">
        <v>0.33333333333333331</v>
      </c>
      <c r="P683" s="105">
        <v>6.25E-2</v>
      </c>
      <c r="Q683" s="104">
        <v>1</v>
      </c>
      <c r="R683" s="10" t="str">
        <f>IFERROR(_xlfn.XLOOKUP(F683, BS_ATIVIDADE[ATIVIDADE],BS_ATIVIDADE[UNIDADE] ), "*")</f>
        <v>Nº DE SOLDA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3" s="104" t="s">
        <v>1986</v>
      </c>
      <c r="W683" s="149" t="s">
        <v>1060</v>
      </c>
      <c r="X683" s="103" t="s">
        <v>421</v>
      </c>
      <c r="Y683" s="128" t="s">
        <v>424</v>
      </c>
      <c r="Z683" s="103"/>
      <c r="AA683" s="104" t="s">
        <v>593</v>
      </c>
      <c r="AB683" s="102"/>
      <c r="AC683" s="150"/>
      <c r="AD683" s="106" t="s">
        <v>593</v>
      </c>
      <c r="AE683" s="104" t="s">
        <v>593</v>
      </c>
      <c r="AF683" s="104" t="s">
        <v>593</v>
      </c>
      <c r="AG683" s="104" t="s">
        <v>593</v>
      </c>
      <c r="AH683" s="15"/>
      <c r="AI683" s="125" t="str">
        <f>IF(BS_CONTROLE[[#This Row],[Atividade]]=0, "-", BS_CONTROLE[[#This Row],[Atividade]])</f>
        <v>MODERNIZAÇÃO - SOLDA</v>
      </c>
      <c r="AJ683" s="9" t="str">
        <f>IF(BS_CONTROLE[[#This Row],[Atividade]]=0, "-", BS_CONTROLE[[#This Row],[Atividade]])</f>
        <v>MODERNIZAÇÃO - SOLDA</v>
      </c>
      <c r="AK683" s="31" t="str">
        <f>BS_CONTROLE[[#This Row],[Local - Partida]]</f>
        <v>-</v>
      </c>
      <c r="AL683" s="31" t="str">
        <f>BS_CONTROLE[[#This Row],[Local - Encerramento]]</f>
        <v>-</v>
      </c>
      <c r="AM683" s="104" t="str">
        <f>IF(BS_CONTROLE[[#This Row],[Entre - Estações]]=0, "-", BS_CONTROLE[[#This Row],[Entre - Estações]])</f>
        <v>ZEZ-ZXW</v>
      </c>
      <c r="AN683" s="104" t="str">
        <f>IF(BS_CONTROLE[[#This Row],[SB]]=0, "-", BS_CONTROLE[[#This Row],[SB]])</f>
        <v>ZXWK792</v>
      </c>
      <c r="AO683" s="104">
        <f>IF(BS_CONTROLE[[#This Row],[SUB]]=0, "-", BS_CONTROLE[[#This Row],[SUB]])</f>
        <v>92</v>
      </c>
      <c r="AP683" s="104">
        <f>BS_CONTROLE[[#This Row],[KM - Inicio]]</f>
        <v>79.849999999999994</v>
      </c>
      <c r="AQ683" s="104">
        <f>BS_CONTROLE[[#This Row],[KM - Inicio]]</f>
        <v>79.849999999999994</v>
      </c>
      <c r="AR683" s="107">
        <v>0</v>
      </c>
      <c r="AS683" s="107">
        <v>0</v>
      </c>
      <c r="AT683" s="107">
        <v>0</v>
      </c>
      <c r="AU683" s="135"/>
      <c r="AV683" s="135"/>
      <c r="AW683" s="14"/>
      <c r="AX683" s="14"/>
      <c r="AY683" s="160">
        <f t="shared" si="64"/>
        <v>0</v>
      </c>
      <c r="AZ683" s="151"/>
      <c r="BA683" s="108">
        <v>0</v>
      </c>
      <c r="BB683" s="10" t="str">
        <f>IFERROR(_xlfn.XLOOKUP(AI683, BS_ATIVIDADE[ATIVIDADE],BS_ATIVIDADE[UNIDADE] ), "*")</f>
        <v>Nº DE SOLDA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3" s="148"/>
      <c r="BG683" s="16"/>
      <c r="BH683" s="17">
        <v>0</v>
      </c>
      <c r="BI683" s="17"/>
      <c r="BJ683" s="17" t="s">
        <v>1987</v>
      </c>
      <c r="BK683" s="18" t="s">
        <v>1987</v>
      </c>
      <c r="BL683" s="16"/>
      <c r="BM683" s="129" t="s">
        <v>447</v>
      </c>
      <c r="BN683" s="129" t="s">
        <v>471</v>
      </c>
      <c r="BO683" s="129" t="s">
        <v>471</v>
      </c>
      <c r="BP683" s="18" t="s">
        <v>1987</v>
      </c>
      <c r="BQ683" s="12" t="str">
        <f t="shared" si="66"/>
        <v>Produção e Intervalo</v>
      </c>
      <c r="BR683" s="19">
        <f t="shared" si="67"/>
        <v>0</v>
      </c>
      <c r="BS683" s="19">
        <f t="shared" si="68"/>
        <v>0</v>
      </c>
      <c r="BT683" s="185" t="str">
        <f t="shared" si="69"/>
        <v>CondiçõesClimáticaChuva</v>
      </c>
    </row>
    <row r="684" spans="1:72" hidden="1">
      <c r="A684" s="47" t="str">
        <f t="shared" si="65"/>
        <v>W6246079</v>
      </c>
      <c r="B684" s="101">
        <v>46079</v>
      </c>
      <c r="C684" s="134">
        <f>IF(BS_CONTROLE[[#This Row],[DATA]]="","",WEEKNUM(BS_CONTROLE[[#This Row],[DATA]]))</f>
        <v>9</v>
      </c>
      <c r="D684" s="103" t="s">
        <v>830</v>
      </c>
      <c r="E684" s="155">
        <v>677</v>
      </c>
      <c r="F684" s="125" t="s">
        <v>607</v>
      </c>
      <c r="G684" s="140" t="str">
        <f>IF(D684="","*",VLOOKUP(F684,BS_ATIVIDADE[],3,FALSE))</f>
        <v>OUTROS</v>
      </c>
      <c r="H684" s="105" t="s">
        <v>184</v>
      </c>
      <c r="I684" s="105" t="s">
        <v>1112</v>
      </c>
      <c r="J684" s="104">
        <v>92</v>
      </c>
      <c r="K684" s="104">
        <v>83.7</v>
      </c>
      <c r="L684" s="104" t="s">
        <v>593</v>
      </c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84" s="105">
        <v>0.32291666666666669</v>
      </c>
      <c r="P684" s="105">
        <v>4.1666666666666664E-2</v>
      </c>
      <c r="Q684" s="104">
        <v>1</v>
      </c>
      <c r="R684" s="10" t="str">
        <f>IFERROR(_xlfn.XLOOKUP(F684, BS_ATIVIDADE[ATIVIDADE],BS_ATIVIDADE[UNIDADE] ), "*")</f>
        <v>BINÁRIO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4" s="104" t="s">
        <v>1988</v>
      </c>
      <c r="W684" s="149" t="s">
        <v>1989</v>
      </c>
      <c r="X684" s="103" t="s">
        <v>416</v>
      </c>
      <c r="Y684" s="128" t="s">
        <v>415</v>
      </c>
      <c r="Z684" s="103"/>
      <c r="AA684" s="104">
        <v>1</v>
      </c>
      <c r="AB684" s="102" t="s">
        <v>412</v>
      </c>
      <c r="AC684" s="150"/>
      <c r="AD684" s="106">
        <v>0.29166666666666669</v>
      </c>
      <c r="AE684" s="104">
        <v>9038</v>
      </c>
      <c r="AF684" s="104" t="s">
        <v>593</v>
      </c>
      <c r="AG684" s="104" t="s">
        <v>593</v>
      </c>
      <c r="AH684" s="15"/>
      <c r="AI684" s="125" t="str">
        <f>IF(BS_CONTROLE[[#This Row],[Atividade]]=0, "-", BS_CONTROLE[[#This Row],[Atividade]])</f>
        <v>DESLOCAMENTO</v>
      </c>
      <c r="AJ684" s="9" t="str">
        <f>IF(BS_CONTROLE[[#This Row],[Atividade]]=0, "-", BS_CONTROLE[[#This Row],[Atividade]])</f>
        <v>DESLOCAMENTO</v>
      </c>
      <c r="AK684" s="31" t="str">
        <f>BS_CONTROLE[[#This Row],[Local - Partida]]</f>
        <v>ZPT1051</v>
      </c>
      <c r="AL684" s="31" t="str">
        <f>BS_CONTROLE[[#This Row],[Local - Encerramento]]</f>
        <v>ZPTZDR</v>
      </c>
      <c r="AM684" s="104" t="str">
        <f>IF(BS_CONTROLE[[#This Row],[Entre - Estações]]=0, "-", BS_CONTROLE[[#This Row],[Entre - Estações]])</f>
        <v>ZXW-ZGP</v>
      </c>
      <c r="AN684" s="104" t="str">
        <f>IF(BS_CONTROLE[[#This Row],[SB]]=0, "-", BS_CONTROLE[[#This Row],[SB]])</f>
        <v>K84ZXW2</v>
      </c>
      <c r="AO684" s="104">
        <f>IF(BS_CONTROLE[[#This Row],[SUB]]=0, "-", BS_CONTROLE[[#This Row],[SUB]])</f>
        <v>92</v>
      </c>
      <c r="AP684" s="104">
        <f>BS_CONTROLE[[#This Row],[KM - Inicio]]</f>
        <v>83.7</v>
      </c>
      <c r="AQ684" s="104">
        <f>BS_CONTROLE[[#This Row],[KM - Inicio]]</f>
        <v>83.7</v>
      </c>
      <c r="AR684" s="107">
        <v>0.30902777777777779</v>
      </c>
      <c r="AS684" s="107">
        <v>0.41249999999999998</v>
      </c>
      <c r="AT684" s="107">
        <v>0.45416666666666666</v>
      </c>
      <c r="AU684" s="135"/>
      <c r="AV684" s="135"/>
      <c r="AW684" s="14"/>
      <c r="AX684" s="14"/>
      <c r="AY684" s="160">
        <f t="shared" si="64"/>
        <v>4.1666666666666685E-2</v>
      </c>
      <c r="AZ684" s="151"/>
      <c r="BA684" s="108">
        <v>1</v>
      </c>
      <c r="BB684" s="10" t="str">
        <f>IFERROR(_xlfn.XLOOKUP(AI684, BS_ATIVIDADE[ATIVIDADE],BS_ATIVIDADE[UNIDADE] ), "*")</f>
        <v>BINÁRIO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4" s="148"/>
      <c r="BG684" s="16"/>
      <c r="BH684" s="17">
        <v>2</v>
      </c>
      <c r="BI684" s="17"/>
      <c r="BJ684" s="17" t="s">
        <v>1990</v>
      </c>
      <c r="BK684" s="18" t="s">
        <v>1990</v>
      </c>
      <c r="BL684" s="16"/>
      <c r="BM684" s="129" t="s">
        <v>445</v>
      </c>
      <c r="BN684" s="129" t="s">
        <v>445</v>
      </c>
      <c r="BO684" s="129" t="s">
        <v>445</v>
      </c>
      <c r="BP684" s="18" t="s">
        <v>593</v>
      </c>
      <c r="BQ684" s="12" t="str">
        <f t="shared" si="66"/>
        <v>Aderente</v>
      </c>
      <c r="BR684" s="19">
        <f t="shared" si="67"/>
        <v>1.0000000000000004</v>
      </c>
      <c r="BS684" s="19">
        <f t="shared" si="68"/>
        <v>1</v>
      </c>
      <c r="BT684" s="185" t="str">
        <f t="shared" si="69"/>
        <v>OKOK</v>
      </c>
    </row>
    <row r="685" spans="1:72" hidden="1">
      <c r="A685" s="47" t="str">
        <f t="shared" si="65"/>
        <v>LEANDRO (TP-727)46079</v>
      </c>
      <c r="B685" s="101">
        <v>46079</v>
      </c>
      <c r="C685" s="134">
        <f>IF(BS_CONTROLE[[#This Row],[DATA]]="","",WEEKNUM(BS_CONTROLE[[#This Row],[DATA]]))</f>
        <v>9</v>
      </c>
      <c r="D685" s="103" t="s">
        <v>915</v>
      </c>
      <c r="E685" s="155">
        <v>678</v>
      </c>
      <c r="F685" s="125" t="s">
        <v>782</v>
      </c>
      <c r="G685" s="140" t="str">
        <f>IF(D685="","*",VLOOKUP(F685,BS_ATIVIDADE[],3,FALSE))</f>
        <v>TRILHO - SUBSTITUIÇÂO</v>
      </c>
      <c r="H685" s="105" t="s">
        <v>593</v>
      </c>
      <c r="I685" s="105" t="s">
        <v>593</v>
      </c>
      <c r="J685" s="104">
        <v>92</v>
      </c>
      <c r="K685" s="104">
        <v>87</v>
      </c>
      <c r="L685" s="104" t="s">
        <v>593</v>
      </c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685" s="105">
        <v>0.45833333333333331</v>
      </c>
      <c r="P685" s="105">
        <v>8.3333333333333329E-2</v>
      </c>
      <c r="Q685" s="104">
        <v>300</v>
      </c>
      <c r="R685" s="10" t="str">
        <f>IFERROR(_xlfn.XLOOKUP(F685, BS_ATIVIDADE[ATIVIDADE],BS_ATIVIDADE[UNIDADE] ), "*")</f>
        <v>M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5" s="104" t="s">
        <v>1768</v>
      </c>
      <c r="W685" s="149" t="s">
        <v>1991</v>
      </c>
      <c r="X685" s="103" t="s">
        <v>421</v>
      </c>
      <c r="Y685" s="128" t="s">
        <v>424</v>
      </c>
      <c r="Z685" s="103"/>
      <c r="AA685" s="104"/>
      <c r="AB685" s="102"/>
      <c r="AC685" s="150"/>
      <c r="AD685" s="106" t="s">
        <v>593</v>
      </c>
      <c r="AE685" s="104" t="s">
        <v>593</v>
      </c>
      <c r="AF685" s="104" t="s">
        <v>593</v>
      </c>
      <c r="AG685" s="104" t="s">
        <v>593</v>
      </c>
      <c r="AH685" s="15"/>
      <c r="AI685" s="125" t="str">
        <f>IF(BS_CONTROLE[[#This Row],[Atividade]]=0, "-", BS_CONTROLE[[#This Row],[Atividade]])</f>
        <v>PDM - SUBSTITUIÇÃO - TRILHO</v>
      </c>
      <c r="AJ685" s="9" t="str">
        <f>IF(BS_CONTROLE[[#This Row],[Atividade]]=0, "-", BS_CONTROLE[[#This Row],[Atividade]])</f>
        <v>PDM - SUBSTITUIÇÃO - TRILHO</v>
      </c>
      <c r="AK685" s="31" t="str">
        <f>BS_CONTROLE[[#This Row],[Local - Partida]]</f>
        <v>-</v>
      </c>
      <c r="AL685" s="31" t="str">
        <f>BS_CONTROLE[[#This Row],[Local - Encerramento]]</f>
        <v>-</v>
      </c>
      <c r="AM685" s="104" t="str">
        <f>IF(BS_CONTROLE[[#This Row],[Entre - Estações]]=0, "-", BS_CONTROLE[[#This Row],[Entre - Estações]])</f>
        <v>ZXW-ZGP</v>
      </c>
      <c r="AN685" s="104" t="str">
        <f>IF(BS_CONTROLE[[#This Row],[SB]]=0, "-", BS_CONTROLE[[#This Row],[SB]])</f>
        <v>K89ZES2</v>
      </c>
      <c r="AO685" s="104">
        <f>IF(BS_CONTROLE[[#This Row],[SUB]]=0, "-", BS_CONTROLE[[#This Row],[SUB]])</f>
        <v>92</v>
      </c>
      <c r="AP685" s="104">
        <f>BS_CONTROLE[[#This Row],[KM - Inicio]]</f>
        <v>87</v>
      </c>
      <c r="AQ685" s="104">
        <f>BS_CONTROLE[[#This Row],[KM - Inicio]]</f>
        <v>87</v>
      </c>
      <c r="AR685" s="107">
        <v>0</v>
      </c>
      <c r="AS685" s="107">
        <v>0</v>
      </c>
      <c r="AT685" s="107">
        <v>0</v>
      </c>
      <c r="AU685" s="135"/>
      <c r="AV685" s="135"/>
      <c r="AW685" s="14"/>
      <c r="AX685" s="14"/>
      <c r="AY685" s="160">
        <f t="shared" si="64"/>
        <v>0</v>
      </c>
      <c r="AZ685" s="151"/>
      <c r="BA685" s="108">
        <v>0</v>
      </c>
      <c r="BB685" s="10" t="str">
        <f>IFERROR(_xlfn.XLOOKUP(AI685, BS_ATIVIDADE[ATIVIDADE],BS_ATIVIDADE[UNIDADE] ), "*")</f>
        <v>M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5" s="148"/>
      <c r="BG685" s="16"/>
      <c r="BH685" s="17">
        <v>0</v>
      </c>
      <c r="BI685" s="17"/>
      <c r="BJ685" s="17" t="s">
        <v>1992</v>
      </c>
      <c r="BK685" s="18" t="s">
        <v>1993</v>
      </c>
      <c r="BL685" s="16"/>
      <c r="BM685" s="129" t="s">
        <v>440</v>
      </c>
      <c r="BN685" s="129" t="s">
        <v>469</v>
      </c>
      <c r="BO685" s="129" t="s">
        <v>530</v>
      </c>
      <c r="BP685" s="18" t="s">
        <v>1993</v>
      </c>
      <c r="BQ685" s="12" t="str">
        <f t="shared" si="66"/>
        <v>Produção e Intervalo</v>
      </c>
      <c r="BR685" s="19">
        <f t="shared" si="67"/>
        <v>0</v>
      </c>
      <c r="BS685" s="19">
        <f t="shared" si="68"/>
        <v>0</v>
      </c>
      <c r="BT685" s="185" t="str">
        <f t="shared" si="69"/>
        <v>CCOCirculaçãoIntervaloOportunidade</v>
      </c>
    </row>
    <row r="686" spans="1:72" hidden="1">
      <c r="A686" s="47" t="str">
        <f t="shared" si="65"/>
        <v>A8446079</v>
      </c>
      <c r="B686" s="101">
        <v>46079</v>
      </c>
      <c r="C686" s="134">
        <f>IF(BS_CONTROLE[[#This Row],[DATA]]="","",WEEKNUM(BS_CONTROLE[[#This Row],[DATA]]))</f>
        <v>9</v>
      </c>
      <c r="D686" s="103" t="s">
        <v>727</v>
      </c>
      <c r="E686" s="155">
        <v>679</v>
      </c>
      <c r="F686" s="125" t="s">
        <v>614</v>
      </c>
      <c r="G686" s="140" t="str">
        <f>IF(D686="","*",VLOOKUP(F686,BS_ATIVIDADE[],3,FALSE))</f>
        <v>DETECÇÃO</v>
      </c>
      <c r="H686" s="105" t="s">
        <v>184</v>
      </c>
      <c r="I686" s="105" t="s">
        <v>1994</v>
      </c>
      <c r="J686" s="104">
        <v>54</v>
      </c>
      <c r="K686" s="104">
        <v>106.2</v>
      </c>
      <c r="L686" s="104"/>
      <c r="M686" s="126" t="s">
        <v>1995</v>
      </c>
      <c r="N686" s="126" t="s">
        <v>1996</v>
      </c>
      <c r="O686" s="105">
        <v>0.3125</v>
      </c>
      <c r="P686" s="105">
        <v>4.1666666666666664E-2</v>
      </c>
      <c r="Q686" s="104">
        <v>60</v>
      </c>
      <c r="R686" s="10" t="str">
        <f>IFERROR(_xlfn.XLOOKUP(F686, BS_ATIVIDADE[ATIVIDADE],BS_ATIVIDADE[UNIDADE] ), "*")</f>
        <v>KM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686" s="104" t="s">
        <v>1217</v>
      </c>
      <c r="W686" s="149" t="s">
        <v>1997</v>
      </c>
      <c r="X686" s="103" t="s">
        <v>416</v>
      </c>
      <c r="Y686" s="128" t="s">
        <v>415</v>
      </c>
      <c r="Z686" s="103"/>
      <c r="AA686" s="104">
        <v>1</v>
      </c>
      <c r="AB686" s="102" t="s">
        <v>412</v>
      </c>
      <c r="AC686" s="150"/>
      <c r="AD686" s="106">
        <v>0.29166666666666669</v>
      </c>
      <c r="AE686" s="104">
        <v>2720</v>
      </c>
      <c r="AF686" s="104" t="s">
        <v>593</v>
      </c>
      <c r="AG686" s="104" t="s">
        <v>593</v>
      </c>
      <c r="AH686" s="15"/>
      <c r="AI686" s="125" t="str">
        <f>IF(BS_CONTROLE[[#This Row],[Atividade]]=0, "-", BS_CONTROLE[[#This Row],[Atividade]])</f>
        <v>DETECÇÃO - RONDA 7 DIAS</v>
      </c>
      <c r="AJ686" s="9" t="str">
        <f>IF(BS_CONTROLE[[#This Row],[Atividade]]=0, "-", BS_CONTROLE[[#This Row],[Atividade]])</f>
        <v>DETECÇÃO - RONDA 7 DIAS</v>
      </c>
      <c r="AK686" s="31" t="str">
        <f>BS_CONTROLE[[#This Row],[Local - Partida]]</f>
        <v>ZPT1051</v>
      </c>
      <c r="AL686" s="31" t="str">
        <f>BS_CONTROLE[[#This Row],[Local - Encerramento]]</f>
        <v xml:space="preserve">ZEM1 </v>
      </c>
      <c r="AM686" s="104" t="str">
        <f>IF(BS_CONTROLE[[#This Row],[Entre - Estações]]=0, "-", BS_CONTROLE[[#This Row],[Entre - Estações]])</f>
        <v>ZPT-ZEM</v>
      </c>
      <c r="AN686" s="104" t="str">
        <f>IF(BS_CONTROLE[[#This Row],[SB]]=0, "-", BS_CONTROLE[[#This Row],[SB]])</f>
        <v>ZPTZEM</v>
      </c>
      <c r="AO686" s="104">
        <f>IF(BS_CONTROLE[[#This Row],[SUB]]=0, "-", BS_CONTROLE[[#This Row],[SUB]])</f>
        <v>54</v>
      </c>
      <c r="AP686" s="104">
        <f>BS_CONTROLE[[#This Row],[KM - Inicio]]</f>
        <v>106.2</v>
      </c>
      <c r="AQ686" s="104">
        <f>BS_CONTROLE[[#This Row],[KM - Inicio]]</f>
        <v>106.2</v>
      </c>
      <c r="AR686" s="107">
        <v>0.31458333333333333</v>
      </c>
      <c r="AS686" s="107">
        <v>0.40277777777777779</v>
      </c>
      <c r="AT686" s="107">
        <v>0.44444444444444442</v>
      </c>
      <c r="AU686" s="135"/>
      <c r="AV686" s="135"/>
      <c r="AW686" s="14"/>
      <c r="AX686" s="14"/>
      <c r="AY686" s="160">
        <f t="shared" si="64"/>
        <v>4.166666666666663E-2</v>
      </c>
      <c r="AZ686" s="151"/>
      <c r="BA686" s="108">
        <v>60</v>
      </c>
      <c r="BB686" s="10" t="str">
        <f>IFERROR(_xlfn.XLOOKUP(AI686, BS_ATIVIDADE[ATIVIDADE],BS_ATIVIDADE[UNIDADE] ), "*")</f>
        <v>KM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686" s="148"/>
      <c r="BG686" s="16"/>
      <c r="BH686" s="17">
        <v>2</v>
      </c>
      <c r="BI686" s="17"/>
      <c r="BJ686" s="17" t="s">
        <v>1998</v>
      </c>
      <c r="BK686" s="18" t="s">
        <v>1999</v>
      </c>
      <c r="BL686" s="16"/>
      <c r="BM686" s="129" t="s">
        <v>445</v>
      </c>
      <c r="BN686" s="129" t="s">
        <v>445</v>
      </c>
      <c r="BO686" s="129" t="s">
        <v>445</v>
      </c>
      <c r="BP686" s="18" t="s">
        <v>593</v>
      </c>
      <c r="BQ686" s="12" t="str">
        <f t="shared" si="66"/>
        <v>Intervalo</v>
      </c>
      <c r="BR686" s="19">
        <f t="shared" si="67"/>
        <v>0.99999999999999911</v>
      </c>
      <c r="BS686" s="19">
        <f t="shared" si="68"/>
        <v>1</v>
      </c>
      <c r="BT686" s="185" t="str">
        <f t="shared" si="69"/>
        <v>OKOK</v>
      </c>
    </row>
    <row r="687" spans="1:72" hidden="1">
      <c r="A687" s="47" t="str">
        <f t="shared" si="65"/>
        <v>HUELTON (TP-725)46079</v>
      </c>
      <c r="B687" s="101">
        <v>46079</v>
      </c>
      <c r="C687" s="134">
        <f>IF(BS_CONTROLE[[#This Row],[DATA]]="","",WEEKNUM(BS_CONTROLE[[#This Row],[DATA]]))</f>
        <v>9</v>
      </c>
      <c r="D687" s="103" t="s">
        <v>891</v>
      </c>
      <c r="E687" s="155">
        <v>557</v>
      </c>
      <c r="F687" s="125" t="s">
        <v>775</v>
      </c>
      <c r="G687" s="140" t="str">
        <f>IF(D687="","*",VLOOKUP(F687,BS_ATIVIDADE[],3,FALSE))</f>
        <v>SOLDA</v>
      </c>
      <c r="H687" s="105" t="s">
        <v>593</v>
      </c>
      <c r="I687" s="105" t="s">
        <v>593</v>
      </c>
      <c r="J687" s="104">
        <v>92</v>
      </c>
      <c r="K687" s="104">
        <v>106.7</v>
      </c>
      <c r="L687" s="104" t="s">
        <v>593</v>
      </c>
      <c r="M687" s="126" t="s">
        <v>335</v>
      </c>
      <c r="N687" s="126" t="s">
        <v>337</v>
      </c>
      <c r="O687" s="105">
        <v>0.41666666666666669</v>
      </c>
      <c r="P687" s="105">
        <v>6.25E-2</v>
      </c>
      <c r="Q687" s="104">
        <v>1</v>
      </c>
      <c r="R687" s="10" t="str">
        <f>IFERROR(_xlfn.XLOOKUP(F687, BS_ATIVIDADE[ATIVIDADE],BS_ATIVIDADE[UNIDADE] ), "*")</f>
        <v>Nº DE SOLDA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7" s="104" t="s">
        <v>1699</v>
      </c>
      <c r="W687" s="149" t="s">
        <v>1060</v>
      </c>
      <c r="X687" s="103" t="s">
        <v>421</v>
      </c>
      <c r="Y687" s="128" t="s">
        <v>424</v>
      </c>
      <c r="Z687" s="103"/>
      <c r="AA687" s="104" t="s">
        <v>593</v>
      </c>
      <c r="AB687" s="102"/>
      <c r="AC687" s="150"/>
      <c r="AD687" s="106" t="s">
        <v>593</v>
      </c>
      <c r="AE687" s="104" t="s">
        <v>593</v>
      </c>
      <c r="AF687" s="104" t="s">
        <v>593</v>
      </c>
      <c r="AG687" s="104" t="s">
        <v>593</v>
      </c>
      <c r="AH687" s="15"/>
      <c r="AI687" s="125" t="str">
        <f>IF(BS_CONTROLE[[#This Row],[Atividade]]=0, "-", BS_CONTROLE[[#This Row],[Atividade]])</f>
        <v>PDM - SOLDA</v>
      </c>
      <c r="AJ687" s="9" t="str">
        <f>IF(BS_CONTROLE[[#This Row],[Atividade]]=0, "-", BS_CONTROLE[[#This Row],[Atividade]])</f>
        <v>PDM - SOLDA</v>
      </c>
      <c r="AK687" s="31" t="str">
        <f>BS_CONTROLE[[#This Row],[Local - Partida]]</f>
        <v>-</v>
      </c>
      <c r="AL687" s="31" t="str">
        <f>BS_CONTROLE[[#This Row],[Local - Encerramento]]</f>
        <v>-</v>
      </c>
      <c r="AM687" s="104" t="str">
        <f>IF(BS_CONTROLE[[#This Row],[Entre - Estações]]=0, "-", BS_CONTROLE[[#This Row],[Entre - Estações]])</f>
        <v>ZPT</v>
      </c>
      <c r="AN687" s="104" t="str">
        <f>IF(BS_CONTROLE[[#This Row],[SB]]=0, "-", BS_CONTROLE[[#This Row],[SB]])</f>
        <v>ZPT2</v>
      </c>
      <c r="AO687" s="104">
        <f>IF(BS_CONTROLE[[#This Row],[SUB]]=0, "-", BS_CONTROLE[[#This Row],[SUB]])</f>
        <v>92</v>
      </c>
      <c r="AP687" s="104">
        <f>BS_CONTROLE[[#This Row],[KM - Inicio]]</f>
        <v>106.7</v>
      </c>
      <c r="AQ687" s="104">
        <f>BS_CONTROLE[[#This Row],[KM - Inicio]]</f>
        <v>106.7</v>
      </c>
      <c r="AR687" s="107">
        <v>0</v>
      </c>
      <c r="AS687" s="107">
        <v>0</v>
      </c>
      <c r="AT687" s="107">
        <v>0</v>
      </c>
      <c r="AU687" s="135"/>
      <c r="AV687" s="135"/>
      <c r="AW687" s="14"/>
      <c r="AX687" s="14"/>
      <c r="AY687" s="160">
        <f t="shared" si="64"/>
        <v>0</v>
      </c>
      <c r="AZ687" s="151"/>
      <c r="BA687" s="108">
        <v>0</v>
      </c>
      <c r="BB687" s="10" t="str">
        <f>IFERROR(_xlfn.XLOOKUP(AI687, BS_ATIVIDADE[ATIVIDADE],BS_ATIVIDADE[UNIDADE] ), "*")</f>
        <v>Nº DE SOLDA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7" s="148"/>
      <c r="BG687" s="16"/>
      <c r="BH687" s="17">
        <v>0</v>
      </c>
      <c r="BI687" s="17"/>
      <c r="BJ687" s="17" t="s">
        <v>1987</v>
      </c>
      <c r="BK687" s="18" t="s">
        <v>1987</v>
      </c>
      <c r="BL687" s="16"/>
      <c r="BM687" s="129" t="s">
        <v>447</v>
      </c>
      <c r="BN687" s="129" t="s">
        <v>471</v>
      </c>
      <c r="BO687" s="129" t="s">
        <v>471</v>
      </c>
      <c r="BP687" s="18" t="s">
        <v>1987</v>
      </c>
      <c r="BQ687" s="12" t="str">
        <f t="shared" si="66"/>
        <v>Produção e Intervalo</v>
      </c>
      <c r="BR687" s="19">
        <f t="shared" si="67"/>
        <v>0</v>
      </c>
      <c r="BS687" s="19">
        <f t="shared" si="68"/>
        <v>0</v>
      </c>
      <c r="BT687" s="185" t="str">
        <f t="shared" si="69"/>
        <v>CondiçõesClimáticaChuva</v>
      </c>
    </row>
    <row r="688" spans="1:72" hidden="1">
      <c r="A688" s="47" t="str">
        <f t="shared" si="65"/>
        <v>EXPANSÃO TURMA 146079</v>
      </c>
      <c r="B688" s="101">
        <v>46079</v>
      </c>
      <c r="C688" s="134">
        <f>IF(BS_CONTROLE[[#This Row],[DATA]]="","",WEEKNUM(BS_CONTROLE[[#This Row],[DATA]]))</f>
        <v>9</v>
      </c>
      <c r="D688" s="103" t="s">
        <v>594</v>
      </c>
      <c r="E688" s="155">
        <v>650</v>
      </c>
      <c r="F688" s="125" t="s">
        <v>654</v>
      </c>
      <c r="G688" s="140" t="str">
        <f>IF(D688="","*",VLOOKUP(F688,BS_ATIVIDADE[],3,FALSE))</f>
        <v>EXPANSÃO</v>
      </c>
      <c r="H688" s="105" t="s">
        <v>593</v>
      </c>
      <c r="I688" s="105" t="s">
        <v>593</v>
      </c>
      <c r="J688" s="104">
        <v>30</v>
      </c>
      <c r="K688" s="104">
        <v>108.75</v>
      </c>
      <c r="L688" s="104">
        <v>109</v>
      </c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88" s="126" t="s">
        <v>1954</v>
      </c>
      <c r="O688" s="105">
        <v>0.35416666666666669</v>
      </c>
      <c r="P688" s="105">
        <v>6.25E-2</v>
      </c>
      <c r="Q688" s="104">
        <v>1</v>
      </c>
      <c r="R688" s="10" t="str">
        <f>IFERROR(_xlfn.XLOOKUP(F688, BS_ATIVIDADE[ATIVIDADE],BS_ATIVIDADE[UNIDADE] ), "*")</f>
        <v>Nº DE SOLDA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88" s="104" t="s">
        <v>1118</v>
      </c>
      <c r="W688" s="149" t="s">
        <v>1060</v>
      </c>
      <c r="X688" s="103" t="s">
        <v>421</v>
      </c>
      <c r="Y688" s="128" t="s">
        <v>424</v>
      </c>
      <c r="Z688" s="103"/>
      <c r="AA688" s="104" t="s">
        <v>593</v>
      </c>
      <c r="AB688" s="102"/>
      <c r="AC688" s="150"/>
      <c r="AD688" s="106" t="s">
        <v>593</v>
      </c>
      <c r="AE688" s="104" t="s">
        <v>593</v>
      </c>
      <c r="AF688" s="104" t="s">
        <v>593</v>
      </c>
      <c r="AG688" s="104" t="s">
        <v>593</v>
      </c>
      <c r="AH688" s="15"/>
      <c r="AI688" s="125" t="str">
        <f>IF(BS_CONTROLE[[#This Row],[Atividade]]=0, "-", BS_CONTROLE[[#This Row],[Atividade]])</f>
        <v>EXPANSÃO - SOLDA</v>
      </c>
      <c r="AJ688" s="9" t="str">
        <f>IF(BS_CONTROLE[[#This Row],[Atividade]]=0, "-", BS_CONTROLE[[#This Row],[Atividade]])</f>
        <v>EXPANSÃO - SOLDA</v>
      </c>
      <c r="AK688" s="31" t="str">
        <f>BS_CONTROLE[[#This Row],[Local - Partida]]</f>
        <v>-</v>
      </c>
      <c r="AL688" s="31" t="str">
        <f>BS_CONTROLE[[#This Row],[Local - Encerramento]]</f>
        <v>-</v>
      </c>
      <c r="AM688" s="104" t="str">
        <f>IF(BS_CONTROLE[[#This Row],[Entre - Estações]]=0, "-", BS_CONTROLE[[#This Row],[Entre - Estações]])</f>
        <v>109-ZGM</v>
      </c>
      <c r="AN688" s="104" t="str">
        <f>IF(BS_CONTROLE[[#This Row],[SB]]=0, "-", BS_CONTROLE[[#This Row],[SB]])</f>
        <v>1101093/1101091</v>
      </c>
      <c r="AO688" s="104">
        <f>IF(BS_CONTROLE[[#This Row],[SUB]]=0, "-", BS_CONTROLE[[#This Row],[SUB]])</f>
        <v>30</v>
      </c>
      <c r="AP688" s="104">
        <f>BS_CONTROLE[[#This Row],[KM - Inicio]]</f>
        <v>108.75</v>
      </c>
      <c r="AQ688" s="104">
        <f>BS_CONTROLE[[#This Row],[KM - Inicio]]</f>
        <v>108.75</v>
      </c>
      <c r="AR688" s="107">
        <v>0</v>
      </c>
      <c r="AS688" s="107">
        <v>0</v>
      </c>
      <c r="AT688" s="107">
        <v>0</v>
      </c>
      <c r="AU688" s="135"/>
      <c r="AV688" s="135"/>
      <c r="AW688" s="14"/>
      <c r="AX688" s="14"/>
      <c r="AY688" s="160">
        <f t="shared" si="64"/>
        <v>0</v>
      </c>
      <c r="AZ688" s="151"/>
      <c r="BA688" s="108">
        <v>0</v>
      </c>
      <c r="BB688" s="10" t="str">
        <f>IFERROR(_xlfn.XLOOKUP(AI688, BS_ATIVIDADE[ATIVIDADE],BS_ATIVIDADE[UNIDADE] ), "*")</f>
        <v>Nº DE SOLDA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88" s="148"/>
      <c r="BG688" s="16"/>
      <c r="BH688" s="17">
        <v>0</v>
      </c>
      <c r="BI688" s="17"/>
      <c r="BJ688" s="17" t="s">
        <v>1987</v>
      </c>
      <c r="BK688" s="18" t="s">
        <v>1987</v>
      </c>
      <c r="BL688" s="16"/>
      <c r="BM688" s="129" t="s">
        <v>447</v>
      </c>
      <c r="BN688" s="129" t="s">
        <v>471</v>
      </c>
      <c r="BO688" s="129" t="s">
        <v>471</v>
      </c>
      <c r="BP688" s="18" t="s">
        <v>1987</v>
      </c>
      <c r="BQ688" s="12" t="str">
        <f t="shared" si="66"/>
        <v>Produção e Intervalo</v>
      </c>
      <c r="BR688" s="19">
        <f t="shared" si="67"/>
        <v>0</v>
      </c>
      <c r="BS688" s="19">
        <f t="shared" si="68"/>
        <v>0</v>
      </c>
      <c r="BT688" s="185" t="str">
        <f t="shared" si="69"/>
        <v>CondiçõesClimáticaChuva</v>
      </c>
    </row>
    <row r="689" spans="1:72" hidden="1">
      <c r="A689" s="47" t="str">
        <f t="shared" si="65"/>
        <v/>
      </c>
      <c r="B689" s="101"/>
      <c r="C689" s="134" t="str">
        <f>IF(BS_CONTROLE[[#This Row],[DATA]]="","",WEEKNUM(BS_CONTROLE[[#This Row],[DATA]]))</f>
        <v/>
      </c>
      <c r="D689" s="103"/>
      <c r="E689" s="155">
        <v>682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4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6"/>
        <v>Aderente</v>
      </c>
      <c r="BR689" s="19" t="str">
        <f t="shared" si="67"/>
        <v>*</v>
      </c>
      <c r="BS689" s="19" t="str">
        <f t="shared" si="68"/>
        <v>*</v>
      </c>
      <c r="BT689" s="185" t="str">
        <f t="shared" si="69"/>
        <v/>
      </c>
    </row>
    <row r="690" spans="1:72" hidden="1">
      <c r="A690" s="47" t="str">
        <f t="shared" si="65"/>
        <v/>
      </c>
      <c r="B690" s="101"/>
      <c r="C690" s="134" t="str">
        <f>IF(BS_CONTROLE[[#This Row],[DATA]]="","",WEEKNUM(BS_CONTROLE[[#This Row],[DATA]]))</f>
        <v/>
      </c>
      <c r="D690" s="103"/>
      <c r="E690" s="155"/>
      <c r="F690" s="125"/>
      <c r="G690" s="140" t="str">
        <f>IF(D690="","*",VLOOKUP(F690,BS_ATIVIDADE[],3,FALSE))</f>
        <v>*</v>
      </c>
      <c r="H690" s="104"/>
      <c r="I690" s="104"/>
      <c r="J690" s="104"/>
      <c r="K690" s="104"/>
      <c r="L690" s="104"/>
      <c r="M690" s="126"/>
      <c r="N690" s="126"/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 t="s">
        <v>421</v>
      </c>
      <c r="Y690" s="128"/>
      <c r="Z690" s="103"/>
      <c r="AA690" s="104">
        <v>1</v>
      </c>
      <c r="AB690" s="102" t="s">
        <v>412</v>
      </c>
      <c r="AC690" s="150"/>
      <c r="AD690" s="106">
        <v>0.3125</v>
      </c>
      <c r="AE690" s="104" t="s">
        <v>593</v>
      </c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4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6"/>
        <v>Aderente</v>
      </c>
      <c r="BR690" s="19" t="str">
        <f t="shared" si="67"/>
        <v>*</v>
      </c>
      <c r="BS690" s="19" t="str">
        <f t="shared" si="68"/>
        <v>*</v>
      </c>
      <c r="BT690" s="185" t="str">
        <f t="shared" si="69"/>
        <v/>
      </c>
    </row>
    <row r="691" spans="1:72" hidden="1">
      <c r="A691" s="47" t="str">
        <f t="shared" si="65"/>
        <v>EXPANSÃO TURMA 146080</v>
      </c>
      <c r="B691" s="101">
        <v>46080</v>
      </c>
      <c r="C691" s="134">
        <f>IF(BS_CONTROLE[[#This Row],[DATA]]="","",WEEKNUM(BS_CONTROLE[[#This Row],[DATA]]))</f>
        <v>9</v>
      </c>
      <c r="D691" s="103" t="s">
        <v>594</v>
      </c>
      <c r="E691" s="155">
        <v>536</v>
      </c>
      <c r="F691" s="125" t="s">
        <v>654</v>
      </c>
      <c r="G691" s="140" t="str">
        <f>IF(D691="","*",VLOOKUP(F691,BS_ATIVIDADE[],3,FALSE))</f>
        <v>EXPANSÃO</v>
      </c>
      <c r="H691" s="105" t="s">
        <v>593</v>
      </c>
      <c r="I691" s="105" t="s">
        <v>593</v>
      </c>
      <c r="J691" s="104">
        <v>68</v>
      </c>
      <c r="K691" s="104">
        <v>74.2</v>
      </c>
      <c r="L691" s="104" t="s">
        <v>593</v>
      </c>
      <c r="M691" s="126" t="s">
        <v>1963</v>
      </c>
      <c r="N691" s="126" t="s">
        <v>1964</v>
      </c>
      <c r="O691" s="105">
        <v>0.375</v>
      </c>
      <c r="P691" s="105">
        <v>6.25E-2</v>
      </c>
      <c r="Q691" s="104">
        <v>1</v>
      </c>
      <c r="R691" s="10" t="str">
        <f>IFERROR(_xlfn.XLOOKUP(F691, BS_ATIVIDADE[ATIVIDADE],BS_ATIVIDADE[UNIDADE] ), "*")</f>
        <v>Nº DE SOLDA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91" s="104" t="s">
        <v>1965</v>
      </c>
      <c r="W691" s="149" t="s">
        <v>1060</v>
      </c>
      <c r="X691" s="103" t="s">
        <v>421</v>
      </c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EXPANSÃO - SOLDA</v>
      </c>
      <c r="AJ691" s="9" t="str">
        <f>IF(BS_CONTROLE[[#This Row],[Atividade]]=0, "-", BS_CONTROLE[[#This Row],[Atividade]])</f>
        <v>EXPANSÃO - SOLDA</v>
      </c>
      <c r="AK691" s="31" t="str">
        <f>BS_CONTROLE[[#This Row],[Local - Partida]]</f>
        <v>-</v>
      </c>
      <c r="AL691" s="31" t="str">
        <f>BS_CONTROLE[[#This Row],[Local - Encerramento]]</f>
        <v>-</v>
      </c>
      <c r="AM691" s="104" t="str">
        <f>IF(BS_CONTROLE[[#This Row],[Entre - Estações]]=0, "-", BS_CONTROLE[[#This Row],[Entre - Estações]])</f>
        <v xml:space="preserve">ZAC-ZSU </v>
      </c>
      <c r="AN691" s="104" t="str">
        <f>IF(BS_CONTROLE[[#This Row],[SB]]=0, "-", BS_CONTROLE[[#This Row],[SB]])</f>
        <v>K74ZNO/K70K74</v>
      </c>
      <c r="AO691" s="104">
        <f>IF(BS_CONTROLE[[#This Row],[SUB]]=0, "-", BS_CONTROLE[[#This Row],[SUB]])</f>
        <v>68</v>
      </c>
      <c r="AP691" s="104">
        <f>BS_CONTROLE[[#This Row],[KM - Inicio]]</f>
        <v>74.2</v>
      </c>
      <c r="AQ691" s="104">
        <f>BS_CONTROLE[[#This Row],[KM - Inicio]]</f>
        <v>74.2</v>
      </c>
      <c r="AR691" s="107">
        <v>0.33958333333333335</v>
      </c>
      <c r="AS691" s="107">
        <v>0.44097222222222221</v>
      </c>
      <c r="AT691" s="107">
        <v>0.50347222222222221</v>
      </c>
      <c r="AU691" s="135">
        <v>0.6020833333333333</v>
      </c>
      <c r="AV691" s="135">
        <v>0.6645833333333333</v>
      </c>
      <c r="AW691" s="14"/>
      <c r="AX691" s="14"/>
      <c r="AY691" s="160">
        <f t="shared" si="64"/>
        <v>0.125</v>
      </c>
      <c r="AZ691" s="151"/>
      <c r="BA691" s="108">
        <v>4</v>
      </c>
      <c r="BB691" s="10" t="str">
        <f>IFERROR(_xlfn.XLOOKUP(AI691, BS_ATIVIDADE[ATIVIDADE],BS_ATIVIDADE[UNIDADE] ), "*")</f>
        <v>Nº DE SOLDA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91" s="148"/>
      <c r="BG691" s="16"/>
      <c r="BH691" s="17">
        <v>3</v>
      </c>
      <c r="BI691" s="17"/>
      <c r="BJ691" s="17" t="s">
        <v>2000</v>
      </c>
      <c r="BK691" s="18" t="s">
        <v>2001</v>
      </c>
      <c r="BL691" s="16"/>
      <c r="BM691" s="129" t="s">
        <v>445</v>
      </c>
      <c r="BN691" s="129" t="s">
        <v>445</v>
      </c>
      <c r="BO691" s="129" t="s">
        <v>445</v>
      </c>
      <c r="BP691" s="18" t="s">
        <v>593</v>
      </c>
      <c r="BQ691" s="12" t="str">
        <f t="shared" si="66"/>
        <v>Aderente</v>
      </c>
      <c r="BR691" s="19">
        <f t="shared" si="67"/>
        <v>2</v>
      </c>
      <c r="BS691" s="19">
        <f t="shared" si="68"/>
        <v>4</v>
      </c>
      <c r="BT691" s="185" t="str">
        <f t="shared" si="69"/>
        <v>OKOK</v>
      </c>
    </row>
    <row r="692" spans="1:72" hidden="1">
      <c r="A692" s="47" t="str">
        <f t="shared" si="65"/>
        <v>A7446080</v>
      </c>
      <c r="B692" s="101">
        <v>46080</v>
      </c>
      <c r="C692" s="134">
        <f>IF(BS_CONTROLE[[#This Row],[DATA]]="","",WEEKNUM(BS_CONTROLE[[#This Row],[DATA]]))</f>
        <v>9</v>
      </c>
      <c r="D692" s="103" t="s">
        <v>721</v>
      </c>
      <c r="E692" s="155">
        <v>683</v>
      </c>
      <c r="F692" s="125" t="s">
        <v>614</v>
      </c>
      <c r="G692" s="140" t="str">
        <f>IF(D692="","*",VLOOKUP(F692,BS_ATIVIDADE[],3,FALSE))</f>
        <v>DETECÇÃO</v>
      </c>
      <c r="H692" s="105" t="s">
        <v>2002</v>
      </c>
      <c r="I692" s="105" t="s">
        <v>2003</v>
      </c>
      <c r="J692" s="104">
        <v>70</v>
      </c>
      <c r="K692" s="104">
        <v>95</v>
      </c>
      <c r="L692" s="104" t="s">
        <v>593</v>
      </c>
      <c r="M692" s="126" t="s">
        <v>2004</v>
      </c>
      <c r="N692" s="126" t="s">
        <v>2005</v>
      </c>
      <c r="O692" s="105">
        <v>0.35416666666666669</v>
      </c>
      <c r="P692" s="105">
        <v>4.1666666666666664E-2</v>
      </c>
      <c r="Q692" s="104">
        <v>50</v>
      </c>
      <c r="R692" s="10" t="str">
        <f>IFERROR(_xlfn.XLOOKUP(F692, BS_ATIVIDADE[ATIVIDADE],BS_ATIVIDADE[UNIDADE] ), "*")</f>
        <v>KM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92" s="104" t="s">
        <v>1354</v>
      </c>
      <c r="W692" s="149" t="s">
        <v>1355</v>
      </c>
      <c r="X692" s="103" t="s">
        <v>416</v>
      </c>
      <c r="Y692" s="128" t="s">
        <v>424</v>
      </c>
      <c r="Z692" s="103"/>
      <c r="AA692" s="104">
        <v>1</v>
      </c>
      <c r="AB692" s="102" t="s">
        <v>412</v>
      </c>
      <c r="AC692" s="150"/>
      <c r="AD692" s="106">
        <v>0.3125</v>
      </c>
      <c r="AE692" s="104">
        <v>6294</v>
      </c>
      <c r="AF692" s="104"/>
      <c r="AG692" s="104"/>
      <c r="AH692" s="15"/>
      <c r="AI692" s="125" t="str">
        <f>IF(BS_CONTROLE[[#This Row],[Atividade]]=0, "-", BS_CONTROLE[[#This Row],[Atividade]])</f>
        <v>DETECÇÃO - RONDA 7 DIAS</v>
      </c>
      <c r="AJ692" s="9" t="str">
        <f>IF(BS_CONTROLE[[#This Row],[Atividade]]=0, "-", BS_CONTROLE[[#This Row],[Atividade]])</f>
        <v>DETECÇÃO - RONDA 7 DIAS</v>
      </c>
      <c r="AK692" s="31" t="str">
        <f>BS_CONTROLE[[#This Row],[Local - Partida]]</f>
        <v>ZTT-2</v>
      </c>
      <c r="AL692" s="31" t="str">
        <f>BS_CONTROLE[[#This Row],[Local - Encerramento]]</f>
        <v>ZTO</v>
      </c>
      <c r="AM692" s="104" t="str">
        <f>IF(BS_CONTROLE[[#This Row],[Entre - Estações]]=0, "-", BS_CONTROLE[[#This Row],[Entre - Estações]])</f>
        <v>ZTT-ZTO</v>
      </c>
      <c r="AN692" s="104" t="str">
        <f>IF(BS_CONTROLE[[#This Row],[SB]]=0, "-", BS_CONTROLE[[#This Row],[SB]])</f>
        <v>ZTTZTO</v>
      </c>
      <c r="AO692" s="104">
        <f>IF(BS_CONTROLE[[#This Row],[SUB]]=0, "-", BS_CONTROLE[[#This Row],[SUB]])</f>
        <v>70</v>
      </c>
      <c r="AP692" s="104">
        <f>BS_CONTROLE[[#This Row],[KM - Inicio]]</f>
        <v>95</v>
      </c>
      <c r="AQ692" s="104">
        <f>BS_CONTROLE[[#This Row],[KM - Inicio]]</f>
        <v>95</v>
      </c>
      <c r="AR692" s="107">
        <v>0.37291666666666667</v>
      </c>
      <c r="AS692" s="107">
        <v>0.41805555555555557</v>
      </c>
      <c r="AT692" s="107">
        <v>0.4597222222222222</v>
      </c>
      <c r="AU692" s="135"/>
      <c r="AV692" s="135"/>
      <c r="AW692" s="14"/>
      <c r="AX692" s="14"/>
      <c r="AY692" s="160">
        <f t="shared" si="64"/>
        <v>4.166666666666663E-2</v>
      </c>
      <c r="AZ692" s="151"/>
      <c r="BA692" s="108">
        <v>50</v>
      </c>
      <c r="BB692" s="10" t="str">
        <f>IFERROR(_xlfn.XLOOKUP(AI692, BS_ATIVIDADE[ATIVIDADE],BS_ATIVIDADE[UNIDADE] ), "*")</f>
        <v>KM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92" s="148"/>
      <c r="BG692" s="16"/>
      <c r="BH692" s="17">
        <v>2</v>
      </c>
      <c r="BI692" s="17"/>
      <c r="BJ692" s="17" t="s">
        <v>2006</v>
      </c>
      <c r="BK692" s="18" t="s">
        <v>1999</v>
      </c>
      <c r="BL692" s="16"/>
      <c r="BM692" s="129" t="s">
        <v>445</v>
      </c>
      <c r="BN692" s="129" t="s">
        <v>445</v>
      </c>
      <c r="BO692" s="129" t="s">
        <v>445</v>
      </c>
      <c r="BP692" s="18" t="s">
        <v>593</v>
      </c>
      <c r="BQ692" s="12" t="str">
        <f t="shared" si="66"/>
        <v>Intervalo</v>
      </c>
      <c r="BR692" s="19">
        <f t="shared" si="67"/>
        <v>0.99999999999999911</v>
      </c>
      <c r="BS692" s="19">
        <f t="shared" si="68"/>
        <v>1</v>
      </c>
      <c r="BT692" s="185" t="str">
        <f t="shared" si="69"/>
        <v>OKOK</v>
      </c>
    </row>
    <row r="693" spans="1:72" hidden="1">
      <c r="A693" s="47" t="str">
        <f t="shared" si="65"/>
        <v>KLECIO (TP-699)46080</v>
      </c>
      <c r="B693" s="101">
        <v>46080</v>
      </c>
      <c r="C693" s="134">
        <f>IF(BS_CONTROLE[[#This Row],[DATA]]="","",WEEKNUM(BS_CONTROLE[[#This Row],[DATA]]))</f>
        <v>9</v>
      </c>
      <c r="D693" s="103" t="s">
        <v>913</v>
      </c>
      <c r="E693" s="155"/>
      <c r="F693" s="125" t="s">
        <v>775</v>
      </c>
      <c r="G693" s="140" t="str">
        <f>IF(D693="","*",VLOOKUP(F693,BS_ATIVIDADE[],3,FALSE))</f>
        <v>SOLDA</v>
      </c>
      <c r="H693" s="105" t="s">
        <v>593</v>
      </c>
      <c r="I693" s="105" t="s">
        <v>593</v>
      </c>
      <c r="J693" s="104">
        <v>70</v>
      </c>
      <c r="K693" s="104">
        <v>97.4</v>
      </c>
      <c r="L693" s="104" t="s">
        <v>593</v>
      </c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693" s="105">
        <v>0.375</v>
      </c>
      <c r="P693" s="105">
        <v>6.25E-2</v>
      </c>
      <c r="Q693" s="104">
        <v>1</v>
      </c>
      <c r="R693" s="10" t="str">
        <f>IFERROR(_xlfn.XLOOKUP(F693, BS_ATIVIDADE[ATIVIDADE],BS_ATIVIDADE[UNIDADE] ), "*")</f>
        <v>Nº DE SOLDA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93" s="104" t="s">
        <v>1059</v>
      </c>
      <c r="W693" s="149" t="s">
        <v>1060</v>
      </c>
      <c r="X693" s="103" t="s">
        <v>421</v>
      </c>
      <c r="Y693" s="128" t="s">
        <v>424</v>
      </c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PDM - SOLDA</v>
      </c>
      <c r="AJ693" s="9" t="str">
        <f>IF(BS_CONTROLE[[#This Row],[Atividade]]=0, "-", BS_CONTROLE[[#This Row],[Atividade]])</f>
        <v>PDM - SOLDA</v>
      </c>
      <c r="AK693" s="31" t="str">
        <f>BS_CONTROLE[[#This Row],[Local - Partida]]</f>
        <v>-</v>
      </c>
      <c r="AL693" s="31" t="str">
        <f>BS_CONTROLE[[#This Row],[Local - Encerramento]]</f>
        <v>-</v>
      </c>
      <c r="AM693" s="104" t="str">
        <f>IF(BS_CONTROLE[[#This Row],[Entre - Estações]]=0, "-", BS_CONTROLE[[#This Row],[Entre - Estações]])</f>
        <v>ZTT-ZLI</v>
      </c>
      <c r="AN693" s="104" t="str">
        <f>IF(BS_CONTROLE[[#This Row],[SB]]=0, "-", BS_CONTROLE[[#This Row],[SB]])</f>
        <v>ZTTK971</v>
      </c>
      <c r="AO693" s="104">
        <f>IF(BS_CONTROLE[[#This Row],[SUB]]=0, "-", BS_CONTROLE[[#This Row],[SUB]])</f>
        <v>70</v>
      </c>
      <c r="AP693" s="104">
        <f>BS_CONTROLE[[#This Row],[KM - Inicio]]</f>
        <v>97.4</v>
      </c>
      <c r="AQ693" s="104">
        <f>BS_CONTROLE[[#This Row],[KM - Inicio]]</f>
        <v>97.4</v>
      </c>
      <c r="AR693" s="107">
        <v>0.33958333333333335</v>
      </c>
      <c r="AS693" s="107">
        <v>0.40416666666666667</v>
      </c>
      <c r="AT693" s="107">
        <v>0.46666666666666667</v>
      </c>
      <c r="AU693" s="135"/>
      <c r="AV693" s="135"/>
      <c r="AW693" s="14"/>
      <c r="AX693" s="14"/>
      <c r="AY693" s="160">
        <f t="shared" si="64"/>
        <v>6.25E-2</v>
      </c>
      <c r="AZ693" s="151"/>
      <c r="BA693" s="108">
        <v>1</v>
      </c>
      <c r="BB693" s="10" t="str">
        <f>IFERROR(_xlfn.XLOOKUP(AI693, BS_ATIVIDADE[ATIVIDADE],BS_ATIVIDADE[UNIDADE] ), "*")</f>
        <v>Nº DE SOLDA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93" s="148"/>
      <c r="BG693" s="16"/>
      <c r="BH693" s="17">
        <v>2</v>
      </c>
      <c r="BI693" s="17"/>
      <c r="BJ693" s="17" t="s">
        <v>2007</v>
      </c>
      <c r="BK693" s="18" t="s">
        <v>2008</v>
      </c>
      <c r="BL693" s="16"/>
      <c r="BM693" s="129" t="s">
        <v>445</v>
      </c>
      <c r="BN693" s="129" t="s">
        <v>445</v>
      </c>
      <c r="BO693" s="129" t="s">
        <v>445</v>
      </c>
      <c r="BP693" s="18" t="s">
        <v>593</v>
      </c>
      <c r="BQ693" s="12" t="str">
        <f t="shared" si="66"/>
        <v>Aderente</v>
      </c>
      <c r="BR693" s="19">
        <f t="shared" si="67"/>
        <v>1</v>
      </c>
      <c r="BS693" s="19">
        <f t="shared" si="68"/>
        <v>1</v>
      </c>
      <c r="BT693" s="185" t="str">
        <f t="shared" si="69"/>
        <v>OKOK</v>
      </c>
    </row>
    <row r="694" spans="1:72" hidden="1">
      <c r="A694" s="47" t="str">
        <f t="shared" si="65"/>
        <v>E4246080</v>
      </c>
      <c r="B694" s="101">
        <v>46080</v>
      </c>
      <c r="C694" s="134">
        <f>IF(BS_CONTROLE[[#This Row],[DATA]]="","",WEEKNUM(BS_CONTROLE[[#This Row],[DATA]]))</f>
        <v>9</v>
      </c>
      <c r="D694" s="103" t="s">
        <v>752</v>
      </c>
      <c r="E694" s="155">
        <v>193</v>
      </c>
      <c r="F694" s="125" t="s">
        <v>660</v>
      </c>
      <c r="G694" s="140" t="str">
        <f>IF(D694="","*",VLOOKUP(F694,BS_ATIVIDADE[],3,FALSE))</f>
        <v>TRILHEIRO - DESCARGA</v>
      </c>
      <c r="H694" s="105" t="s">
        <v>1333</v>
      </c>
      <c r="I694" s="105" t="s">
        <v>1333</v>
      </c>
      <c r="J694" s="104">
        <v>68</v>
      </c>
      <c r="K694" s="104">
        <v>54.96</v>
      </c>
      <c r="L694" s="104">
        <v>57.484000000000002</v>
      </c>
      <c r="M694" s="126" t="s">
        <v>286</v>
      </c>
      <c r="N694" s="126" t="s">
        <v>1578</v>
      </c>
      <c r="O694" s="105">
        <v>0.41666666666666669</v>
      </c>
      <c r="P694" s="105">
        <v>8.3333333333333329E-2</v>
      </c>
      <c r="Q694" s="104">
        <v>1560</v>
      </c>
      <c r="R694" s="10" t="str">
        <f>IFERROR(_xlfn.XLOOKUP(F694, BS_ATIVIDADE[ATIVIDADE],BS_ATIVIDADE[UNIDADE] ), "*")</f>
        <v>M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94" s="104" t="s">
        <v>1069</v>
      </c>
      <c r="W694" s="149" t="s">
        <v>1098</v>
      </c>
      <c r="X694" s="103" t="s">
        <v>416</v>
      </c>
      <c r="Y694" s="128" t="s">
        <v>424</v>
      </c>
      <c r="Z694" s="103"/>
      <c r="AA694" s="104" t="s">
        <v>2009</v>
      </c>
      <c r="AB694" s="102" t="s">
        <v>423</v>
      </c>
      <c r="AC694" s="150" t="s">
        <v>406</v>
      </c>
      <c r="AD694" s="106">
        <v>0.39583333333333331</v>
      </c>
      <c r="AE694" s="104" t="s">
        <v>1935</v>
      </c>
      <c r="AF694" s="104" t="s">
        <v>593</v>
      </c>
      <c r="AG694" s="104" t="s">
        <v>593</v>
      </c>
      <c r="AH694" s="15"/>
      <c r="AI694" s="125" t="str">
        <f>IF(BS_CONTROLE[[#This Row],[Atividade]]=0, "-", BS_CONTROLE[[#This Row],[Atividade]])</f>
        <v>TRILHEIRO - DESCARGA</v>
      </c>
      <c r="AJ694" s="9" t="str">
        <f>IF(BS_CONTROLE[[#This Row],[Atividade]]=0, "-", BS_CONTROLE[[#This Row],[Atividade]])</f>
        <v>TRILHEIRO - DESCARGA</v>
      </c>
      <c r="AK694" s="31" t="str">
        <f>BS_CONTROLE[[#This Row],[Local - Partida]]</f>
        <v>ZBV3</v>
      </c>
      <c r="AL694" s="31" t="str">
        <f>BS_CONTROLE[[#This Row],[Local - Encerramento]]</f>
        <v>ZBV3</v>
      </c>
      <c r="AM694" s="104" t="str">
        <f>IF(BS_CONTROLE[[#This Row],[Entre - Estações]]=0, "-", BS_CONTROLE[[#This Row],[Entre - Estações]])</f>
        <v>ZBM-ZHO</v>
      </c>
      <c r="AN694" s="104" t="str">
        <f>IF(BS_CONTROLE[[#This Row],[SB]]=0, "-", BS_CONTROLE[[#This Row],[SB]])</f>
        <v>ZBM1/ZK57ZHO</v>
      </c>
      <c r="AO694" s="104">
        <f>IF(BS_CONTROLE[[#This Row],[SUB]]=0, "-", BS_CONTROLE[[#This Row],[SUB]])</f>
        <v>68</v>
      </c>
      <c r="AP694" s="104">
        <f>BS_CONTROLE[[#This Row],[KM - Inicio]]</f>
        <v>54.96</v>
      </c>
      <c r="AQ694" s="104">
        <f>BS_CONTROLE[[#This Row],[KM - Inicio]]</f>
        <v>54.96</v>
      </c>
      <c r="AR694" s="107">
        <v>0.46319444444444446</v>
      </c>
      <c r="AS694" s="107">
        <v>0.5444444444444444</v>
      </c>
      <c r="AT694" s="107">
        <v>0.6875</v>
      </c>
      <c r="AU694" s="135"/>
      <c r="AV694" s="135"/>
      <c r="AW694" s="14"/>
      <c r="AX694" s="14"/>
      <c r="AY694" s="160">
        <f t="shared" si="64"/>
        <v>0.1430555555555556</v>
      </c>
      <c r="AZ694" s="151"/>
      <c r="BA694" s="108">
        <v>1560</v>
      </c>
      <c r="BB694" s="10" t="str">
        <f>IFERROR(_xlfn.XLOOKUP(AI694, BS_ATIVIDADE[ATIVIDADE],BS_ATIVIDADE[UNIDADE] ), "*")</f>
        <v>M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94" s="148"/>
      <c r="BG694" s="16"/>
      <c r="BH694" s="17">
        <v>2</v>
      </c>
      <c r="BI694" s="17"/>
      <c r="BJ694" s="17" t="s">
        <v>2010</v>
      </c>
      <c r="BK694" s="18" t="s">
        <v>2011</v>
      </c>
      <c r="BL694" s="16"/>
      <c r="BM694" s="129" t="s">
        <v>445</v>
      </c>
      <c r="BN694" s="129" t="s">
        <v>445</v>
      </c>
      <c r="BO694" s="129" t="s">
        <v>445</v>
      </c>
      <c r="BP694" s="18" t="s">
        <v>593</v>
      </c>
      <c r="BQ694" s="12" t="str">
        <f t="shared" si="66"/>
        <v>Aderente</v>
      </c>
      <c r="BR694" s="19">
        <f t="shared" si="67"/>
        <v>1.7166666666666672</v>
      </c>
      <c r="BS694" s="19">
        <f t="shared" si="68"/>
        <v>1</v>
      </c>
      <c r="BT694" s="185" t="str">
        <f t="shared" si="69"/>
        <v>OKOK</v>
      </c>
    </row>
    <row r="695" spans="1:72" hidden="1">
      <c r="A695" s="47" t="str">
        <f t="shared" si="65"/>
        <v/>
      </c>
      <c r="B695" s="101"/>
      <c r="C695" s="134" t="str">
        <f>IF(BS_CONTROLE[[#This Row],[DATA]]="","",WEEKNUM(BS_CONTROLE[[#This Row],[DATA]]))</f>
        <v/>
      </c>
      <c r="D695" s="103"/>
      <c r="E695" s="155">
        <v>688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4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6"/>
        <v>Aderente</v>
      </c>
      <c r="BR695" s="19" t="str">
        <f t="shared" si="67"/>
        <v>*</v>
      </c>
      <c r="BS695" s="19" t="str">
        <f t="shared" si="68"/>
        <v>*</v>
      </c>
      <c r="BT695" s="185" t="str">
        <f t="shared" si="69"/>
        <v/>
      </c>
    </row>
    <row r="696" spans="1:72" hidden="1">
      <c r="A696" s="47" t="str">
        <f t="shared" si="65"/>
        <v>DANIEL (TP-647)46080</v>
      </c>
      <c r="B696" s="101">
        <v>46080</v>
      </c>
      <c r="C696" s="134">
        <f>IF(BS_CONTROLE[[#This Row],[DATA]]="","",WEEKNUM(BS_CONTROLE[[#This Row],[DATA]]))</f>
        <v>9</v>
      </c>
      <c r="D696" s="103" t="s">
        <v>867</v>
      </c>
      <c r="E696" s="155">
        <v>162</v>
      </c>
      <c r="F696" s="125" t="s">
        <v>775</v>
      </c>
      <c r="G696" s="140" t="str">
        <f>IF(D696="","*",VLOOKUP(F696,BS_ATIVIDADE[],3,FALSE))</f>
        <v>SOLDA</v>
      </c>
      <c r="H696" s="104" t="s">
        <v>593</v>
      </c>
      <c r="I696" s="104" t="s">
        <v>593</v>
      </c>
      <c r="J696" s="104">
        <v>56</v>
      </c>
      <c r="K696" s="104">
        <v>208.75</v>
      </c>
      <c r="L696" s="104" t="s">
        <v>593</v>
      </c>
      <c r="M696" s="126" t="s">
        <v>105</v>
      </c>
      <c r="N696" s="126" t="s">
        <v>250</v>
      </c>
      <c r="O696" s="105">
        <v>0.375</v>
      </c>
      <c r="P696" s="105">
        <v>6.25E-2</v>
      </c>
      <c r="Q696" s="104">
        <v>1</v>
      </c>
      <c r="R696" s="10" t="str">
        <f>IFERROR(_xlfn.XLOOKUP(F696, BS_ATIVIDADE[ATIVIDADE],BS_ATIVIDADE[UNIDADE] ), "*")</f>
        <v>Nº DE SOLDA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6" s="104" t="s">
        <v>1217</v>
      </c>
      <c r="W696" s="149" t="s">
        <v>1060</v>
      </c>
      <c r="X696" s="103" t="s">
        <v>421</v>
      </c>
      <c r="Y696" s="128" t="s">
        <v>424</v>
      </c>
      <c r="Z696" s="103"/>
      <c r="AA696" s="104" t="s">
        <v>593</v>
      </c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PDM - SOLDA</v>
      </c>
      <c r="AJ696" s="9" t="str">
        <f>IF(BS_CONTROLE[[#This Row],[Atividade]]=0, "-", BS_CONTROLE[[#This Row],[Atividade]])</f>
        <v>PDM - SOLDA</v>
      </c>
      <c r="AK696" s="31" t="str">
        <f>BS_CONTROLE[[#This Row],[Local - Partida]]</f>
        <v>-</v>
      </c>
      <c r="AL696" s="31" t="str">
        <f>BS_CONTROLE[[#This Row],[Local - Encerramento]]</f>
        <v>-</v>
      </c>
      <c r="AM696" s="104" t="str">
        <f>IF(BS_CONTROLE[[#This Row],[Entre - Estações]]=0, "-", BS_CONTROLE[[#This Row],[Entre - Estações]])</f>
        <v>ZST</v>
      </c>
      <c r="AN696" s="104" t="str">
        <f>IF(BS_CONTROLE[[#This Row],[SB]]=0, "-", BS_CONTROLE[[#This Row],[SB]])</f>
        <v>ZST2</v>
      </c>
      <c r="AO696" s="104">
        <f>IF(BS_CONTROLE[[#This Row],[SUB]]=0, "-", BS_CONTROLE[[#This Row],[SUB]])</f>
        <v>56</v>
      </c>
      <c r="AP696" s="104">
        <f>BS_CONTROLE[[#This Row],[KM - Inicio]]</f>
        <v>208.75</v>
      </c>
      <c r="AQ696" s="104">
        <f>BS_CONTROLE[[#This Row],[KM - Inicio]]</f>
        <v>208.75</v>
      </c>
      <c r="AR696" s="107">
        <v>0</v>
      </c>
      <c r="AS696" s="107">
        <v>0</v>
      </c>
      <c r="AT696" s="107">
        <v>0</v>
      </c>
      <c r="AU696" s="135"/>
      <c r="AV696" s="135"/>
      <c r="AW696" s="14"/>
      <c r="AX696" s="14"/>
      <c r="AY696" s="160">
        <f t="shared" si="64"/>
        <v>0</v>
      </c>
      <c r="AZ696" s="151"/>
      <c r="BA696" s="108">
        <v>0</v>
      </c>
      <c r="BB696" s="10" t="str">
        <f>IFERROR(_xlfn.XLOOKUP(AI696, BS_ATIVIDADE[ATIVIDADE],BS_ATIVIDADE[UNIDADE] ), "*")</f>
        <v>Nº DE SOLDA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6" s="148"/>
      <c r="BG696" s="16"/>
      <c r="BH696" s="17">
        <v>0</v>
      </c>
      <c r="BI696" s="17"/>
      <c r="BJ696" s="17" t="s">
        <v>2012</v>
      </c>
      <c r="BK696" s="18" t="s">
        <v>2012</v>
      </c>
      <c r="BL696" s="16"/>
      <c r="BM696" s="129" t="s">
        <v>441</v>
      </c>
      <c r="BN696" s="129" t="s">
        <v>470</v>
      </c>
      <c r="BO696" s="129" t="s">
        <v>521</v>
      </c>
      <c r="BP696" s="18" t="s">
        <v>2012</v>
      </c>
      <c r="BQ696" s="12" t="str">
        <f t="shared" si="66"/>
        <v>Produção e Intervalo</v>
      </c>
      <c r="BR696" s="19">
        <f t="shared" si="67"/>
        <v>0</v>
      </c>
      <c r="BS696" s="19">
        <f t="shared" si="68"/>
        <v>0</v>
      </c>
      <c r="BT696" s="185" t="str">
        <f t="shared" si="69"/>
        <v>SuperExecução</v>
      </c>
    </row>
    <row r="697" spans="1:72" hidden="1">
      <c r="A697" s="47" t="str">
        <f t="shared" si="65"/>
        <v>V93</v>
      </c>
      <c r="B697" s="101"/>
      <c r="C697" s="134" t="str">
        <f>IF(BS_CONTROLE[[#This Row],[DATA]]="","",WEEKNUM(BS_CONTROLE[[#This Row],[DATA]]))</f>
        <v/>
      </c>
      <c r="D697" s="103" t="s">
        <v>814</v>
      </c>
      <c r="E697" s="155">
        <v>162</v>
      </c>
      <c r="F697" s="125" t="s">
        <v>698</v>
      </c>
      <c r="G697" s="140" t="str">
        <f>IF(D697="","*",VLOOKUP(F697,BS_ATIVIDADE[],3,FALSE))</f>
        <v>MECANIZAÇÃO - SOCADORA</v>
      </c>
      <c r="H697" s="104" t="s">
        <v>104</v>
      </c>
      <c r="I697" s="104" t="s">
        <v>104</v>
      </c>
      <c r="J697" s="104">
        <v>56</v>
      </c>
      <c r="K697" s="104">
        <v>204.4</v>
      </c>
      <c r="L697" s="104">
        <v>205.8</v>
      </c>
      <c r="M697" s="126" t="s">
        <v>247</v>
      </c>
      <c r="N697" s="126" t="s">
        <v>248</v>
      </c>
      <c r="O697" s="105">
        <v>0.41666666666666669</v>
      </c>
      <c r="P697" s="105">
        <v>8.3333333333333329E-2</v>
      </c>
      <c r="Q697" s="104">
        <v>500</v>
      </c>
      <c r="R697" s="10" t="str">
        <f>IFERROR(_xlfn.XLOOKUP(F697, BS_ATIVIDADE[ATIVIDADE],BS_ATIVIDADE[UNIDADE] ), "*")</f>
        <v>M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7" s="104" t="s">
        <v>1109</v>
      </c>
      <c r="W697" s="149" t="s">
        <v>1664</v>
      </c>
      <c r="X697" s="103" t="s">
        <v>421</v>
      </c>
      <c r="Y697" s="128"/>
      <c r="Z697" s="103"/>
      <c r="AA697" s="104">
        <v>1</v>
      </c>
      <c r="AB697" s="102" t="s">
        <v>418</v>
      </c>
      <c r="AC697" s="150" t="s">
        <v>419</v>
      </c>
      <c r="AD697" s="106">
        <v>0.33333333333333331</v>
      </c>
      <c r="AE697" s="104">
        <v>7309</v>
      </c>
      <c r="AF697" s="104" t="s">
        <v>593</v>
      </c>
      <c r="AG697" s="104" t="s">
        <v>593</v>
      </c>
      <c r="AH697" s="15"/>
      <c r="AI697" s="125" t="str">
        <f>IF(BS_CONTROLE[[#This Row],[Atividade]]=0, "-", BS_CONTROLE[[#This Row],[Atividade]])</f>
        <v>MECANIZAÇÃO - SOCADORA</v>
      </c>
      <c r="AJ697" s="9" t="str">
        <f>IF(BS_CONTROLE[[#This Row],[Atividade]]=0, "-", BS_CONTROLE[[#This Row],[Atividade]])</f>
        <v>MECANIZAÇÃO - SOCADORA</v>
      </c>
      <c r="AK697" s="31" t="str">
        <f>BS_CONTROLE[[#This Row],[Local - Partida]]</f>
        <v>ZYU1</v>
      </c>
      <c r="AL697" s="31" t="str">
        <f>BS_CONTROLE[[#This Row],[Local - Encerramento]]</f>
        <v>ZYU1</v>
      </c>
      <c r="AM697" s="104" t="str">
        <f>IF(BS_CONTROLE[[#This Row],[Entre - Estações]]=0, "-", BS_CONTROLE[[#This Row],[Entre - Estações]])</f>
        <v>ZYU-ZST</v>
      </c>
      <c r="AN697" s="104" t="str">
        <f>IF(BS_CONTROLE[[#This Row],[SB]]=0, "-", BS_CONTROLE[[#This Row],[SB]])</f>
        <v>ZYU206</v>
      </c>
      <c r="AO697" s="104">
        <f>IF(BS_CONTROLE[[#This Row],[SUB]]=0, "-", BS_CONTROLE[[#This Row],[SUB]])</f>
        <v>56</v>
      </c>
      <c r="AP697" s="104">
        <f>BS_CONTROLE[[#This Row],[KM - Inicio]]</f>
        <v>204.4</v>
      </c>
      <c r="AQ697" s="104">
        <f>BS_CONTROLE[[#This Row],[KM - Inicio]]</f>
        <v>204.4</v>
      </c>
      <c r="AR697" s="107"/>
      <c r="AS697" s="107"/>
      <c r="AT697" s="107"/>
      <c r="AU697" s="135"/>
      <c r="AV697" s="135"/>
      <c r="AW697" s="14"/>
      <c r="AX697" s="14"/>
      <c r="AY697" s="160">
        <f t="shared" si="64"/>
        <v>0</v>
      </c>
      <c r="AZ697" s="151"/>
      <c r="BA697" s="108"/>
      <c r="BB697" s="10" t="str">
        <f>IFERROR(_xlfn.XLOOKUP(AI697, BS_ATIVIDADE[ATIVIDADE],BS_ATIVIDADE[UNIDADE] ), "*")</f>
        <v>M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6"/>
        <v>Aderente</v>
      </c>
      <c r="BR697" s="19" t="str">
        <f t="shared" si="67"/>
        <v>*</v>
      </c>
      <c r="BS697" s="19" t="str">
        <f t="shared" si="68"/>
        <v>*</v>
      </c>
      <c r="BT697" s="185" t="str">
        <f t="shared" si="69"/>
        <v/>
      </c>
    </row>
    <row r="698" spans="1:72" hidden="1">
      <c r="A698" s="47" t="str">
        <f t="shared" si="65"/>
        <v>ROGÉRIO (TP-730)46080</v>
      </c>
      <c r="B698" s="101">
        <v>46080</v>
      </c>
      <c r="C698" s="134">
        <f>IF(BS_CONTROLE[[#This Row],[DATA]]="","",WEEKNUM(BS_CONTROLE[[#This Row],[DATA]]))</f>
        <v>9</v>
      </c>
      <c r="D698" s="103" t="s">
        <v>937</v>
      </c>
      <c r="E698" s="155">
        <v>543</v>
      </c>
      <c r="F698" s="125" t="s">
        <v>779</v>
      </c>
      <c r="G698" s="140" t="str">
        <f>IF(D698="","*",VLOOKUP(F698,BS_ATIVIDADE[],3,FALSE))</f>
        <v>DORMENTE - SUBSTITUIÇÂO</v>
      </c>
      <c r="H698" s="105" t="s">
        <v>593</v>
      </c>
      <c r="I698" s="105"/>
      <c r="J698" s="104">
        <v>56</v>
      </c>
      <c r="K698" s="104">
        <v>202</v>
      </c>
      <c r="L698" s="104" t="s">
        <v>593</v>
      </c>
      <c r="M698" s="126" t="s">
        <v>103</v>
      </c>
      <c r="N698" s="126" t="s">
        <v>246</v>
      </c>
      <c r="O698" s="105">
        <v>0.41666666666666669</v>
      </c>
      <c r="P698" s="105">
        <v>8.3333333333333329E-2</v>
      </c>
      <c r="Q698" s="104">
        <v>20</v>
      </c>
      <c r="R698" s="10" t="str">
        <f>IFERROR(_xlfn.XLOOKUP(F698, BS_ATIVIDADE[ATIVIDADE],BS_ATIVIDADE[UNIDADE] ), "*")</f>
        <v>Nº DE DORMENTES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8" s="104" t="s">
        <v>1179</v>
      </c>
      <c r="W698" s="149" t="s">
        <v>1075</v>
      </c>
      <c r="X698" s="103" t="s">
        <v>421</v>
      </c>
      <c r="Y698" s="128" t="s">
        <v>424</v>
      </c>
      <c r="Z698" s="103"/>
      <c r="AA698" s="104" t="s">
        <v>593</v>
      </c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PDM - SUBSTITUIÇÃO - DORMENTE</v>
      </c>
      <c r="AJ698" s="9" t="str">
        <f>IF(BS_CONTROLE[[#This Row],[Atividade]]=0, "-", BS_CONTROLE[[#This Row],[Atividade]])</f>
        <v>PDM - SUBSTITUIÇÃO - DORMENTE</v>
      </c>
      <c r="AK698" s="31" t="str">
        <f>BS_CONTROLE[[#This Row],[Local - Partida]]</f>
        <v>-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ZYU</v>
      </c>
      <c r="AN698" s="104" t="str">
        <f>IF(BS_CONTROLE[[#This Row],[SB]]=0, "-", BS_CONTROLE[[#This Row],[SB]])</f>
        <v>ZYU2</v>
      </c>
      <c r="AO698" s="104">
        <f>IF(BS_CONTROLE[[#This Row],[SUB]]=0, "-", BS_CONTROLE[[#This Row],[SUB]])</f>
        <v>56</v>
      </c>
      <c r="AP698" s="104">
        <f>BS_CONTROLE[[#This Row],[KM - Inicio]]</f>
        <v>202</v>
      </c>
      <c r="AQ698" s="104">
        <f>BS_CONTROLE[[#This Row],[KM - Inicio]]</f>
        <v>202</v>
      </c>
      <c r="AR698" s="107">
        <v>0</v>
      </c>
      <c r="AS698" s="107">
        <v>0</v>
      </c>
      <c r="AT698" s="107">
        <v>0</v>
      </c>
      <c r="AU698" s="135"/>
      <c r="AV698" s="135"/>
      <c r="AW698" s="14"/>
      <c r="AX698" s="14"/>
      <c r="AY698" s="160">
        <f t="shared" si="64"/>
        <v>0</v>
      </c>
      <c r="AZ698" s="151"/>
      <c r="BA698" s="108">
        <v>0</v>
      </c>
      <c r="BB698" s="10" t="str">
        <f>IFERROR(_xlfn.XLOOKUP(AI698, BS_ATIVIDADE[ATIVIDADE],BS_ATIVIDADE[UNIDADE] ), "*")</f>
        <v>Nº DE DORMENTES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8" s="148"/>
      <c r="BG698" s="16"/>
      <c r="BH698" s="17">
        <v>0</v>
      </c>
      <c r="BI698" s="17"/>
      <c r="BJ698" s="17" t="s">
        <v>2013</v>
      </c>
      <c r="BK698" s="18" t="s">
        <v>2014</v>
      </c>
      <c r="BL698" s="16"/>
      <c r="BM698" s="129" t="s">
        <v>441</v>
      </c>
      <c r="BN698" s="129" t="s">
        <v>470</v>
      </c>
      <c r="BO698" s="129" t="s">
        <v>521</v>
      </c>
      <c r="BP698" s="18" t="s">
        <v>2013</v>
      </c>
      <c r="BQ698" s="12" t="str">
        <f t="shared" si="66"/>
        <v>Produção e Intervalo</v>
      </c>
      <c r="BR698" s="19">
        <f t="shared" si="67"/>
        <v>0</v>
      </c>
      <c r="BS698" s="19">
        <f t="shared" si="68"/>
        <v>0</v>
      </c>
      <c r="BT698" s="185" t="str">
        <f t="shared" si="69"/>
        <v>SuperExecução</v>
      </c>
    </row>
    <row r="699" spans="1:72" hidden="1">
      <c r="A699" s="47" t="str">
        <f t="shared" si="65"/>
        <v>W5946080</v>
      </c>
      <c r="B699" s="101">
        <v>46080</v>
      </c>
      <c r="C699" s="134">
        <f>IF(BS_CONTROLE[[#This Row],[DATA]]="","",WEEKNUM(BS_CONTROLE[[#This Row],[DATA]]))</f>
        <v>9</v>
      </c>
      <c r="D699" s="103" t="s">
        <v>827</v>
      </c>
      <c r="E699" s="155">
        <v>605</v>
      </c>
      <c r="F699" s="125" t="s">
        <v>756</v>
      </c>
      <c r="G699" s="140" t="str">
        <f>IF(D699="","*",VLOOKUP(F699,BS_ATIVIDADE[],3,FALSE))</f>
        <v>DORMENTE - DESCARGA</v>
      </c>
      <c r="H699" s="104" t="s">
        <v>104</v>
      </c>
      <c r="I699" s="104" t="s">
        <v>104</v>
      </c>
      <c r="J699" s="104">
        <v>56</v>
      </c>
      <c r="K699" s="104">
        <v>190</v>
      </c>
      <c r="L699" s="104">
        <v>167.5</v>
      </c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99" s="105">
        <v>0.375</v>
      </c>
      <c r="P699" s="105">
        <v>4.1666666666666664E-2</v>
      </c>
      <c r="Q699" s="104">
        <v>100</v>
      </c>
      <c r="R699" s="10" t="str">
        <f>IFERROR(_xlfn.XLOOKUP(F699, BS_ATIVIDADE[ATIVIDADE],BS_ATIVIDADE[UNIDADE] ), "*")</f>
        <v>Nº DE DORMENTES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9" s="104" t="s">
        <v>1181</v>
      </c>
      <c r="W699" s="149" t="s">
        <v>2015</v>
      </c>
      <c r="X699" s="103" t="s">
        <v>421</v>
      </c>
      <c r="Y699" s="128" t="s">
        <v>424</v>
      </c>
      <c r="Z699" s="103"/>
      <c r="AA699" s="104">
        <v>1</v>
      </c>
      <c r="AB699" s="102" t="s">
        <v>418</v>
      </c>
      <c r="AC699" s="150" t="s">
        <v>419</v>
      </c>
      <c r="AD699" s="106">
        <v>0.33333333333333331</v>
      </c>
      <c r="AE699" s="104">
        <v>7629</v>
      </c>
      <c r="AF699" s="104" t="s">
        <v>593</v>
      </c>
      <c r="AG699" s="104" t="s">
        <v>593</v>
      </c>
      <c r="AH699" s="15"/>
      <c r="AI699" s="125" t="str">
        <f>IF(BS_CONTROLE[[#This Row],[Atividade]]=0, "-", BS_CONTROLE[[#This Row],[Atividade]])</f>
        <v>PDM - DESCARGA - DORMENTE</v>
      </c>
      <c r="AJ699" s="9" t="str">
        <f>IF(BS_CONTROLE[[#This Row],[Atividade]]=0, "-", BS_CONTROLE[[#This Row],[Atividade]])</f>
        <v>PDM - DESCARGA - DORMENTE</v>
      </c>
      <c r="AK699" s="31" t="str">
        <f>BS_CONTROLE[[#This Row],[Local - Partida]]</f>
        <v>ZYU1</v>
      </c>
      <c r="AL699" s="31" t="str">
        <f>BS_CONTROLE[[#This Row],[Local - Encerramento]]</f>
        <v>ZYU1</v>
      </c>
      <c r="AM699" s="104" t="str">
        <f>IF(BS_CONTROLE[[#This Row],[Entre - Estações]]=0, "-", BS_CONTROLE[[#This Row],[Entre - Estações]])</f>
        <v>ZDY-ZFY</v>
      </c>
      <c r="AN699" s="104" t="str">
        <f>IF(BS_CONTROLE[[#This Row],[SB]]=0, "-", BS_CONTROLE[[#This Row],[SB]])</f>
        <v>189ZFY</v>
      </c>
      <c r="AO699" s="104">
        <f>IF(BS_CONTROLE[[#This Row],[SUB]]=0, "-", BS_CONTROLE[[#This Row],[SUB]])</f>
        <v>56</v>
      </c>
      <c r="AP699" s="104">
        <f>BS_CONTROLE[[#This Row],[KM - Inicio]]</f>
        <v>190</v>
      </c>
      <c r="AQ699" s="104">
        <f>BS_CONTROLE[[#This Row],[KM - Inicio]]</f>
        <v>190</v>
      </c>
      <c r="AR699" s="107">
        <v>0.41388888888888886</v>
      </c>
      <c r="AS699" s="107">
        <v>0</v>
      </c>
      <c r="AT699" s="107">
        <v>0</v>
      </c>
      <c r="AU699" s="135"/>
      <c r="AV699" s="135"/>
      <c r="AW699" s="14"/>
      <c r="AX699" s="14"/>
      <c r="AY699" s="160">
        <f t="shared" si="64"/>
        <v>0</v>
      </c>
      <c r="AZ699" s="151"/>
      <c r="BA699" s="108">
        <v>0</v>
      </c>
      <c r="BB699" s="10" t="str">
        <f>IFERROR(_xlfn.XLOOKUP(AI699, BS_ATIVIDADE[ATIVIDADE],BS_ATIVIDADE[UNIDADE] ), "*")</f>
        <v>Nº DE DORMENTES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9" s="148"/>
      <c r="BG699" s="16"/>
      <c r="BH699" s="17">
        <v>0</v>
      </c>
      <c r="BI699" s="17"/>
      <c r="BJ699" s="17" t="s">
        <v>2016</v>
      </c>
      <c r="BK699" s="18" t="s">
        <v>2017</v>
      </c>
      <c r="BL699" s="16"/>
      <c r="BM699" s="129" t="s">
        <v>440</v>
      </c>
      <c r="BN699" s="129" t="s">
        <v>469</v>
      </c>
      <c r="BO699" s="129" t="s">
        <v>530</v>
      </c>
      <c r="BP699" s="18" t="s">
        <v>2017</v>
      </c>
      <c r="BQ699" s="12" t="str">
        <f t="shared" si="66"/>
        <v>Produção e Intervalo</v>
      </c>
      <c r="BR699" s="19">
        <f t="shared" si="67"/>
        <v>0</v>
      </c>
      <c r="BS699" s="19">
        <f t="shared" si="68"/>
        <v>0</v>
      </c>
      <c r="BT699" s="185" t="str">
        <f t="shared" si="69"/>
        <v>CCOCirculaçãoIntervaloOportunidade</v>
      </c>
    </row>
    <row r="700" spans="1:72" hidden="1">
      <c r="A700" s="47" t="str">
        <f t="shared" si="65"/>
        <v>ROBSON (TF-701)</v>
      </c>
      <c r="B700" s="101"/>
      <c r="C700" s="134" t="str">
        <f>IF(BS_CONTROLE[[#This Row],[DATA]]="","",WEEKNUM(BS_CONTROLE[[#This Row],[DATA]]))</f>
        <v/>
      </c>
      <c r="D700" s="103" t="s">
        <v>935</v>
      </c>
      <c r="E700" s="155">
        <v>310</v>
      </c>
      <c r="F700" s="125" t="s">
        <v>779</v>
      </c>
      <c r="G700" s="140" t="str">
        <f>IF(D700="","*",VLOOKUP(F700,BS_ATIVIDADE[],3,FALSE))</f>
        <v>DORMENTE - SUBSTITUIÇÂO</v>
      </c>
      <c r="H700" s="105" t="s">
        <v>593</v>
      </c>
      <c r="I700" s="105" t="s">
        <v>593</v>
      </c>
      <c r="J700" s="104">
        <v>56</v>
      </c>
      <c r="K700" s="104">
        <v>190.3</v>
      </c>
      <c r="L700" s="104">
        <v>190.5</v>
      </c>
      <c r="M700" s="126" t="s">
        <v>95</v>
      </c>
      <c r="N700" s="126" t="s">
        <v>242</v>
      </c>
      <c r="O700" s="105">
        <v>0.375</v>
      </c>
      <c r="P700" s="105">
        <v>8.3333333333333329E-2</v>
      </c>
      <c r="Q700" s="104">
        <v>50</v>
      </c>
      <c r="R700" s="10" t="str">
        <f>IFERROR(_xlfn.XLOOKUP(F700, BS_ATIVIDADE[ATIVIDADE],BS_ATIVIDADE[UNIDADE] ), "*")</f>
        <v>Nº DE DORMENTES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0" s="104" t="s">
        <v>1417</v>
      </c>
      <c r="W700" s="149" t="s">
        <v>1075</v>
      </c>
      <c r="X700" s="103" t="s">
        <v>421</v>
      </c>
      <c r="Y700" s="128"/>
      <c r="Z700" s="103"/>
      <c r="AA700" s="104" t="s">
        <v>593</v>
      </c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PDM - SUBSTITUIÇÃO - DORMENTE</v>
      </c>
      <c r="AJ700" s="9" t="str">
        <f>IF(BS_CONTROLE[[#This Row],[Atividade]]=0, "-", BS_CONTROLE[[#This Row],[Atividade]])</f>
        <v>PDM - SUBSTITUIÇÃO - DORMENTE</v>
      </c>
      <c r="AK700" s="31" t="str">
        <f>BS_CONTROLE[[#This Row],[Local - Partida]]</f>
        <v>-</v>
      </c>
      <c r="AL700" s="31" t="str">
        <f>BS_CONTROLE[[#This Row],[Local - Encerramento]]</f>
        <v>-</v>
      </c>
      <c r="AM700" s="104" t="str">
        <f>IF(BS_CONTROLE[[#This Row],[Entre - Estações]]=0, "-", BS_CONTROLE[[#This Row],[Entre - Estações]])</f>
        <v>ZDY-ZFY</v>
      </c>
      <c r="AN700" s="104" t="str">
        <f>IF(BS_CONTROLE[[#This Row],[SB]]=0, "-", BS_CONTROLE[[#This Row],[SB]])</f>
        <v>189ZFY</v>
      </c>
      <c r="AO700" s="104">
        <f>IF(BS_CONTROLE[[#This Row],[SUB]]=0, "-", BS_CONTROLE[[#This Row],[SUB]])</f>
        <v>56</v>
      </c>
      <c r="AP700" s="104">
        <f>BS_CONTROLE[[#This Row],[KM - Inicio]]</f>
        <v>190.3</v>
      </c>
      <c r="AQ700" s="104">
        <f>BS_CONTROLE[[#This Row],[KM - Inicio]]</f>
        <v>190.3</v>
      </c>
      <c r="AR700" s="107"/>
      <c r="AS700" s="107"/>
      <c r="AT700" s="107"/>
      <c r="AU700" s="135"/>
      <c r="AV700" s="135"/>
      <c r="AW700" s="14"/>
      <c r="AX700" s="14"/>
      <c r="AY700" s="160">
        <f t="shared" si="64"/>
        <v>0</v>
      </c>
      <c r="AZ700" s="151"/>
      <c r="BA700" s="108"/>
      <c r="BB700" s="10" t="str">
        <f>IFERROR(_xlfn.XLOOKUP(AI700, BS_ATIVIDADE[ATIVIDADE],BS_ATIVIDADE[UNIDADE] ), "*")</f>
        <v>Nº DE DORMENTES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6"/>
        <v>Aderente</v>
      </c>
      <c r="BR700" s="19" t="str">
        <f t="shared" si="67"/>
        <v>*</v>
      </c>
      <c r="BS700" s="19" t="str">
        <f t="shared" si="68"/>
        <v>*</v>
      </c>
      <c r="BT700" s="185" t="str">
        <f t="shared" si="69"/>
        <v/>
      </c>
    </row>
    <row r="701" spans="1:72" hidden="1">
      <c r="A701" s="47" t="str">
        <f t="shared" si="65"/>
        <v>JACIANO (TF-674)</v>
      </c>
      <c r="B701" s="101"/>
      <c r="C701" s="134" t="str">
        <f>IF(BS_CONTROLE[[#This Row],[DATA]]="","",WEEKNUM(BS_CONTROLE[[#This Row],[DATA]]))</f>
        <v/>
      </c>
      <c r="D701" s="103" t="s">
        <v>895</v>
      </c>
      <c r="E701" s="155"/>
      <c r="F701" s="125" t="s">
        <v>779</v>
      </c>
      <c r="G701" s="140" t="str">
        <f>IF(D701="","*",VLOOKUP(F701,BS_ATIVIDADE[],3,FALSE))</f>
        <v>DORMENTE - SUBSTITUIÇÂO</v>
      </c>
      <c r="H701" s="105" t="s">
        <v>593</v>
      </c>
      <c r="I701" s="105" t="s">
        <v>593</v>
      </c>
      <c r="J701" s="104">
        <v>56</v>
      </c>
      <c r="K701" s="104">
        <v>190.3</v>
      </c>
      <c r="L701" s="104">
        <v>190.5</v>
      </c>
      <c r="M701" s="126" t="s">
        <v>95</v>
      </c>
      <c r="N701" s="126" t="s">
        <v>242</v>
      </c>
      <c r="O701" s="105">
        <v>0.375</v>
      </c>
      <c r="P701" s="105">
        <v>8.3333333333333329E-2</v>
      </c>
      <c r="Q701" s="104">
        <v>50</v>
      </c>
      <c r="R701" s="10" t="str">
        <f>IFERROR(_xlfn.XLOOKUP(F701, BS_ATIVIDADE[ATIVIDADE],BS_ATIVIDADE[UNIDADE] ), "*")</f>
        <v>Nº DE DORMENTES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1" s="104" t="s">
        <v>1804</v>
      </c>
      <c r="W701" s="149" t="s">
        <v>1075</v>
      </c>
      <c r="X701" s="103" t="s">
        <v>421</v>
      </c>
      <c r="Y701" s="128"/>
      <c r="Z701" s="103"/>
      <c r="AA701" s="104" t="s">
        <v>593</v>
      </c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PDM - SUBSTITUIÇÃO - DORMENTE</v>
      </c>
      <c r="AJ701" s="9" t="str">
        <f>IF(BS_CONTROLE[[#This Row],[Atividade]]=0, "-", BS_CONTROLE[[#This Row],[Atividade]])</f>
        <v>PDM - SUBSTITUIÇÃO - DORMENTE</v>
      </c>
      <c r="AK701" s="31" t="str">
        <f>BS_CONTROLE[[#This Row],[Local - Partida]]</f>
        <v>-</v>
      </c>
      <c r="AL701" s="31" t="str">
        <f>BS_CONTROLE[[#This Row],[Local - Encerramento]]</f>
        <v>-</v>
      </c>
      <c r="AM701" s="104" t="str">
        <f>IF(BS_CONTROLE[[#This Row],[Entre - Estações]]=0, "-", BS_CONTROLE[[#This Row],[Entre - Estações]])</f>
        <v>ZDY-ZFY</v>
      </c>
      <c r="AN701" s="104" t="str">
        <f>IF(BS_CONTROLE[[#This Row],[SB]]=0, "-", BS_CONTROLE[[#This Row],[SB]])</f>
        <v>189ZFY</v>
      </c>
      <c r="AO701" s="104">
        <f>IF(BS_CONTROLE[[#This Row],[SUB]]=0, "-", BS_CONTROLE[[#This Row],[SUB]])</f>
        <v>56</v>
      </c>
      <c r="AP701" s="104">
        <f>BS_CONTROLE[[#This Row],[KM - Inicio]]</f>
        <v>190.3</v>
      </c>
      <c r="AQ701" s="104">
        <f>BS_CONTROLE[[#This Row],[KM - Inicio]]</f>
        <v>190.3</v>
      </c>
      <c r="AR701" s="107"/>
      <c r="AS701" s="107"/>
      <c r="AT701" s="107"/>
      <c r="AU701" s="135"/>
      <c r="AV701" s="135"/>
      <c r="AW701" s="14"/>
      <c r="AX701" s="14"/>
      <c r="AY701" s="160">
        <f t="shared" si="64"/>
        <v>0</v>
      </c>
      <c r="AZ701" s="151"/>
      <c r="BA701" s="108"/>
      <c r="BB701" s="10" t="str">
        <f>IFERROR(_xlfn.XLOOKUP(AI701, BS_ATIVIDADE[ATIVIDADE],BS_ATIVIDADE[UNIDADE] ), "*")</f>
        <v>Nº DE DORMENTES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6"/>
        <v>Aderente</v>
      </c>
      <c r="BR701" s="19" t="str">
        <f t="shared" si="67"/>
        <v>*</v>
      </c>
      <c r="BS701" s="19" t="str">
        <f t="shared" si="68"/>
        <v>*</v>
      </c>
      <c r="BT701" s="185" t="str">
        <f t="shared" si="69"/>
        <v/>
      </c>
    </row>
    <row r="702" spans="1:72" hidden="1">
      <c r="A702" s="47" t="str">
        <f t="shared" si="65"/>
        <v>ROBSON (TP-729)</v>
      </c>
      <c r="B702" s="101"/>
      <c r="C702" s="134" t="str">
        <f>IF(BS_CONTROLE[[#This Row],[DATA]]="","",WEEKNUM(BS_CONTROLE[[#This Row],[DATA]]))</f>
        <v/>
      </c>
      <c r="D702" s="103" t="s">
        <v>936</v>
      </c>
      <c r="E702" s="155"/>
      <c r="F702" s="125" t="s">
        <v>671</v>
      </c>
      <c r="G702" s="140" t="str">
        <f>IF(D702="","*",VLOOKUP(F702,BS_ATIVIDADE[],3,FALSE))</f>
        <v>LIMPEZA LASTRO</v>
      </c>
      <c r="H702" s="105" t="s">
        <v>593</v>
      </c>
      <c r="I702" s="105" t="s">
        <v>593</v>
      </c>
      <c r="J702" s="104">
        <v>56</v>
      </c>
      <c r="K702" s="104">
        <v>187.58</v>
      </c>
      <c r="L702" s="104" t="s">
        <v>593</v>
      </c>
      <c r="M702" s="126" t="s">
        <v>95</v>
      </c>
      <c r="N702" s="126" t="s">
        <v>241</v>
      </c>
      <c r="O702" s="105">
        <v>0.375</v>
      </c>
      <c r="P702" s="105">
        <v>8.3333333333333329E-2</v>
      </c>
      <c r="Q702" s="104">
        <v>10</v>
      </c>
      <c r="R702" s="10" t="str">
        <f>IFERROR(_xlfn.XLOOKUP(F702, BS_ATIVIDADE[ATIVIDADE],BS_ATIVIDADE[UNIDADE] ), "*")</f>
        <v>M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2" s="104" t="s">
        <v>1417</v>
      </c>
      <c r="W702" s="149" t="s">
        <v>1196</v>
      </c>
      <c r="X702" s="103" t="s">
        <v>421</v>
      </c>
      <c r="Y702" s="128"/>
      <c r="Z702" s="103"/>
      <c r="AA702" s="104" t="s">
        <v>593</v>
      </c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LIMPEZA LASTRO</v>
      </c>
      <c r="AJ702" s="9" t="str">
        <f>IF(BS_CONTROLE[[#This Row],[Atividade]]=0, "-", BS_CONTROLE[[#This Row],[Atividade]])</f>
        <v>LIMPEZA LASTRO</v>
      </c>
      <c r="AK702" s="31" t="str">
        <f>BS_CONTROLE[[#This Row],[Local - Partida]]</f>
        <v>-</v>
      </c>
      <c r="AL702" s="31" t="str">
        <f>BS_CONTROLE[[#This Row],[Local - Encerramento]]</f>
        <v>-</v>
      </c>
      <c r="AM702" s="104" t="str">
        <f>IF(BS_CONTROLE[[#This Row],[Entre - Estações]]=0, "-", BS_CONTROLE[[#This Row],[Entre - Estações]])</f>
        <v>ZDY-ZFY</v>
      </c>
      <c r="AN702" s="104" t="str">
        <f>IF(BS_CONTROLE[[#This Row],[SB]]=0, "-", BS_CONTROLE[[#This Row],[SB]])</f>
        <v>ZXP189</v>
      </c>
      <c r="AO702" s="104">
        <f>IF(BS_CONTROLE[[#This Row],[SUB]]=0, "-", BS_CONTROLE[[#This Row],[SUB]])</f>
        <v>56</v>
      </c>
      <c r="AP702" s="104">
        <f>BS_CONTROLE[[#This Row],[KM - Inicio]]</f>
        <v>187.58</v>
      </c>
      <c r="AQ702" s="104">
        <f>BS_CONTROLE[[#This Row],[KM - Inicio]]</f>
        <v>187.58</v>
      </c>
      <c r="AR702" s="107"/>
      <c r="AS702" s="107"/>
      <c r="AT702" s="107"/>
      <c r="AU702" s="135"/>
      <c r="AV702" s="135"/>
      <c r="AW702" s="14"/>
      <c r="AX702" s="14"/>
      <c r="AY702" s="160">
        <f t="shared" si="64"/>
        <v>0</v>
      </c>
      <c r="AZ702" s="151"/>
      <c r="BA702" s="108"/>
      <c r="BB702" s="10" t="str">
        <f>IFERROR(_xlfn.XLOOKUP(AI702, BS_ATIVIDADE[ATIVIDADE],BS_ATIVIDADE[UNIDADE] ), "*")</f>
        <v>M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6"/>
        <v>Aderente</v>
      </c>
      <c r="BR702" s="19" t="str">
        <f t="shared" si="67"/>
        <v>*</v>
      </c>
      <c r="BS702" s="19" t="str">
        <f t="shared" si="68"/>
        <v>*</v>
      </c>
      <c r="BT702" s="185" t="str">
        <f t="shared" si="69"/>
        <v/>
      </c>
    </row>
    <row r="703" spans="1:72" hidden="1">
      <c r="A703" s="47" t="str">
        <f t="shared" si="65"/>
        <v/>
      </c>
      <c r="B703" s="101"/>
      <c r="C703" s="134" t="str">
        <f>IF(BS_CONTROLE[[#This Row],[DATA]]="","",WEEKNUM(BS_CONTROLE[[#This Row],[DATA]]))</f>
        <v/>
      </c>
      <c r="D703" s="103"/>
      <c r="E703" s="155">
        <v>696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4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6"/>
        <v>Aderente</v>
      </c>
      <c r="BR703" s="19" t="str">
        <f t="shared" si="67"/>
        <v>*</v>
      </c>
      <c r="BS703" s="19" t="str">
        <f t="shared" si="68"/>
        <v>*</v>
      </c>
      <c r="BT703" s="185" t="str">
        <f t="shared" si="69"/>
        <v/>
      </c>
    </row>
    <row r="704" spans="1:72" hidden="1">
      <c r="A704" s="47" t="str">
        <f t="shared" si="65"/>
        <v/>
      </c>
      <c r="B704" s="101"/>
      <c r="C704" s="134" t="str">
        <f>IF(BS_CONTROLE[[#This Row],[DATA]]="","",WEEKNUM(BS_CONTROLE[[#This Row],[DATA]]))</f>
        <v/>
      </c>
      <c r="D704" s="103"/>
      <c r="E704" s="155">
        <v>697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4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6"/>
        <v>Aderente</v>
      </c>
      <c r="BR704" s="19" t="str">
        <f t="shared" si="67"/>
        <v>*</v>
      </c>
      <c r="BS704" s="19" t="str">
        <f t="shared" si="68"/>
        <v>*</v>
      </c>
      <c r="BT704" s="185" t="str">
        <f t="shared" si="69"/>
        <v/>
      </c>
    </row>
    <row r="705" spans="1:72" hidden="1">
      <c r="A705" s="47" t="str">
        <f t="shared" si="65"/>
        <v>SUPER ZWW46080</v>
      </c>
      <c r="B705" s="101">
        <v>46080</v>
      </c>
      <c r="C705" s="134">
        <f>IF(BS_CONTROLE[[#This Row],[DATA]]="","",WEEKNUM(BS_CONTROLE[[#This Row],[DATA]]))</f>
        <v>9</v>
      </c>
      <c r="D705" s="103" t="s">
        <v>662</v>
      </c>
      <c r="E705" s="155">
        <v>698</v>
      </c>
      <c r="F705" s="125" t="s">
        <v>583</v>
      </c>
      <c r="G705" s="140" t="str">
        <f>IF(D705="","*",VLOOKUP(F705,BS_ATIVIDADE[],3,FALSE))</f>
        <v>OUTROS</v>
      </c>
      <c r="H705" s="105" t="s">
        <v>593</v>
      </c>
      <c r="I705" s="105" t="s">
        <v>593</v>
      </c>
      <c r="J705" s="104">
        <v>55</v>
      </c>
      <c r="K705" s="104">
        <v>97.9</v>
      </c>
      <c r="L705" s="104">
        <v>108</v>
      </c>
      <c r="M705" s="126" t="s">
        <v>37</v>
      </c>
      <c r="N705" s="126" t="s">
        <v>1728</v>
      </c>
      <c r="O705" s="105">
        <v>0.41666666666666669</v>
      </c>
      <c r="P705" s="105">
        <v>0.125</v>
      </c>
      <c r="Q705" s="104">
        <v>1</v>
      </c>
      <c r="R705" s="10" t="str">
        <f>IFERROR(_xlfn.XLOOKUP(F705, BS_ATIVIDADE[ATIVIDADE],BS_ATIVIDADE[UNIDADE] ), "*")</f>
        <v>BINÁRIO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5" s="104" t="s">
        <v>1097</v>
      </c>
      <c r="W705" s="149" t="s">
        <v>2018</v>
      </c>
      <c r="X705" s="103" t="s">
        <v>416</v>
      </c>
      <c r="Y705" s="128" t="s">
        <v>424</v>
      </c>
      <c r="Z705" s="103"/>
      <c r="AA705" s="104" t="s">
        <v>593</v>
      </c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BLOCO</v>
      </c>
      <c r="AJ705" s="9" t="str">
        <f>IF(BS_CONTROLE[[#This Row],[Atividade]]=0, "-", BS_CONTROLE[[#This Row],[Atividade]])</f>
        <v>BLOCO</v>
      </c>
      <c r="AK705" s="31" t="str">
        <f>BS_CONTROLE[[#This Row],[Local - Partida]]</f>
        <v>-</v>
      </c>
      <c r="AL705" s="31" t="str">
        <f>BS_CONTROLE[[#This Row],[Local - Encerramento]]</f>
        <v>-</v>
      </c>
      <c r="AM705" s="104" t="str">
        <f>IF(BS_CONTROLE[[#This Row],[Entre - Estações]]=0, "-", BS_CONTROLE[[#This Row],[Entre - Estações]])</f>
        <v>ZKW-ZLU</v>
      </c>
      <c r="AN705" s="104" t="str">
        <f>IF(BS_CONTROLE[[#This Row],[SB]]=0, "-", BS_CONTROLE[[#This Row],[SB]])</f>
        <v>ZKWZLU</v>
      </c>
      <c r="AO705" s="104">
        <f>IF(BS_CONTROLE[[#This Row],[SUB]]=0, "-", BS_CONTROLE[[#This Row],[SUB]])</f>
        <v>55</v>
      </c>
      <c r="AP705" s="104">
        <f>BS_CONTROLE[[#This Row],[KM - Inicio]]</f>
        <v>97.9</v>
      </c>
      <c r="AQ705" s="104">
        <f>BS_CONTROLE[[#This Row],[KM - Inicio]]</f>
        <v>97.9</v>
      </c>
      <c r="AR705" s="107">
        <v>0</v>
      </c>
      <c r="AS705" s="107">
        <v>0</v>
      </c>
      <c r="AT705" s="107">
        <v>0</v>
      </c>
      <c r="AU705" s="135"/>
      <c r="AV705" s="135"/>
      <c r="AW705" s="14"/>
      <c r="AX705" s="14"/>
      <c r="AY705" s="160">
        <f t="shared" si="64"/>
        <v>0</v>
      </c>
      <c r="AZ705" s="151"/>
      <c r="BA705" s="108">
        <v>0</v>
      </c>
      <c r="BB705" s="10" t="str">
        <f>IFERROR(_xlfn.XLOOKUP(AI705, BS_ATIVIDADE[ATIVIDADE],BS_ATIVIDADE[UNIDADE] ), "*")</f>
        <v>BINÁRIO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5" s="148"/>
      <c r="BG705" s="16"/>
      <c r="BH705" s="17">
        <v>0</v>
      </c>
      <c r="BI705" s="17"/>
      <c r="BJ705" s="17" t="s">
        <v>2019</v>
      </c>
      <c r="BK705" s="18" t="s">
        <v>2020</v>
      </c>
      <c r="BL705" s="16"/>
      <c r="BM705" s="129" t="s">
        <v>440</v>
      </c>
      <c r="BN705" s="129" t="s">
        <v>460</v>
      </c>
      <c r="BO705" s="129" t="s">
        <v>557</v>
      </c>
      <c r="BP705" s="18" t="s">
        <v>2020</v>
      </c>
      <c r="BQ705" s="12" t="str">
        <f t="shared" si="66"/>
        <v>Produção e Intervalo</v>
      </c>
      <c r="BR705" s="19">
        <f t="shared" si="67"/>
        <v>0</v>
      </c>
      <c r="BS705" s="19">
        <f t="shared" si="68"/>
        <v>0</v>
      </c>
      <c r="BT705" s="185" t="str">
        <f t="shared" si="69"/>
        <v>CCOCirculaçãoIntervaloContrato</v>
      </c>
    </row>
    <row r="706" spans="1:72" hidden="1">
      <c r="A706" s="47" t="str">
        <f t="shared" si="65"/>
        <v>V8946080</v>
      </c>
      <c r="B706" s="101">
        <v>46080</v>
      </c>
      <c r="C706" s="134">
        <f>IF(BS_CONTROLE[[#This Row],[DATA]]="","",WEEKNUM(BS_CONTROLE[[#This Row],[DATA]]))</f>
        <v>9</v>
      </c>
      <c r="D706" s="103" t="s">
        <v>807</v>
      </c>
      <c r="E706" s="155"/>
      <c r="F706" s="125" t="s">
        <v>607</v>
      </c>
      <c r="G706" s="140" t="str">
        <f>IF(D706="","*",VLOOKUP(F706,BS_ATIVIDADE[],3,FALSE))</f>
        <v>OUTROS</v>
      </c>
      <c r="H706" s="105" t="s">
        <v>201</v>
      </c>
      <c r="I706" s="105" t="s">
        <v>212</v>
      </c>
      <c r="J706" s="104">
        <v>55</v>
      </c>
      <c r="K706" s="104">
        <v>100</v>
      </c>
      <c r="L706" s="104" t="s">
        <v>593</v>
      </c>
      <c r="M706" s="126" t="s">
        <v>1922</v>
      </c>
      <c r="N706" s="126" t="s">
        <v>1923</v>
      </c>
      <c r="O706" s="105">
        <v>0.375</v>
      </c>
      <c r="P706" s="105">
        <v>4.1666666666666664E-2</v>
      </c>
      <c r="Q706" s="104">
        <v>1</v>
      </c>
      <c r="R706" s="10" t="str">
        <f>IFERROR(_xlfn.XLOOKUP(F706, BS_ATIVIDADE[ATIVIDADE],BS_ATIVIDADE[UNIDADE] ), "*")</f>
        <v>BINÁRIO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6" s="104" t="s">
        <v>1066</v>
      </c>
      <c r="W706" s="149" t="s">
        <v>1050</v>
      </c>
      <c r="X706" s="103" t="s">
        <v>421</v>
      </c>
      <c r="Y706" s="128" t="s">
        <v>424</v>
      </c>
      <c r="Z706" s="103"/>
      <c r="AA706" s="104">
        <v>1</v>
      </c>
      <c r="AB706" s="102" t="s">
        <v>412</v>
      </c>
      <c r="AC706" s="150" t="s">
        <v>406</v>
      </c>
      <c r="AD706" s="106">
        <v>0.35416666666666669</v>
      </c>
      <c r="AE706" s="104">
        <v>6239</v>
      </c>
      <c r="AF706" s="104">
        <v>6809</v>
      </c>
      <c r="AG706" s="104" t="s">
        <v>593</v>
      </c>
      <c r="AH706" s="15"/>
      <c r="AI706" s="125" t="str">
        <f>IF(BS_CONTROLE[[#This Row],[Atividade]]=0, "-", BS_CONTROLE[[#This Row],[Atividade]])</f>
        <v>DESLOCAMENTO</v>
      </c>
      <c r="AJ706" s="9" t="str">
        <f>IF(BS_CONTROLE[[#This Row],[Atividade]]=0, "-", BS_CONTROLE[[#This Row],[Atividade]])</f>
        <v>DESLOCAMENTO</v>
      </c>
      <c r="AK706" s="31" t="str">
        <f>BS_CONTROLE[[#This Row],[Local - Partida]]</f>
        <v>102ZKW2</v>
      </c>
      <c r="AL706" s="31" t="str">
        <f>BS_CONTROLE[[#This Row],[Local - Encerramento]]</f>
        <v>ZEM1302</v>
      </c>
      <c r="AM706" s="104" t="str">
        <f>IF(BS_CONTROLE[[#This Row],[Entre - Estações]]=0, "-", BS_CONTROLE[[#This Row],[Entre - Estações]])</f>
        <v>ZKW-ZEM</v>
      </c>
      <c r="AN706" s="104" t="str">
        <f>IF(BS_CONTROLE[[#This Row],[SB]]=0, "-", BS_CONTROLE[[#This Row],[SB]])</f>
        <v>ZKWZEM</v>
      </c>
      <c r="AO706" s="104">
        <f>IF(BS_CONTROLE[[#This Row],[SUB]]=0, "-", BS_CONTROLE[[#This Row],[SUB]])</f>
        <v>55</v>
      </c>
      <c r="AP706" s="104">
        <f>BS_CONTROLE[[#This Row],[KM - Inicio]]</f>
        <v>100</v>
      </c>
      <c r="AQ706" s="104">
        <f>BS_CONTROLE[[#This Row],[KM - Inicio]]</f>
        <v>100</v>
      </c>
      <c r="AR706" s="107">
        <v>0</v>
      </c>
      <c r="AS706" s="107">
        <v>0</v>
      </c>
      <c r="AT706" s="107">
        <v>0</v>
      </c>
      <c r="AU706" s="135"/>
      <c r="AV706" s="135"/>
      <c r="AW706" s="14"/>
      <c r="AX706" s="14"/>
      <c r="AY706" s="160">
        <f t="shared" si="64"/>
        <v>0</v>
      </c>
      <c r="AZ706" s="151"/>
      <c r="BA706" s="108">
        <v>0</v>
      </c>
      <c r="BB706" s="10" t="str">
        <f>IFERROR(_xlfn.XLOOKUP(AI706, BS_ATIVIDADE[ATIVIDADE],BS_ATIVIDADE[UNIDADE] ), "*")</f>
        <v>BINÁRIO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6" s="148"/>
      <c r="BG706" s="16"/>
      <c r="BH706" s="17">
        <v>0</v>
      </c>
      <c r="BI706" s="17"/>
      <c r="BJ706" s="17" t="s">
        <v>1128</v>
      </c>
      <c r="BK706" s="18" t="s">
        <v>2021</v>
      </c>
      <c r="BL706" s="16"/>
      <c r="BM706" s="129" t="s">
        <v>437</v>
      </c>
      <c r="BN706" s="129" t="s">
        <v>467</v>
      </c>
      <c r="BO706" s="129" t="s">
        <v>524</v>
      </c>
      <c r="BP706" s="18" t="s">
        <v>2021</v>
      </c>
      <c r="BQ706" s="12" t="str">
        <f t="shared" si="66"/>
        <v>Produção e Intervalo</v>
      </c>
      <c r="BR706" s="19">
        <f t="shared" si="67"/>
        <v>0</v>
      </c>
      <c r="BS706" s="19">
        <f t="shared" si="68"/>
        <v>0</v>
      </c>
      <c r="BT706" s="185" t="str">
        <f t="shared" si="69"/>
        <v>MecanizaçãoAtivos</v>
      </c>
    </row>
    <row r="707" spans="1:72" hidden="1">
      <c r="A707" s="47" t="str">
        <f t="shared" si="65"/>
        <v>E1746080</v>
      </c>
      <c r="B707" s="101">
        <v>46080</v>
      </c>
      <c r="C707" s="134">
        <f>IF(BS_CONTROLE[[#This Row],[DATA]]="","",WEEKNUM(BS_CONTROLE[[#This Row],[DATA]]))</f>
        <v>9</v>
      </c>
      <c r="D707" s="103" t="s">
        <v>744</v>
      </c>
      <c r="E707" s="155"/>
      <c r="F707" s="125" t="s">
        <v>595</v>
      </c>
      <c r="G707" s="140" t="str">
        <f>IF(D707="","*",VLOOKUP(F707,BS_ATIVIDADE[],3,FALSE))</f>
        <v>CAMINHÂO - SOLDA</v>
      </c>
      <c r="H707" s="105" t="s">
        <v>201</v>
      </c>
      <c r="I707" s="105" t="s">
        <v>201</v>
      </c>
      <c r="J707" s="104">
        <v>55</v>
      </c>
      <c r="K707" s="104">
        <v>100.3</v>
      </c>
      <c r="L707" s="104" t="s">
        <v>593</v>
      </c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07" s="105">
        <v>0.38194444444444442</v>
      </c>
      <c r="P707" s="105">
        <v>6.9444444444444447E-4</v>
      </c>
      <c r="Q707" s="104">
        <v>2</v>
      </c>
      <c r="R707" s="10" t="str">
        <f>IFERROR(_xlfn.XLOOKUP(F707, BS_ATIVIDADE[ATIVIDADE],BS_ATIVIDADE[UNIDADE] ), "*")</f>
        <v>Nº DE SOLDA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7" s="104" t="s">
        <v>1671</v>
      </c>
      <c r="W707" s="149" t="s">
        <v>1090</v>
      </c>
      <c r="X707" s="103" t="s">
        <v>416</v>
      </c>
      <c r="Y707" s="128" t="s">
        <v>424</v>
      </c>
      <c r="Z707" s="103"/>
      <c r="AA707" s="104">
        <v>1</v>
      </c>
      <c r="AB707" s="102" t="s">
        <v>412</v>
      </c>
      <c r="AC707" s="150"/>
      <c r="AD707" s="106">
        <v>0.29166666666666669</v>
      </c>
      <c r="AE707" s="104">
        <v>6251</v>
      </c>
      <c r="AF707" s="104" t="s">
        <v>593</v>
      </c>
      <c r="AG707" s="104" t="s">
        <v>593</v>
      </c>
      <c r="AH707" s="15"/>
      <c r="AI707" s="125" t="str">
        <f>IF(BS_CONTROLE[[#This Row],[Atividade]]=0, "-", BS_CONTROLE[[#This Row],[Atividade]])</f>
        <v>CAMINHÃO DE SOLDA</v>
      </c>
      <c r="AJ707" s="9" t="str">
        <f>IF(BS_CONTROLE[[#This Row],[Atividade]]=0, "-", BS_CONTROLE[[#This Row],[Atividade]])</f>
        <v>CAMINHÃO DE SOLDA</v>
      </c>
      <c r="AK707" s="31" t="str">
        <f>BS_CONTROLE[[#This Row],[Local - Partida]]</f>
        <v>102ZKW2</v>
      </c>
      <c r="AL707" s="31" t="str">
        <f>BS_CONTROLE[[#This Row],[Local - Encerramento]]</f>
        <v>102ZKW2</v>
      </c>
      <c r="AM707" s="104" t="str">
        <f>IF(BS_CONTROLE[[#This Row],[Entre - Estações]]=0, "-", BS_CONTROLE[[#This Row],[Entre - Estações]])</f>
        <v>ZKW-ZLU</v>
      </c>
      <c r="AN707" s="104" t="str">
        <f>IF(BS_CONTROLE[[#This Row],[SB]]=0, "-", BS_CONTROLE[[#This Row],[SB]])</f>
        <v>102ZKW2</v>
      </c>
      <c r="AO707" s="104">
        <f>IF(BS_CONTROLE[[#This Row],[SUB]]=0, "-", BS_CONTROLE[[#This Row],[SUB]])</f>
        <v>55</v>
      </c>
      <c r="AP707" s="104">
        <f>BS_CONTROLE[[#This Row],[KM - Inicio]]</f>
        <v>100.3</v>
      </c>
      <c r="AQ707" s="104">
        <f>BS_CONTROLE[[#This Row],[KM - Inicio]]</f>
        <v>100.3</v>
      </c>
      <c r="AR707" s="107">
        <v>0.37638888888888888</v>
      </c>
      <c r="AS707" s="107">
        <v>0</v>
      </c>
      <c r="AT707" s="107">
        <v>0</v>
      </c>
      <c r="AU707" s="135"/>
      <c r="AV707" s="135"/>
      <c r="AW707" s="14"/>
      <c r="AX707" s="14"/>
      <c r="AY707" s="160">
        <f t="shared" si="64"/>
        <v>0</v>
      </c>
      <c r="AZ707" s="151"/>
      <c r="BA707" s="108">
        <v>0</v>
      </c>
      <c r="BB707" s="10" t="str">
        <f>IFERROR(_xlfn.XLOOKUP(AI707, BS_ATIVIDADE[ATIVIDADE],BS_ATIVIDADE[UNIDADE] ), "*")</f>
        <v>Nº DE SOLDA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7" s="148"/>
      <c r="BG707" s="16"/>
      <c r="BH707" s="17">
        <v>0</v>
      </c>
      <c r="BI707" s="17"/>
      <c r="BJ707" s="17" t="s">
        <v>2022</v>
      </c>
      <c r="BK707" s="18" t="s">
        <v>2022</v>
      </c>
      <c r="BL707" s="16"/>
      <c r="BM707" s="129" t="s">
        <v>440</v>
      </c>
      <c r="BN707" s="129" t="s">
        <v>460</v>
      </c>
      <c r="BO707" s="129" t="s">
        <v>557</v>
      </c>
      <c r="BP707" s="18" t="s">
        <v>2022</v>
      </c>
      <c r="BQ707" s="12" t="str">
        <f t="shared" si="66"/>
        <v>Produção e Intervalo</v>
      </c>
      <c r="BR707" s="19">
        <f t="shared" si="67"/>
        <v>0</v>
      </c>
      <c r="BS707" s="19">
        <f t="shared" si="68"/>
        <v>0</v>
      </c>
      <c r="BT707" s="185" t="str">
        <f t="shared" si="69"/>
        <v>CCOCirculaçãoIntervaloContrato</v>
      </c>
    </row>
    <row r="708" spans="1:72" hidden="1">
      <c r="A708" s="47" t="str">
        <f t="shared" si="65"/>
        <v>CLEBISON (TP-728)46080</v>
      </c>
      <c r="B708" s="101">
        <v>46080</v>
      </c>
      <c r="C708" s="134">
        <f>IF(BS_CONTROLE[[#This Row],[DATA]]="","",WEEKNUM(BS_CONTROLE[[#This Row],[DATA]]))</f>
        <v>9</v>
      </c>
      <c r="D708" s="103" t="s">
        <v>866</v>
      </c>
      <c r="E708" s="155">
        <v>701</v>
      </c>
      <c r="F708" s="125" t="s">
        <v>775</v>
      </c>
      <c r="G708" s="140" t="str">
        <f>IF(D708="","*",VLOOKUP(F708,BS_ATIVIDADE[],3,FALSE))</f>
        <v>SOLDA</v>
      </c>
      <c r="H708" s="105" t="s">
        <v>593</v>
      </c>
      <c r="I708" s="105" t="s">
        <v>593</v>
      </c>
      <c r="J708" s="104">
        <v>55</v>
      </c>
      <c r="K708" s="104">
        <v>127.5</v>
      </c>
      <c r="L708" s="104" t="s">
        <v>593</v>
      </c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08" s="105">
        <v>0.375</v>
      </c>
      <c r="P708" s="105">
        <v>8.3333333333333329E-2</v>
      </c>
      <c r="Q708" s="104">
        <v>1</v>
      </c>
      <c r="R708" s="10" t="str">
        <f>IFERROR(_xlfn.XLOOKUP(F708, BS_ATIVIDADE[ATIVIDADE],BS_ATIVIDADE[UNIDADE] ), "*")</f>
        <v>Nº DE SOLDA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8" s="104" t="s">
        <v>1097</v>
      </c>
      <c r="W708" s="149" t="s">
        <v>1060</v>
      </c>
      <c r="X708" s="103" t="s">
        <v>421</v>
      </c>
      <c r="Y708" s="128" t="s">
        <v>424</v>
      </c>
      <c r="Z708" s="103"/>
      <c r="AA708" s="104" t="s">
        <v>593</v>
      </c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PDM - SOLDA</v>
      </c>
      <c r="AJ708" s="9" t="str">
        <f>IF(BS_CONTROLE[[#This Row],[Atividade]]=0, "-", BS_CONTROLE[[#This Row],[Atividade]])</f>
        <v>PDM - SOLDA</v>
      </c>
      <c r="AK708" s="31" t="str">
        <f>BS_CONTROLE[[#This Row],[Local - Partida]]</f>
        <v>-</v>
      </c>
      <c r="AL708" s="31" t="str">
        <f>BS_CONTROLE[[#This Row],[Local - Encerramento]]</f>
        <v>-</v>
      </c>
      <c r="AM708" s="104" t="str">
        <f>IF(BS_CONTROLE[[#This Row],[Entre - Estações]]=0, "-", BS_CONTROLE[[#This Row],[Entre - Estações]])</f>
        <v>ZWI-ZEM</v>
      </c>
      <c r="AN708" s="104" t="str">
        <f>IF(BS_CONTROLE[[#This Row],[SB]]=0, "-", BS_CONTROLE[[#This Row],[SB]])</f>
        <v>130ZYQ2</v>
      </c>
      <c r="AO708" s="104">
        <f>IF(BS_CONTROLE[[#This Row],[SUB]]=0, "-", BS_CONTROLE[[#This Row],[SUB]])</f>
        <v>55</v>
      </c>
      <c r="AP708" s="104">
        <f>BS_CONTROLE[[#This Row],[KM - Inicio]]</f>
        <v>127.5</v>
      </c>
      <c r="AQ708" s="104">
        <f>BS_CONTROLE[[#This Row],[KM - Inicio]]</f>
        <v>127.5</v>
      </c>
      <c r="AR708" s="107">
        <v>0</v>
      </c>
      <c r="AS708" s="107">
        <v>0</v>
      </c>
      <c r="AT708" s="107">
        <v>0</v>
      </c>
      <c r="AU708" s="135"/>
      <c r="AV708" s="135"/>
      <c r="AW708" s="14"/>
      <c r="AX708" s="14"/>
      <c r="AY708" s="160">
        <f t="shared" si="64"/>
        <v>0</v>
      </c>
      <c r="AZ708" s="151"/>
      <c r="BA708" s="108">
        <v>0</v>
      </c>
      <c r="BB708" s="10" t="str">
        <f>IFERROR(_xlfn.XLOOKUP(AI708, BS_ATIVIDADE[ATIVIDADE],BS_ATIVIDADE[UNIDADE] ), "*")</f>
        <v>Nº DE SOLDA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8" s="148"/>
      <c r="BG708" s="16"/>
      <c r="BH708" s="17">
        <v>0</v>
      </c>
      <c r="BI708" s="17"/>
      <c r="BJ708" s="17" t="s">
        <v>1909</v>
      </c>
      <c r="BK708" s="18" t="s">
        <v>1218</v>
      </c>
      <c r="BL708" s="16"/>
      <c r="BM708" s="129" t="s">
        <v>440</v>
      </c>
      <c r="BN708" s="129" t="s">
        <v>469</v>
      </c>
      <c r="BO708" s="129" t="s">
        <v>530</v>
      </c>
      <c r="BP708" s="18" t="s">
        <v>1218</v>
      </c>
      <c r="BQ708" s="12" t="str">
        <f t="shared" si="66"/>
        <v>Produção e Intervalo</v>
      </c>
      <c r="BR708" s="19">
        <f t="shared" si="67"/>
        <v>0</v>
      </c>
      <c r="BS708" s="19">
        <f t="shared" si="68"/>
        <v>0</v>
      </c>
      <c r="BT708" s="185" t="str">
        <f t="shared" si="69"/>
        <v>CCOCirculaçãoIntervaloOportunidade</v>
      </c>
    </row>
    <row r="709" spans="1:72" hidden="1">
      <c r="A709" s="47" t="str">
        <f t="shared" si="65"/>
        <v>ISMAEL(TP-726)46080</v>
      </c>
      <c r="B709" s="101">
        <v>46080</v>
      </c>
      <c r="C709" s="134">
        <f>IF(BS_CONTROLE[[#This Row],[DATA]]="","",WEEKNUM(BS_CONTROLE[[#This Row],[DATA]]))</f>
        <v>9</v>
      </c>
      <c r="D709" s="103" t="s">
        <v>894</v>
      </c>
      <c r="E709" s="155">
        <v>702</v>
      </c>
      <c r="F709" s="125" t="s">
        <v>775</v>
      </c>
      <c r="G709" s="140" t="str">
        <f>IF(D709="","*",VLOOKUP(F709,BS_ATIVIDADE[],3,FALSE))</f>
        <v>SOLDA</v>
      </c>
      <c r="H709" s="105"/>
      <c r="I709" s="105"/>
      <c r="J709" s="104">
        <v>55</v>
      </c>
      <c r="K709" s="104">
        <v>127.5</v>
      </c>
      <c r="L709" s="104" t="s">
        <v>593</v>
      </c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09" s="105">
        <v>0.375</v>
      </c>
      <c r="P709" s="105">
        <v>8.3333333333333329E-2</v>
      </c>
      <c r="Q709" s="104">
        <v>1</v>
      </c>
      <c r="R709" s="10" t="str">
        <f>IFERROR(_xlfn.XLOOKUP(F709, BS_ATIVIDADE[ATIVIDADE],BS_ATIVIDADE[UNIDADE] ), "*")</f>
        <v>Nº DE SOLDA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9" s="104" t="s">
        <v>1097</v>
      </c>
      <c r="W709" s="149" t="s">
        <v>1060</v>
      </c>
      <c r="X709" s="103" t="s">
        <v>421</v>
      </c>
      <c r="Y709" s="128" t="s">
        <v>424</v>
      </c>
      <c r="Z709" s="103"/>
      <c r="AA709" s="104" t="s">
        <v>593</v>
      </c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PDM - SOLDA</v>
      </c>
      <c r="AJ709" s="9" t="str">
        <f>IF(BS_CONTROLE[[#This Row],[Atividade]]=0, "-", BS_CONTROLE[[#This Row],[Atividade]])</f>
        <v>PDM - SOLDA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ZWI-ZEM</v>
      </c>
      <c r="AN709" s="104" t="str">
        <f>IF(BS_CONTROLE[[#This Row],[SB]]=0, "-", BS_CONTROLE[[#This Row],[SB]])</f>
        <v>130ZYQ2</v>
      </c>
      <c r="AO709" s="104">
        <f>IF(BS_CONTROLE[[#This Row],[SUB]]=0, "-", BS_CONTROLE[[#This Row],[SUB]])</f>
        <v>55</v>
      </c>
      <c r="AP709" s="104">
        <f>BS_CONTROLE[[#This Row],[KM - Inicio]]</f>
        <v>127.5</v>
      </c>
      <c r="AQ709" s="104">
        <f>BS_CONTROLE[[#This Row],[KM - Inicio]]</f>
        <v>127.5</v>
      </c>
      <c r="AR709" s="107">
        <v>0</v>
      </c>
      <c r="AS709" s="107">
        <v>0</v>
      </c>
      <c r="AT709" s="107">
        <v>0</v>
      </c>
      <c r="AU709" s="135"/>
      <c r="AV709" s="135"/>
      <c r="AW709" s="14"/>
      <c r="AX709" s="14"/>
      <c r="AY709" s="160">
        <f t="shared" si="64"/>
        <v>0</v>
      </c>
      <c r="AZ709" s="151"/>
      <c r="BA709" s="108">
        <v>0</v>
      </c>
      <c r="BB709" s="10" t="str">
        <f>IFERROR(_xlfn.XLOOKUP(AI709, BS_ATIVIDADE[ATIVIDADE],BS_ATIVIDADE[UNIDADE] ), "*")</f>
        <v>Nº DE SOLDA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9" s="148"/>
      <c r="BG709" s="16"/>
      <c r="BH709" s="17">
        <v>0</v>
      </c>
      <c r="BI709" s="17"/>
      <c r="BJ709" s="17" t="s">
        <v>1909</v>
      </c>
      <c r="BK709" s="18" t="s">
        <v>1218</v>
      </c>
      <c r="BL709" s="16"/>
      <c r="BM709" s="129" t="s">
        <v>440</v>
      </c>
      <c r="BN709" s="129" t="s">
        <v>469</v>
      </c>
      <c r="BO709" s="129" t="s">
        <v>530</v>
      </c>
      <c r="BP709" s="18" t="s">
        <v>1218</v>
      </c>
      <c r="BQ709" s="12" t="str">
        <f t="shared" si="66"/>
        <v>Produção e Intervalo</v>
      </c>
      <c r="BR709" s="19">
        <f t="shared" si="67"/>
        <v>0</v>
      </c>
      <c r="BS709" s="19">
        <f t="shared" si="68"/>
        <v>0</v>
      </c>
      <c r="BT709" s="185" t="str">
        <f t="shared" si="69"/>
        <v>CCOCirculaçãoIntervaloOportunidade</v>
      </c>
    </row>
    <row r="710" spans="1:72" hidden="1">
      <c r="A710" s="47" t="str">
        <f t="shared" si="65"/>
        <v/>
      </c>
      <c r="B710" s="101"/>
      <c r="C710" s="134" t="str">
        <f>IF(BS_CONTROLE[[#This Row],[DATA]]="","",WEEKNUM(BS_CONTROLE[[#This Row],[DATA]]))</f>
        <v/>
      </c>
      <c r="D710" s="103"/>
      <c r="E710" s="155">
        <v>703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4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6"/>
        <v>Aderente</v>
      </c>
      <c r="BR710" s="19" t="str">
        <f t="shared" si="67"/>
        <v>*</v>
      </c>
      <c r="BS710" s="19" t="str">
        <f t="shared" si="68"/>
        <v>*</v>
      </c>
      <c r="BT710" s="185" t="str">
        <f t="shared" si="69"/>
        <v/>
      </c>
    </row>
    <row r="711" spans="1:72" hidden="1">
      <c r="A711" s="47" t="str">
        <f t="shared" si="65"/>
        <v>MOD ZRB46080</v>
      </c>
      <c r="B711" s="101">
        <v>46080</v>
      </c>
      <c r="C711" s="134">
        <f>IF(BS_CONTROLE[[#This Row],[DATA]]="","",WEEKNUM(BS_CONTROLE[[#This Row],[DATA]]))</f>
        <v>9</v>
      </c>
      <c r="D711" s="103" t="s">
        <v>625</v>
      </c>
      <c r="E711" s="155">
        <v>584</v>
      </c>
      <c r="F711" s="125" t="s">
        <v>583</v>
      </c>
      <c r="G711" s="140" t="str">
        <f>IF(D711="","*",VLOOKUP(F711,BS_ATIVIDADE[],3,FALSE))</f>
        <v>OUTROS</v>
      </c>
      <c r="H711" s="105" t="s">
        <v>593</v>
      </c>
      <c r="I711" s="105" t="s">
        <v>593</v>
      </c>
      <c r="J711" s="104">
        <v>55</v>
      </c>
      <c r="K711" s="104">
        <v>145.9</v>
      </c>
      <c r="L711" s="104">
        <v>152</v>
      </c>
      <c r="M711" s="126" t="s">
        <v>63</v>
      </c>
      <c r="N711" s="126" t="s">
        <v>1304</v>
      </c>
      <c r="O711" s="105">
        <v>0.33333333333333331</v>
      </c>
      <c r="P711" s="105">
        <v>0.33333333333333331</v>
      </c>
      <c r="Q711" s="104">
        <v>1</v>
      </c>
      <c r="R711" s="10" t="str">
        <f>IFERROR(_xlfn.XLOOKUP(F711, BS_ATIVIDADE[ATIVIDADE],BS_ATIVIDADE[UNIDADE] ), "*")</f>
        <v>BINÁRIO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1" s="104" t="s">
        <v>1105</v>
      </c>
      <c r="W711" s="149" t="s">
        <v>2023</v>
      </c>
      <c r="X711" s="103" t="s">
        <v>416</v>
      </c>
      <c r="Y711" s="128" t="s">
        <v>424</v>
      </c>
      <c r="Z711" s="103"/>
      <c r="AA711" s="104" t="s">
        <v>593</v>
      </c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BLOCO</v>
      </c>
      <c r="AJ711" s="9" t="str">
        <f>IF(BS_CONTROLE[[#This Row],[Atividade]]=0, "-", BS_CONTROLE[[#This Row],[Atividade]])</f>
        <v>BLOCO</v>
      </c>
      <c r="AK711" s="31" t="str">
        <f>BS_CONTROLE[[#This Row],[Local - Partida]]</f>
        <v>-</v>
      </c>
      <c r="AL711" s="31" t="str">
        <f>BS_CONTROLE[[#This Row],[Local - Encerramento]]</f>
        <v>-</v>
      </c>
      <c r="AM711" s="104" t="str">
        <f>IF(BS_CONTROLE[[#This Row],[Entre - Estações]]=0, "-", BS_CONTROLE[[#This Row],[Entre - Estações]])</f>
        <v>ZEJ-ZRB</v>
      </c>
      <c r="AN711" s="104" t="str">
        <f>IF(BS_CONTROLE[[#This Row],[SB]]=0, "-", BS_CONTROLE[[#This Row],[SB]])</f>
        <v>ZEJZRB</v>
      </c>
      <c r="AO711" s="104">
        <f>IF(BS_CONTROLE[[#This Row],[SUB]]=0, "-", BS_CONTROLE[[#This Row],[SUB]])</f>
        <v>55</v>
      </c>
      <c r="AP711" s="104">
        <f>BS_CONTROLE[[#This Row],[KM - Inicio]]</f>
        <v>145.9</v>
      </c>
      <c r="AQ711" s="104">
        <f>BS_CONTROLE[[#This Row],[KM - Inicio]]</f>
        <v>145.9</v>
      </c>
      <c r="AR711" s="107">
        <v>0</v>
      </c>
      <c r="AS711" s="107">
        <v>0</v>
      </c>
      <c r="AT711" s="107">
        <v>0</v>
      </c>
      <c r="AU711" s="135"/>
      <c r="AV711" s="135"/>
      <c r="AW711" s="14"/>
      <c r="AX711" s="14"/>
      <c r="AY711" s="160">
        <f t="shared" si="64"/>
        <v>0</v>
      </c>
      <c r="AZ711" s="151"/>
      <c r="BA711" s="108">
        <v>0</v>
      </c>
      <c r="BB711" s="10" t="str">
        <f>IFERROR(_xlfn.XLOOKUP(AI711, BS_ATIVIDADE[ATIVIDADE],BS_ATIVIDADE[UNIDADE] ), "*")</f>
        <v>BINÁRIO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1" s="148"/>
      <c r="BG711" s="16"/>
      <c r="BH711" s="17">
        <v>0</v>
      </c>
      <c r="BI711" s="17"/>
      <c r="BJ711" s="17" t="s">
        <v>2024</v>
      </c>
      <c r="BK711" s="18" t="s">
        <v>2024</v>
      </c>
      <c r="BL711" s="16"/>
      <c r="BM711" s="129" t="s">
        <v>440</v>
      </c>
      <c r="BN711" s="129" t="s">
        <v>460</v>
      </c>
      <c r="BO711" s="129" t="s">
        <v>574</v>
      </c>
      <c r="BP711" s="18" t="s">
        <v>2024</v>
      </c>
      <c r="BQ711" s="12" t="str">
        <f t="shared" si="66"/>
        <v>Produção e Intervalo</v>
      </c>
      <c r="BR711" s="19">
        <f t="shared" si="67"/>
        <v>0</v>
      </c>
      <c r="BS711" s="19">
        <f t="shared" si="68"/>
        <v>0</v>
      </c>
      <c r="BT711" s="185" t="str">
        <f t="shared" si="69"/>
        <v>CCOCirculaçãoIntervaloContrato</v>
      </c>
    </row>
    <row r="712" spans="1:72" hidden="1">
      <c r="A712" s="47" t="str">
        <f t="shared" si="65"/>
        <v>W9646080</v>
      </c>
      <c r="B712" s="101">
        <v>46080</v>
      </c>
      <c r="C712" s="134">
        <f>IF(BS_CONTROLE[[#This Row],[DATA]]="","",WEEKNUM(BS_CONTROLE[[#This Row],[DATA]]))</f>
        <v>9</v>
      </c>
      <c r="D712" s="103" t="s">
        <v>842</v>
      </c>
      <c r="E712" s="155">
        <v>705</v>
      </c>
      <c r="F712" s="125" t="s">
        <v>715</v>
      </c>
      <c r="G712" s="140" t="str">
        <f>IF(D712="","*",VLOOKUP(F712,BS_ATIVIDADE[],3,FALSE))</f>
        <v>MODERNIZAÇÃO</v>
      </c>
      <c r="H712" s="105" t="s">
        <v>55</v>
      </c>
      <c r="I712" s="105" t="s">
        <v>1144</v>
      </c>
      <c r="J712" s="104">
        <v>55</v>
      </c>
      <c r="K712" s="104">
        <v>150</v>
      </c>
      <c r="L712" s="104" t="s">
        <v>593</v>
      </c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2" s="126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712" s="105">
        <v>0.29166666666666669</v>
      </c>
      <c r="P712" s="105">
        <v>6.9444444444444447E-4</v>
      </c>
      <c r="Q712" s="104">
        <v>2000</v>
      </c>
      <c r="R712" s="10" t="str">
        <f>IFERROR(_xlfn.XLOOKUP(F712, BS_ATIVIDADE[ATIVIDADE],BS_ATIVIDADE[UNIDADE] ), "*")</f>
        <v>Nº DE DORMENTES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2" s="104" t="s">
        <v>1525</v>
      </c>
      <c r="W712" s="149" t="s">
        <v>2025</v>
      </c>
      <c r="X712" s="103" t="s">
        <v>416</v>
      </c>
      <c r="Y712" s="128" t="s">
        <v>424</v>
      </c>
      <c r="Z712" s="103"/>
      <c r="AA712" s="104">
        <v>1</v>
      </c>
      <c r="AB712" s="102" t="s">
        <v>412</v>
      </c>
      <c r="AC712" s="150"/>
      <c r="AD712" s="106">
        <v>0.29166666666666669</v>
      </c>
      <c r="AE712" s="104" t="s">
        <v>593</v>
      </c>
      <c r="AF712" s="104"/>
      <c r="AG712" s="104"/>
      <c r="AH712" s="15"/>
      <c r="AI712" s="125" t="str">
        <f>IF(BS_CONTROLE[[#This Row],[Atividade]]=0, "-", BS_CONTROLE[[#This Row],[Atividade]])</f>
        <v>MODERNIZAÇÃO - DORMENTE - DESCARGA</v>
      </c>
      <c r="AJ712" s="9" t="str">
        <f>IF(BS_CONTROLE[[#This Row],[Atividade]]=0, "-", BS_CONTROLE[[#This Row],[Atividade]])</f>
        <v>MODERNIZAÇÃO - DORMENTE - DESCARGA</v>
      </c>
      <c r="AK712" s="31" t="str">
        <f>BS_CONTROLE[[#This Row],[Local - Partida]]</f>
        <v>ZEM1</v>
      </c>
      <c r="AL712" s="31" t="str">
        <f>BS_CONTROLE[[#This Row],[Local - Encerramento]]</f>
        <v>ZEM-1</v>
      </c>
      <c r="AM712" s="104" t="str">
        <f>IF(BS_CONTROLE[[#This Row],[Entre - Estações]]=0, "-", BS_CONTROLE[[#This Row],[Entre - Estações]])</f>
        <v>ZEJ-ZRB</v>
      </c>
      <c r="AN712" s="104">
        <f>IF(BS_CONTROLE[[#This Row],[SB]]=0, "-", BS_CONTROLE[[#This Row],[SB]])</f>
        <v>1501492</v>
      </c>
      <c r="AO712" s="104">
        <f>IF(BS_CONTROLE[[#This Row],[SUB]]=0, "-", BS_CONTROLE[[#This Row],[SUB]])</f>
        <v>55</v>
      </c>
      <c r="AP712" s="104">
        <f>BS_CONTROLE[[#This Row],[KM - Inicio]]</f>
        <v>150</v>
      </c>
      <c r="AQ712" s="104">
        <f>BS_CONTROLE[[#This Row],[KM - Inicio]]</f>
        <v>150</v>
      </c>
      <c r="AR712" s="107">
        <v>0</v>
      </c>
      <c r="AS712" s="107">
        <v>0</v>
      </c>
      <c r="AT712" s="107">
        <v>0</v>
      </c>
      <c r="AU712" s="135"/>
      <c r="AV712" s="135"/>
      <c r="AW712" s="14"/>
      <c r="AX712" s="14"/>
      <c r="AY712" s="160">
        <f t="shared" ref="AY712:AY775" si="70">IF(D712="","*",IFERROR(IF(ISODD(COUNT(AS712:AX712)),"ERRO",SUM((AT712-AS712),(AV712-AU712),(AX712-AW712))),"ERRO"))</f>
        <v>0</v>
      </c>
      <c r="AZ712" s="151"/>
      <c r="BA712" s="108">
        <v>0</v>
      </c>
      <c r="BB712" s="10" t="str">
        <f>IFERROR(_xlfn.XLOOKUP(AI712, BS_ATIVIDADE[ATIVIDADE],BS_ATIVIDADE[UNIDADE] ), "*")</f>
        <v>Nº DE DORMENTES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2" s="148"/>
      <c r="BG712" s="16"/>
      <c r="BH712" s="17">
        <v>0</v>
      </c>
      <c r="BI712" s="17"/>
      <c r="BJ712" s="17" t="s">
        <v>2024</v>
      </c>
      <c r="BK712" s="18" t="s">
        <v>2024</v>
      </c>
      <c r="BL712" s="16"/>
      <c r="BM712" s="129" t="s">
        <v>440</v>
      </c>
      <c r="BN712" s="129" t="s">
        <v>460</v>
      </c>
      <c r="BO712" s="129" t="s">
        <v>574</v>
      </c>
      <c r="BP712" s="18" t="s">
        <v>2024</v>
      </c>
      <c r="BQ712" s="12" t="str">
        <f t="shared" si="66"/>
        <v>Produção e Intervalo</v>
      </c>
      <c r="BR712" s="19">
        <f t="shared" si="67"/>
        <v>0</v>
      </c>
      <c r="BS712" s="19">
        <f t="shared" si="68"/>
        <v>0</v>
      </c>
      <c r="BT712" s="185" t="str">
        <f t="shared" si="69"/>
        <v>CCOCirculaçãoIntervaloContrato</v>
      </c>
    </row>
    <row r="713" spans="1:72" ht="23.25" hidden="1">
      <c r="A713" s="47" t="str">
        <f t="shared" ref="A713:A776" si="71">D713&amp;B713</f>
        <v>V9646080</v>
      </c>
      <c r="B713" s="101">
        <v>46080</v>
      </c>
      <c r="C713" s="134">
        <f>IF(BS_CONTROLE[[#This Row],[DATA]]="","",WEEKNUM(BS_CONTROLE[[#This Row],[DATA]]))</f>
        <v>9</v>
      </c>
      <c r="D713" s="103" t="s">
        <v>819</v>
      </c>
      <c r="E713" s="155">
        <v>706</v>
      </c>
      <c r="F713" s="125" t="s">
        <v>724</v>
      </c>
      <c r="G713" s="140" t="str">
        <f>IF(D713="","*",VLOOKUP(F713,BS_ATIVIDADE[],3,FALSE))</f>
        <v>MODERNIZAÇÃO</v>
      </c>
      <c r="H713" s="105" t="s">
        <v>306</v>
      </c>
      <c r="I713" s="105" t="s">
        <v>306</v>
      </c>
      <c r="J713" s="104">
        <v>55</v>
      </c>
      <c r="K713" s="104">
        <v>150</v>
      </c>
      <c r="L713" s="104" t="s">
        <v>593</v>
      </c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3" s="126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713" s="105">
        <v>0.29166666666666669</v>
      </c>
      <c r="P713" s="105">
        <v>6.9444444444444447E-4</v>
      </c>
      <c r="Q713" s="104">
        <v>1</v>
      </c>
      <c r="R713" s="10" t="str">
        <f>IFERROR(_xlfn.XLOOKUP(F713, BS_ATIVIDADE[ATIVIDADE],BS_ATIVIDADE[UNIDADE] ), "*")</f>
        <v>M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3" s="104" t="s">
        <v>1525</v>
      </c>
      <c r="W713" s="149" t="s">
        <v>2026</v>
      </c>
      <c r="X713" s="103" t="s">
        <v>416</v>
      </c>
      <c r="Y713" s="128" t="s">
        <v>424</v>
      </c>
      <c r="Z713" s="103"/>
      <c r="AA713" s="104">
        <v>1</v>
      </c>
      <c r="AB713" s="102" t="s">
        <v>412</v>
      </c>
      <c r="AC713" s="150"/>
      <c r="AD713" s="106">
        <v>0.29166666666666669</v>
      </c>
      <c r="AE713" s="104" t="s">
        <v>593</v>
      </c>
      <c r="AF713" s="104"/>
      <c r="AG713" s="104"/>
      <c r="AH713" s="15"/>
      <c r="AI713" s="125" t="str">
        <f>IF(BS_CONTROLE[[#This Row],[Atividade]]=0, "-", BS_CONTROLE[[#This Row],[Atividade]])</f>
        <v>MODERNIZAÇÃO - SOCADORA</v>
      </c>
      <c r="AJ713" s="9" t="str">
        <f>IF(BS_CONTROLE[[#This Row],[Atividade]]=0, "-", BS_CONTROLE[[#This Row],[Atividade]])</f>
        <v>MODERNIZAÇÃO - SOCADORA</v>
      </c>
      <c r="AK713" s="31" t="str">
        <f>BS_CONTROLE[[#This Row],[Local - Partida]]</f>
        <v>K67ZEV2</v>
      </c>
      <c r="AL713" s="31" t="str">
        <f>BS_CONTROLE[[#This Row],[Local - Encerramento]]</f>
        <v>K67ZEV2</v>
      </c>
      <c r="AM713" s="104" t="str">
        <f>IF(BS_CONTROLE[[#This Row],[Entre - Estações]]=0, "-", BS_CONTROLE[[#This Row],[Entre - Estações]])</f>
        <v>ZEJ-ZRB</v>
      </c>
      <c r="AN713" s="104">
        <f>IF(BS_CONTROLE[[#This Row],[SB]]=0, "-", BS_CONTROLE[[#This Row],[SB]])</f>
        <v>1501492</v>
      </c>
      <c r="AO713" s="104">
        <f>IF(BS_CONTROLE[[#This Row],[SUB]]=0, "-", BS_CONTROLE[[#This Row],[SUB]])</f>
        <v>55</v>
      </c>
      <c r="AP713" s="104">
        <f>BS_CONTROLE[[#This Row],[KM - Inicio]]</f>
        <v>150</v>
      </c>
      <c r="AQ713" s="104">
        <f>BS_CONTROLE[[#This Row],[KM - Inicio]]</f>
        <v>150</v>
      </c>
      <c r="AR713" s="107">
        <v>0</v>
      </c>
      <c r="AS713" s="107">
        <v>0</v>
      </c>
      <c r="AT713" s="107">
        <v>0</v>
      </c>
      <c r="AU713" s="135"/>
      <c r="AV713" s="135"/>
      <c r="AW713" s="14"/>
      <c r="AX713" s="14"/>
      <c r="AY713" s="160">
        <f t="shared" si="70"/>
        <v>0</v>
      </c>
      <c r="AZ713" s="151"/>
      <c r="BA713" s="108">
        <v>0</v>
      </c>
      <c r="BB713" s="10" t="str">
        <f>IFERROR(_xlfn.XLOOKUP(AI713, BS_ATIVIDADE[ATIVIDADE],BS_ATIVIDADE[UNIDADE] ), "*")</f>
        <v>M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3" s="148"/>
      <c r="BG713" s="16"/>
      <c r="BH713" s="17">
        <v>0</v>
      </c>
      <c r="BI713" s="17"/>
      <c r="BJ713" s="17" t="s">
        <v>2024</v>
      </c>
      <c r="BK713" s="18" t="s">
        <v>2024</v>
      </c>
      <c r="BL713" s="16"/>
      <c r="BM713" s="129" t="s">
        <v>440</v>
      </c>
      <c r="BN713" s="129" t="s">
        <v>460</v>
      </c>
      <c r="BO713" s="129" t="s">
        <v>574</v>
      </c>
      <c r="BP713" s="18" t="s">
        <v>2024</v>
      </c>
      <c r="BQ713" s="12" t="str">
        <f t="shared" ref="BQ713:BQ776" si="72">IF(AND(BR713&lt;1,BS713&lt;1),"Produção e Intervalo",IF(BR713&lt;1,"Intervalo",IF(BS713&lt;1,"Produção","Aderente")))</f>
        <v>Produção e Intervalo</v>
      </c>
      <c r="BR713" s="19">
        <f t="shared" ref="BR713:BR776" si="73">IF(OR(B713="",F713=""),"*",AY713/P713)</f>
        <v>0</v>
      </c>
      <c r="BS713" s="19">
        <f t="shared" ref="BS713:BS776" si="74">IF(OR(B713="",F713=""),"*",BA713/Q713)</f>
        <v>0</v>
      </c>
      <c r="BT713" s="185" t="str">
        <f t="shared" ref="BT713:BT776" si="75">IF(BN713="","",SUBSTITUTE(BM713," ","")&amp;SUBSTITUTE(BN713," ",""))</f>
        <v>CCOCirculaçãoIntervaloContrato</v>
      </c>
    </row>
    <row r="714" spans="1:72" hidden="1">
      <c r="A714" s="47" t="str">
        <f t="shared" si="71"/>
        <v>W9746080</v>
      </c>
      <c r="B714" s="101">
        <v>46080</v>
      </c>
      <c r="C714" s="134">
        <f>IF(BS_CONTROLE[[#This Row],[DATA]]="","",WEEKNUM(BS_CONTROLE[[#This Row],[DATA]]))</f>
        <v>9</v>
      </c>
      <c r="D714" s="103" t="s">
        <v>843</v>
      </c>
      <c r="E714" s="155">
        <v>707</v>
      </c>
      <c r="F714" s="125" t="s">
        <v>717</v>
      </c>
      <c r="G714" s="140" t="str">
        <f>IF(D714="","*",VLOOKUP(F714,BS_ATIVIDADE[],3,FALSE))</f>
        <v>MODERNIZAÇÃO</v>
      </c>
      <c r="H714" s="105" t="s">
        <v>150</v>
      </c>
      <c r="I714" s="105" t="s">
        <v>150</v>
      </c>
      <c r="J714" s="104">
        <v>55</v>
      </c>
      <c r="K714" s="104">
        <v>151</v>
      </c>
      <c r="L714" s="104" t="s">
        <v>593</v>
      </c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714" s="105">
        <v>0.2986111111111111</v>
      </c>
      <c r="P714" s="105">
        <v>6.9444444444444447E-4</v>
      </c>
      <c r="Q714" s="104">
        <v>1</v>
      </c>
      <c r="R714" s="10" t="str">
        <f>IFERROR(_xlfn.XLOOKUP(F714, BS_ATIVIDADE[ATIVIDADE],BS_ATIVIDADE[UNIDADE] ), "*")</f>
        <v>BINÁRIO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4" s="104" t="s">
        <v>1525</v>
      </c>
      <c r="W714" s="149" t="s">
        <v>2027</v>
      </c>
      <c r="X714" s="103" t="s">
        <v>416</v>
      </c>
      <c r="Y714" s="128" t="s">
        <v>424</v>
      </c>
      <c r="Z714" s="103"/>
      <c r="AA714" s="104">
        <v>1</v>
      </c>
      <c r="AB714" s="102" t="s">
        <v>412</v>
      </c>
      <c r="AC714" s="150"/>
      <c r="AD714" s="106">
        <v>0.29166666666666669</v>
      </c>
      <c r="AE714" s="104" t="s">
        <v>593</v>
      </c>
      <c r="AF714" s="104"/>
      <c r="AG714" s="104"/>
      <c r="AH714" s="15"/>
      <c r="AI714" s="125" t="str">
        <f>IF(BS_CONTROLE[[#This Row],[Atividade]]=0, "-", BS_CONTROLE[[#This Row],[Atividade]])</f>
        <v>MODERNIZAÇÃO - OUTRA ATIVIDADE</v>
      </c>
      <c r="AJ714" s="9" t="str">
        <f>IF(BS_CONTROLE[[#This Row],[Atividade]]=0, "-", BS_CONTROLE[[#This Row],[Atividade]])</f>
        <v>MODERNIZAÇÃO - OUTRA ATIVIDADE</v>
      </c>
      <c r="AK714" s="31" t="str">
        <f>BS_CONTROLE[[#This Row],[Local - Partida]]</f>
        <v>Z3VZEV</v>
      </c>
      <c r="AL714" s="31" t="str">
        <f>BS_CONTROLE[[#This Row],[Local - Encerramento]]</f>
        <v>Z3VZEV</v>
      </c>
      <c r="AM714" s="104" t="str">
        <f>IF(BS_CONTROLE[[#This Row],[Entre - Estações]]=0, "-", BS_CONTROLE[[#This Row],[Entre - Estações]])</f>
        <v>ZEJ-ZRB</v>
      </c>
      <c r="AN714" s="104" t="str">
        <f>IF(BS_CONTROLE[[#This Row],[SB]]=0, "-", BS_CONTROLE[[#This Row],[SB]])</f>
        <v>ZRB1502</v>
      </c>
      <c r="AO714" s="104">
        <f>IF(BS_CONTROLE[[#This Row],[SUB]]=0, "-", BS_CONTROLE[[#This Row],[SUB]])</f>
        <v>55</v>
      </c>
      <c r="AP714" s="104">
        <f>BS_CONTROLE[[#This Row],[KM - Inicio]]</f>
        <v>151</v>
      </c>
      <c r="AQ714" s="104">
        <f>BS_CONTROLE[[#This Row],[KM - Inicio]]</f>
        <v>151</v>
      </c>
      <c r="AR714" s="107">
        <v>0</v>
      </c>
      <c r="AS714" s="107">
        <v>0</v>
      </c>
      <c r="AT714" s="107">
        <v>0</v>
      </c>
      <c r="AU714" s="135"/>
      <c r="AV714" s="135"/>
      <c r="AW714" s="14"/>
      <c r="AX714" s="14"/>
      <c r="AY714" s="160">
        <f t="shared" si="70"/>
        <v>0</v>
      </c>
      <c r="AZ714" s="151"/>
      <c r="BA714" s="108">
        <v>0</v>
      </c>
      <c r="BB714" s="10" t="str">
        <f>IFERROR(_xlfn.XLOOKUP(AI714, BS_ATIVIDADE[ATIVIDADE],BS_ATIVIDADE[UNIDADE] ), "*")</f>
        <v>BINÁRIO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4" s="148"/>
      <c r="BG714" s="16"/>
      <c r="BH714" s="17">
        <v>0</v>
      </c>
      <c r="BI714" s="17"/>
      <c r="BJ714" s="17" t="s">
        <v>2024</v>
      </c>
      <c r="BK714" s="18" t="s">
        <v>2024</v>
      </c>
      <c r="BL714" s="16"/>
      <c r="BM714" s="129" t="s">
        <v>440</v>
      </c>
      <c r="BN714" s="129" t="s">
        <v>460</v>
      </c>
      <c r="BO714" s="129" t="s">
        <v>574</v>
      </c>
      <c r="BP714" s="18" t="s">
        <v>2024</v>
      </c>
      <c r="BQ714" s="12" t="str">
        <f t="shared" si="72"/>
        <v>Produção e Intervalo</v>
      </c>
      <c r="BR714" s="19">
        <f t="shared" si="73"/>
        <v>0</v>
      </c>
      <c r="BS714" s="19">
        <f t="shared" si="74"/>
        <v>0</v>
      </c>
      <c r="BT714" s="185" t="str">
        <f t="shared" si="75"/>
        <v>CCOCirculaçãoIntervaloContrato</v>
      </c>
    </row>
    <row r="715" spans="1:72" hidden="1">
      <c r="A715" s="47" t="str">
        <f t="shared" si="71"/>
        <v/>
      </c>
      <c r="B715" s="101"/>
      <c r="C715" s="134" t="str">
        <f>IF(BS_CONTROLE[[#This Row],[DATA]]="","",WEEKNUM(BS_CONTROLE[[#This Row],[DATA]]))</f>
        <v/>
      </c>
      <c r="D715" s="103"/>
      <c r="E715" s="155">
        <v>708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0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2"/>
        <v>Aderente</v>
      </c>
      <c r="BR715" s="19" t="str">
        <f t="shared" si="73"/>
        <v>*</v>
      </c>
      <c r="BS715" s="19" t="str">
        <f t="shared" si="74"/>
        <v>*</v>
      </c>
      <c r="BT715" s="185" t="str">
        <f t="shared" si="75"/>
        <v/>
      </c>
    </row>
    <row r="716" spans="1:72" hidden="1">
      <c r="A716" s="47" t="str">
        <f t="shared" si="71"/>
        <v/>
      </c>
      <c r="B716" s="101"/>
      <c r="C716" s="134" t="str">
        <f>IF(BS_CONTROLE[[#This Row],[DATA]]="","",WEEKNUM(BS_CONTROLE[[#This Row],[DATA]]))</f>
        <v/>
      </c>
      <c r="D716" s="103"/>
      <c r="E716" s="155">
        <v>709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0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2"/>
        <v>Aderente</v>
      </c>
      <c r="BR716" s="19" t="str">
        <f t="shared" si="73"/>
        <v>*</v>
      </c>
      <c r="BS716" s="19" t="str">
        <f t="shared" si="74"/>
        <v>*</v>
      </c>
      <c r="BT716" s="185" t="str">
        <f t="shared" si="75"/>
        <v/>
      </c>
    </row>
    <row r="717" spans="1:72" hidden="1">
      <c r="A717" s="47" t="str">
        <f t="shared" si="71"/>
        <v>MOD ZEZ46080</v>
      </c>
      <c r="B717" s="101">
        <v>46080</v>
      </c>
      <c r="C717" s="134">
        <f>IF(BS_CONTROLE[[#This Row],[DATA]]="","",WEEKNUM(BS_CONTROLE[[#This Row],[DATA]]))</f>
        <v>9</v>
      </c>
      <c r="D717" s="103" t="s">
        <v>617</v>
      </c>
      <c r="E717" s="155">
        <v>619</v>
      </c>
      <c r="F717" s="125" t="s">
        <v>583</v>
      </c>
      <c r="G717" s="140" t="str">
        <f>IF(D717="","*",VLOOKUP(F717,BS_ATIVIDADE[],3,FALSE))</f>
        <v>OUTROS</v>
      </c>
      <c r="H717" s="105" t="s">
        <v>593</v>
      </c>
      <c r="I717" s="105" t="s">
        <v>593</v>
      </c>
      <c r="J717" s="104">
        <v>92</v>
      </c>
      <c r="K717" s="104">
        <v>75.2</v>
      </c>
      <c r="L717" s="104">
        <v>81.8</v>
      </c>
      <c r="M717" s="126" t="s">
        <v>162</v>
      </c>
      <c r="N717" s="126" t="s">
        <v>1753</v>
      </c>
      <c r="O717" s="105">
        <v>0.35416666666666669</v>
      </c>
      <c r="P717" s="105">
        <v>0.33333333333333331</v>
      </c>
      <c r="Q717" s="104">
        <v>1</v>
      </c>
      <c r="R717" s="10" t="str">
        <f>IFERROR(_xlfn.XLOOKUP(F717, BS_ATIVIDADE[ATIVIDADE],BS_ATIVIDADE[UNIDADE] ), "*")</f>
        <v>BINÁRIO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7" s="104" t="s">
        <v>1148</v>
      </c>
      <c r="W717" s="149" t="s">
        <v>1754</v>
      </c>
      <c r="X717" s="103" t="s">
        <v>416</v>
      </c>
      <c r="Y717" s="128"/>
      <c r="Z717" s="103"/>
      <c r="AA717" s="104" t="s">
        <v>593</v>
      </c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BLOCO</v>
      </c>
      <c r="AJ717" s="9" t="str">
        <f>IF(BS_CONTROLE[[#This Row],[Atividade]]=0, "-", BS_CONTROLE[[#This Row],[Atividade]])</f>
        <v>BLOCO</v>
      </c>
      <c r="AK717" s="31" t="str">
        <f>BS_CONTROLE[[#This Row],[Local - Partida]]</f>
        <v>-</v>
      </c>
      <c r="AL717" s="31" t="str">
        <f>BS_CONTROLE[[#This Row],[Local - Encerramento]]</f>
        <v>-</v>
      </c>
      <c r="AM717" s="104" t="str">
        <f>IF(BS_CONTROLE[[#This Row],[Entre - Estações]]=0, "-", BS_CONTROLE[[#This Row],[Entre - Estações]])</f>
        <v>ZEZ-ZXW</v>
      </c>
      <c r="AN717" s="104" t="str">
        <f>IF(BS_CONTROLE[[#This Row],[SB]]=0, "-", BS_CONTROLE[[#This Row],[SB]])</f>
        <v>ZEZZXW</v>
      </c>
      <c r="AO717" s="104">
        <f>IF(BS_CONTROLE[[#This Row],[SUB]]=0, "-", BS_CONTROLE[[#This Row],[SUB]])</f>
        <v>92</v>
      </c>
      <c r="AP717" s="104">
        <f>BS_CONTROLE[[#This Row],[KM - Inicio]]</f>
        <v>75.2</v>
      </c>
      <c r="AQ717" s="104">
        <f>BS_CONTROLE[[#This Row],[KM - Inicio]]</f>
        <v>75.2</v>
      </c>
      <c r="AR717" s="107">
        <v>0</v>
      </c>
      <c r="AS717" s="107">
        <v>0</v>
      </c>
      <c r="AT717" s="107">
        <v>0</v>
      </c>
      <c r="AU717" s="135"/>
      <c r="AV717" s="135"/>
      <c r="AW717" s="14"/>
      <c r="AX717" s="14"/>
      <c r="AY717" s="160">
        <f t="shared" si="70"/>
        <v>0</v>
      </c>
      <c r="AZ717" s="151"/>
      <c r="BA717" s="108">
        <v>0</v>
      </c>
      <c r="BB717" s="10" t="str">
        <f>IFERROR(_xlfn.XLOOKUP(AI717, BS_ATIVIDADE[ATIVIDADE],BS_ATIVIDADE[UNIDADE] ), "*")</f>
        <v>BINÁRIO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7" s="148"/>
      <c r="BG717" s="16"/>
      <c r="BH717" s="17">
        <v>0</v>
      </c>
      <c r="BI717" s="17"/>
      <c r="BJ717" s="17" t="s">
        <v>2028</v>
      </c>
      <c r="BK717" s="18" t="s">
        <v>2029</v>
      </c>
      <c r="BL717" s="16"/>
      <c r="BM717" s="129" t="s">
        <v>440</v>
      </c>
      <c r="BN717" s="129" t="s">
        <v>460</v>
      </c>
      <c r="BO717" s="129" t="s">
        <v>557</v>
      </c>
      <c r="BP717" s="18" t="s">
        <v>2030</v>
      </c>
      <c r="BQ717" s="12" t="str">
        <f t="shared" si="72"/>
        <v>Produção e Intervalo</v>
      </c>
      <c r="BR717" s="19">
        <f t="shared" si="73"/>
        <v>0</v>
      </c>
      <c r="BS717" s="19">
        <f t="shared" si="74"/>
        <v>0</v>
      </c>
      <c r="BT717" s="185" t="str">
        <f t="shared" si="75"/>
        <v>CCOCirculaçãoIntervaloContrato</v>
      </c>
    </row>
    <row r="718" spans="1:72" hidden="1">
      <c r="A718" s="47" t="str">
        <f t="shared" si="71"/>
        <v>W6146080</v>
      </c>
      <c r="B718" s="101">
        <v>46080</v>
      </c>
      <c r="C718" s="134">
        <f>IF(BS_CONTROLE[[#This Row],[DATA]]="","",WEEKNUM(BS_CONTROLE[[#This Row],[DATA]]))</f>
        <v>9</v>
      </c>
      <c r="D718" s="103" t="s">
        <v>829</v>
      </c>
      <c r="E718" s="155">
        <v>711</v>
      </c>
      <c r="F718" s="125" t="s">
        <v>604</v>
      </c>
      <c r="G718" s="140" t="str">
        <f>IF(D718="","*",VLOOKUP(F718,BS_ATIVIDADE[],3,FALSE))</f>
        <v>OUTROS</v>
      </c>
      <c r="H718" s="105" t="s">
        <v>306</v>
      </c>
      <c r="I718" s="105" t="s">
        <v>306</v>
      </c>
      <c r="J718" s="104">
        <v>92</v>
      </c>
      <c r="K718" s="104">
        <v>83.7</v>
      </c>
      <c r="L718" s="104" t="s">
        <v>593</v>
      </c>
      <c r="M718" s="104" t="s">
        <v>167</v>
      </c>
      <c r="N718" s="148" t="s">
        <v>318</v>
      </c>
      <c r="O718" s="105">
        <v>0.41666666666666669</v>
      </c>
      <c r="P718" s="105">
        <v>4.1666666666666664E-2</v>
      </c>
      <c r="Q718" s="167">
        <v>1</v>
      </c>
      <c r="R718" s="10" t="str">
        <f>IFERROR(_xlfn.XLOOKUP(F718, BS_ATIVIDADE[ATIVIDADE],BS_ATIVIDADE[UNIDADE] ), "*")</f>
        <v>BINÁRIO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8" s="149" t="s">
        <v>1109</v>
      </c>
      <c r="W718" s="149" t="s">
        <v>1110</v>
      </c>
      <c r="X718" s="103" t="s">
        <v>416</v>
      </c>
      <c r="Y718" s="128" t="s">
        <v>424</v>
      </c>
      <c r="Z718" s="103"/>
      <c r="AA718" s="104">
        <v>1</v>
      </c>
      <c r="AB718" s="125" t="s">
        <v>412</v>
      </c>
      <c r="AC718" s="125" t="s">
        <v>406</v>
      </c>
      <c r="AD718" s="106">
        <v>0.29166666666666669</v>
      </c>
      <c r="AE718" s="104">
        <v>7663</v>
      </c>
      <c r="AF718" s="104" t="s">
        <v>593</v>
      </c>
      <c r="AG718" s="104"/>
      <c r="AH718" s="15"/>
      <c r="AI718" s="125" t="s">
        <v>607</v>
      </c>
      <c r="AJ718" s="9" t="str">
        <f>IF(BS_CONTROLE[[#This Row],[Atividade]]=0, "-", BS_CONTROLE[[#This Row],[Atividade]])</f>
        <v>DESCARGA DE MATERIAL</v>
      </c>
      <c r="AK718" s="31" t="str">
        <f>BS_CONTROLE[[#This Row],[Local - Partida]]</f>
        <v>K67ZEV2</v>
      </c>
      <c r="AL718" s="31" t="str">
        <f>BS_CONTROLE[[#This Row],[Local - Encerramento]]</f>
        <v>K67ZEV2</v>
      </c>
      <c r="AM718" s="104" t="str">
        <f>IF(BS_CONTROLE[[#This Row],[Entre - Estações]]=0, "-", BS_CONTROLE[[#This Row],[Entre - Estações]])</f>
        <v>ZXW-ZGP</v>
      </c>
      <c r="AN718" s="104" t="str">
        <f>IF(BS_CONTROLE[[#This Row],[SB]]=0, "-", BS_CONTROLE[[#This Row],[SB]])</f>
        <v>K84ZXW2</v>
      </c>
      <c r="AO718" s="104">
        <f>IF(BS_CONTROLE[[#This Row],[SUB]]=0, "-", BS_CONTROLE[[#This Row],[SUB]])</f>
        <v>92</v>
      </c>
      <c r="AP718" s="104">
        <f>BS_CONTROLE[[#This Row],[KM - Inicio]]</f>
        <v>83.7</v>
      </c>
      <c r="AQ718" s="104">
        <f>BS_CONTROLE[[#This Row],[KM - Inicio]]</f>
        <v>83.7</v>
      </c>
      <c r="AR718" s="107">
        <v>0.32708333333333334</v>
      </c>
      <c r="AS718" s="107">
        <v>0.37291666666666667</v>
      </c>
      <c r="AT718" s="107">
        <v>0.41458333333333336</v>
      </c>
      <c r="AU718" s="135"/>
      <c r="AV718" s="135"/>
      <c r="AW718" s="14"/>
      <c r="AX718" s="14"/>
      <c r="AY718" s="160">
        <f t="shared" si="70"/>
        <v>4.1666666666666685E-2</v>
      </c>
      <c r="AZ718" s="151"/>
      <c r="BA718" s="108">
        <v>1</v>
      </c>
      <c r="BB718" s="10" t="str">
        <f>IFERROR(_xlfn.XLOOKUP(AI718, BS_ATIVIDADE[ATIVIDADE],BS_ATIVIDADE[UNIDADE] ), "*")</f>
        <v>BINÁRIO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8" s="148"/>
      <c r="BG718" s="16"/>
      <c r="BH718" s="17">
        <v>2</v>
      </c>
      <c r="BI718" s="17"/>
      <c r="BJ718" s="17" t="s">
        <v>2031</v>
      </c>
      <c r="BK718" s="18" t="s">
        <v>2032</v>
      </c>
      <c r="BL718" s="16"/>
      <c r="BM718" s="129" t="s">
        <v>445</v>
      </c>
      <c r="BN718" s="129" t="s">
        <v>445</v>
      </c>
      <c r="BO718" s="129" t="s">
        <v>445</v>
      </c>
      <c r="BP718" s="18" t="s">
        <v>593</v>
      </c>
      <c r="BQ718" s="12" t="str">
        <f t="shared" si="72"/>
        <v>Aderente</v>
      </c>
      <c r="BR718" s="19">
        <f t="shared" si="73"/>
        <v>1.0000000000000004</v>
      </c>
      <c r="BS718" s="19">
        <f t="shared" si="74"/>
        <v>1</v>
      </c>
      <c r="BT718" s="185" t="str">
        <f t="shared" si="75"/>
        <v>OKOK</v>
      </c>
    </row>
    <row r="719" spans="1:72" hidden="1">
      <c r="A719" s="47" t="str">
        <f t="shared" si="71"/>
        <v/>
      </c>
      <c r="B719" s="101"/>
      <c r="C719" s="134" t="str">
        <f>IF(BS_CONTROLE[[#This Row],[DATA]]="","",WEEKNUM(BS_CONTROLE[[#This Row],[DATA]]))</f>
        <v/>
      </c>
      <c r="D719" s="103"/>
      <c r="E719" s="155">
        <v>712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0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2"/>
        <v>Aderente</v>
      </c>
      <c r="BR719" s="19" t="str">
        <f t="shared" si="73"/>
        <v>*</v>
      </c>
      <c r="BS719" s="19" t="str">
        <f t="shared" si="74"/>
        <v>*</v>
      </c>
      <c r="BT719" s="185" t="str">
        <f t="shared" si="75"/>
        <v/>
      </c>
    </row>
    <row r="720" spans="1:72" hidden="1">
      <c r="A720" s="47" t="str">
        <f t="shared" si="71"/>
        <v>MOD ZGP46080</v>
      </c>
      <c r="B720" s="101">
        <v>46080</v>
      </c>
      <c r="C720" s="134">
        <f>IF(BS_CONTROLE[[#This Row],[DATA]]="","",WEEKNUM(BS_CONTROLE[[#This Row],[DATA]]))</f>
        <v>9</v>
      </c>
      <c r="D720" s="103" t="s">
        <v>622</v>
      </c>
      <c r="E720" s="155">
        <v>527</v>
      </c>
      <c r="F720" s="125" t="s">
        <v>583</v>
      </c>
      <c r="G720" s="140" t="str">
        <f>IF(D720="","*",VLOOKUP(F720,BS_ATIVIDADE[],3,FALSE))</f>
        <v>OUTROS</v>
      </c>
      <c r="H720" s="105" t="s">
        <v>593</v>
      </c>
      <c r="I720" s="105" t="s">
        <v>593</v>
      </c>
      <c r="J720" s="104">
        <v>92</v>
      </c>
      <c r="K720" s="104">
        <v>102</v>
      </c>
      <c r="L720" s="104">
        <v>106</v>
      </c>
      <c r="M720" s="126" t="s">
        <v>1773</v>
      </c>
      <c r="N720" s="126" t="s">
        <v>1774</v>
      </c>
      <c r="O720" s="105">
        <v>0.33333333333333331</v>
      </c>
      <c r="P720" s="105">
        <v>0.22916666666666666</v>
      </c>
      <c r="Q720" s="104">
        <v>1</v>
      </c>
      <c r="R720" s="10" t="str">
        <f>IFERROR(_xlfn.XLOOKUP(F720, BS_ATIVIDADE[ATIVIDADE],BS_ATIVIDADE[UNIDADE] ), "*")</f>
        <v>BINÁRIO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0" s="104" t="s">
        <v>1148</v>
      </c>
      <c r="W720" s="149" t="s">
        <v>2033</v>
      </c>
      <c r="X720" s="103" t="s">
        <v>416</v>
      </c>
      <c r="Y720" s="128" t="s">
        <v>424</v>
      </c>
      <c r="Z720" s="103"/>
      <c r="AA720" s="104" t="s">
        <v>593</v>
      </c>
      <c r="AB720" s="102"/>
      <c r="AC720" s="150"/>
      <c r="AD720" s="106">
        <v>0.29166666666666669</v>
      </c>
      <c r="AE720" s="104"/>
      <c r="AF720" s="104"/>
      <c r="AG720" s="104"/>
      <c r="AH720" s="15"/>
      <c r="AI720" s="125" t="str">
        <f>IF(BS_CONTROLE[[#This Row],[Atividade]]=0, "-", BS_CONTROLE[[#This Row],[Atividade]])</f>
        <v>BLOCO</v>
      </c>
      <c r="AJ720" s="9" t="str">
        <f>IF(BS_CONTROLE[[#This Row],[Atividade]]=0, "-", BS_CONTROLE[[#This Row],[Atividade]])</f>
        <v>BLOCO</v>
      </c>
      <c r="AK720" s="31" t="str">
        <f>BS_CONTROLE[[#This Row],[Local - Partida]]</f>
        <v>-</v>
      </c>
      <c r="AL720" s="31" t="str">
        <f>BS_CONTROLE[[#This Row],[Local - Encerramento]]</f>
        <v>-</v>
      </c>
      <c r="AM720" s="104" t="str">
        <f>IF(BS_CONTROLE[[#This Row],[Entre - Estações]]=0, "-", BS_CONTROLE[[#This Row],[Entre - Estações]])</f>
        <v>ZPT-ZGP</v>
      </c>
      <c r="AN720" s="104" t="str">
        <f>IF(BS_CONTROLE[[#This Row],[SB]]=0, "-", BS_CONTROLE[[#This Row],[SB]])</f>
        <v>ZPTZGP</v>
      </c>
      <c r="AO720" s="104">
        <f>IF(BS_CONTROLE[[#This Row],[SUB]]=0, "-", BS_CONTROLE[[#This Row],[SUB]])</f>
        <v>92</v>
      </c>
      <c r="AP720" s="104">
        <f>BS_CONTROLE[[#This Row],[KM - Inicio]]</f>
        <v>102</v>
      </c>
      <c r="AQ720" s="104">
        <f>BS_CONTROLE[[#This Row],[KM - Inicio]]</f>
        <v>102</v>
      </c>
      <c r="AR720" s="107">
        <v>0</v>
      </c>
      <c r="AS720" s="107">
        <v>0</v>
      </c>
      <c r="AT720" s="107">
        <v>0</v>
      </c>
      <c r="AU720" s="135"/>
      <c r="AV720" s="135"/>
      <c r="AW720" s="14"/>
      <c r="AX720" s="14"/>
      <c r="AY720" s="160">
        <f t="shared" si="70"/>
        <v>0</v>
      </c>
      <c r="AZ720" s="151"/>
      <c r="BA720" s="108">
        <v>0</v>
      </c>
      <c r="BB720" s="10" t="str">
        <f>IFERROR(_xlfn.XLOOKUP(AI720, BS_ATIVIDADE[ATIVIDADE],BS_ATIVIDADE[UNIDADE] ), "*")</f>
        <v>BINÁRIO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0" s="148"/>
      <c r="BG720" s="16"/>
      <c r="BH720" s="17">
        <v>0</v>
      </c>
      <c r="BI720" s="17"/>
      <c r="BJ720" s="17" t="s">
        <v>2024</v>
      </c>
      <c r="BK720" s="18" t="s">
        <v>2024</v>
      </c>
      <c r="BL720" s="16"/>
      <c r="BM720" s="129" t="s">
        <v>440</v>
      </c>
      <c r="BN720" s="129" t="s">
        <v>460</v>
      </c>
      <c r="BO720" s="129" t="s">
        <v>574</v>
      </c>
      <c r="BP720" s="18" t="s">
        <v>2024</v>
      </c>
      <c r="BQ720" s="12" t="str">
        <f t="shared" si="72"/>
        <v>Produção e Intervalo</v>
      </c>
      <c r="BR720" s="19">
        <f t="shared" si="73"/>
        <v>0</v>
      </c>
      <c r="BS720" s="19">
        <f t="shared" si="74"/>
        <v>0</v>
      </c>
      <c r="BT720" s="185" t="str">
        <f t="shared" si="75"/>
        <v>CCOCirculaçãoIntervaloContrato</v>
      </c>
    </row>
    <row r="721" spans="1:72" hidden="1">
      <c r="A721" s="47" t="str">
        <f t="shared" si="71"/>
        <v>V8546080</v>
      </c>
      <c r="B721" s="101">
        <v>46080</v>
      </c>
      <c r="C721" s="134">
        <f>IF(BS_CONTROLE[[#This Row],[DATA]]="","",WEEKNUM(BS_CONTROLE[[#This Row],[DATA]]))</f>
        <v>9</v>
      </c>
      <c r="D721" s="103" t="s">
        <v>799</v>
      </c>
      <c r="E721" s="155">
        <v>714</v>
      </c>
      <c r="F721" s="125" t="s">
        <v>698</v>
      </c>
      <c r="G721" s="140" t="str">
        <f>IF(D721="","*",VLOOKUP(F721,BS_ATIVIDADE[],3,FALSE))</f>
        <v>MECANIZAÇÃO - SOCADORA</v>
      </c>
      <c r="H721" s="105" t="s">
        <v>1154</v>
      </c>
      <c r="I721" s="105" t="s">
        <v>1154</v>
      </c>
      <c r="J721" s="104">
        <v>92</v>
      </c>
      <c r="K721" s="104">
        <v>102.1</v>
      </c>
      <c r="L721" s="104">
        <v>102.6</v>
      </c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1" s="105">
        <v>0.3125</v>
      </c>
      <c r="P721" s="105">
        <v>6.9444444444444447E-4</v>
      </c>
      <c r="Q721" s="104">
        <v>1</v>
      </c>
      <c r="R721" s="10" t="str">
        <f>IFERROR(_xlfn.XLOOKUP(F721, BS_ATIVIDADE[ATIVIDADE],BS_ATIVIDADE[UNIDADE] ), "*")</f>
        <v>M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1" s="104" t="s">
        <v>1148</v>
      </c>
      <c r="W721" s="149" t="s">
        <v>1664</v>
      </c>
      <c r="X721" s="103" t="s">
        <v>416</v>
      </c>
      <c r="Y721" s="128" t="s">
        <v>424</v>
      </c>
      <c r="Z721" s="103"/>
      <c r="AA721" s="104">
        <v>1</v>
      </c>
      <c r="AB721" s="102" t="s">
        <v>412</v>
      </c>
      <c r="AC721" s="150" t="s">
        <v>406</v>
      </c>
      <c r="AD721" s="106">
        <v>0.29166666666666669</v>
      </c>
      <c r="AE721" s="104">
        <v>2285</v>
      </c>
      <c r="AF721" s="104"/>
      <c r="AG721" s="104"/>
      <c r="AH721" s="15"/>
      <c r="AI721" s="125" t="str">
        <f>IF(BS_CONTROLE[[#This Row],[Atividade]]=0, "-", BS_CONTROLE[[#This Row],[Atividade]])</f>
        <v>MECANIZAÇÃO - SOCADORA</v>
      </c>
      <c r="AJ721" s="9" t="str">
        <f>IF(BS_CONTROLE[[#This Row],[Atividade]]=0, "-", BS_CONTROLE[[#This Row],[Atividade]])</f>
        <v>MECANIZAÇÃO - SOCADORA</v>
      </c>
      <c r="AK721" s="31" t="str">
        <f>BS_CONTROLE[[#This Row],[Local - Partida]]</f>
        <v>ZDRZPT</v>
      </c>
      <c r="AL721" s="31" t="str">
        <f>BS_CONTROLE[[#This Row],[Local - Encerramento]]</f>
        <v>ZDRZPT</v>
      </c>
      <c r="AM721" s="104" t="str">
        <f>IF(BS_CONTROLE[[#This Row],[Entre - Estações]]=0, "-", BS_CONTROLE[[#This Row],[Entre - Estações]])</f>
        <v>ZGP</v>
      </c>
      <c r="AN721" s="104" t="str">
        <f>IF(BS_CONTROLE[[#This Row],[SB]]=0, "-", BS_CONTROLE[[#This Row],[SB]])</f>
        <v>ZGP2</v>
      </c>
      <c r="AO721" s="104">
        <f>IF(BS_CONTROLE[[#This Row],[SUB]]=0, "-", BS_CONTROLE[[#This Row],[SUB]])</f>
        <v>92</v>
      </c>
      <c r="AP721" s="104">
        <f>BS_CONTROLE[[#This Row],[KM - Inicio]]</f>
        <v>102.1</v>
      </c>
      <c r="AQ721" s="104">
        <f>BS_CONTROLE[[#This Row],[KM - Inicio]]</f>
        <v>102.1</v>
      </c>
      <c r="AR721" s="107">
        <v>0</v>
      </c>
      <c r="AS721" s="107">
        <v>0</v>
      </c>
      <c r="AT721" s="107">
        <v>0</v>
      </c>
      <c r="AU721" s="135"/>
      <c r="AV721" s="135"/>
      <c r="AW721" s="14"/>
      <c r="AX721" s="14"/>
      <c r="AY721" s="160">
        <f t="shared" si="70"/>
        <v>0</v>
      </c>
      <c r="AZ721" s="151"/>
      <c r="BA721" s="108">
        <v>0</v>
      </c>
      <c r="BB721" s="10" t="str">
        <f>IFERROR(_xlfn.XLOOKUP(AI721, BS_ATIVIDADE[ATIVIDADE],BS_ATIVIDADE[UNIDADE] ), "*")</f>
        <v>M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1" s="148"/>
      <c r="BG721" s="16"/>
      <c r="BH721" s="17">
        <v>0</v>
      </c>
      <c r="BI721" s="17"/>
      <c r="BJ721" s="17" t="s">
        <v>2024</v>
      </c>
      <c r="BK721" s="18" t="s">
        <v>2024</v>
      </c>
      <c r="BL721" s="16"/>
      <c r="BM721" s="129" t="s">
        <v>440</v>
      </c>
      <c r="BN721" s="129" t="s">
        <v>460</v>
      </c>
      <c r="BO721" s="129" t="s">
        <v>574</v>
      </c>
      <c r="BP721" s="18" t="s">
        <v>2024</v>
      </c>
      <c r="BQ721" s="12" t="str">
        <f t="shared" si="72"/>
        <v>Produção e Intervalo</v>
      </c>
      <c r="BR721" s="19">
        <f t="shared" si="73"/>
        <v>0</v>
      </c>
      <c r="BS721" s="19">
        <f t="shared" si="74"/>
        <v>0</v>
      </c>
      <c r="BT721" s="185" t="str">
        <f t="shared" si="75"/>
        <v>CCOCirculaçãoIntervaloContrato</v>
      </c>
    </row>
    <row r="722" spans="1:72" hidden="1">
      <c r="A722" s="47" t="str">
        <f t="shared" si="71"/>
        <v>W6246080</v>
      </c>
      <c r="B722" s="101">
        <v>46080</v>
      </c>
      <c r="C722" s="134">
        <f>IF(BS_CONTROLE[[#This Row],[DATA]]="","",WEEKNUM(BS_CONTROLE[[#This Row],[DATA]]))</f>
        <v>9</v>
      </c>
      <c r="D722" s="103" t="s">
        <v>830</v>
      </c>
      <c r="E722" s="155">
        <v>715</v>
      </c>
      <c r="F722" s="125" t="s">
        <v>722</v>
      </c>
      <c r="G722" s="140" t="str">
        <f>IF(D722="","*",VLOOKUP(F722,BS_ATIVIDADE[],3,FALSE))</f>
        <v>MODERNIZAÇÃO</v>
      </c>
      <c r="H722" s="105" t="s">
        <v>1154</v>
      </c>
      <c r="I722" s="105" t="s">
        <v>1154</v>
      </c>
      <c r="J722" s="104">
        <v>92</v>
      </c>
      <c r="K722" s="104">
        <v>102.6</v>
      </c>
      <c r="L722" s="104">
        <v>102.91</v>
      </c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2" s="105">
        <v>0.3125</v>
      </c>
      <c r="P722" s="105">
        <v>6.9444444444444447E-4</v>
      </c>
      <c r="Q722" s="104">
        <v>1</v>
      </c>
      <c r="R722" s="10" t="str">
        <f>IFERROR(_xlfn.XLOOKUP(F722, BS_ATIVIDADE[ATIVIDADE],BS_ATIVIDADE[UNIDADE] ), "*")</f>
        <v>VAGÕES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2" s="104" t="s">
        <v>1148</v>
      </c>
      <c r="W722" s="149" t="s">
        <v>1633</v>
      </c>
      <c r="X722" s="103" t="s">
        <v>416</v>
      </c>
      <c r="Y722" s="128" t="s">
        <v>424</v>
      </c>
      <c r="Z722" s="103"/>
      <c r="AA722" s="104">
        <v>1</v>
      </c>
      <c r="AB722" s="102" t="s">
        <v>412</v>
      </c>
      <c r="AC722" s="150" t="s">
        <v>406</v>
      </c>
      <c r="AD722" s="106">
        <v>0.29166666666666669</v>
      </c>
      <c r="AE722" s="104">
        <v>6235</v>
      </c>
      <c r="AF722" s="104"/>
      <c r="AG722" s="104"/>
      <c r="AH722" s="15"/>
      <c r="AI722" s="125" t="s">
        <v>607</v>
      </c>
      <c r="AJ722" s="9" t="str">
        <f>IF(BS_CONTROLE[[#This Row],[Atividade]]=0, "-", BS_CONTROLE[[#This Row],[Atividade]])</f>
        <v>MODERNIZAÇÃO - PEDRA - DESCARGA</v>
      </c>
      <c r="AK722" s="31" t="str">
        <f>BS_CONTROLE[[#This Row],[Local - Partida]]</f>
        <v>ZDRZPT</v>
      </c>
      <c r="AL722" s="31" t="str">
        <f>BS_CONTROLE[[#This Row],[Local - Encerramento]]</f>
        <v>ZDRZPT</v>
      </c>
      <c r="AM722" s="104" t="str">
        <f>IF(BS_CONTROLE[[#This Row],[Entre - Estações]]=0, "-", BS_CONTROLE[[#This Row],[Entre - Estações]])</f>
        <v>ZGP</v>
      </c>
      <c r="AN722" s="104" t="str">
        <f>IF(BS_CONTROLE[[#This Row],[SB]]=0, "-", BS_CONTROLE[[#This Row],[SB]])</f>
        <v>ZGP2</v>
      </c>
      <c r="AO722" s="104">
        <f>IF(BS_CONTROLE[[#This Row],[SUB]]=0, "-", BS_CONTROLE[[#This Row],[SUB]])</f>
        <v>92</v>
      </c>
      <c r="AP722" s="104">
        <f>BS_CONTROLE[[#This Row],[KM - Inicio]]</f>
        <v>102.6</v>
      </c>
      <c r="AQ722" s="104">
        <f>BS_CONTROLE[[#This Row],[KM - Inicio]]</f>
        <v>102.6</v>
      </c>
      <c r="AR722" s="107">
        <v>0.31319444444444444</v>
      </c>
      <c r="AS722" s="107">
        <v>0.39652777777777776</v>
      </c>
      <c r="AT722" s="107">
        <v>0.43819444444444444</v>
      </c>
      <c r="AU722" s="135"/>
      <c r="AV722" s="135"/>
      <c r="AW722" s="14"/>
      <c r="AX722" s="14"/>
      <c r="AY722" s="160">
        <f t="shared" si="70"/>
        <v>4.1666666666666685E-2</v>
      </c>
      <c r="AZ722" s="151"/>
      <c r="BA722" s="108">
        <v>1</v>
      </c>
      <c r="BB722" s="10" t="str">
        <f>IFERROR(_xlfn.XLOOKUP(AI722, BS_ATIVIDADE[ATIVIDADE],BS_ATIVIDADE[UNIDADE] ), "*")</f>
        <v>BINÁRIO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2" s="148"/>
      <c r="BG722" s="16"/>
      <c r="BH722" s="17">
        <v>2</v>
      </c>
      <c r="BI722" s="17"/>
      <c r="BJ722" s="17" t="s">
        <v>2034</v>
      </c>
      <c r="BK722" s="18" t="s">
        <v>2035</v>
      </c>
      <c r="BL722" s="16"/>
      <c r="BM722" s="129" t="s">
        <v>445</v>
      </c>
      <c r="BN722" s="129" t="s">
        <v>445</v>
      </c>
      <c r="BO722" s="129" t="s">
        <v>445</v>
      </c>
      <c r="BP722" s="18" t="s">
        <v>593</v>
      </c>
      <c r="BQ722" s="12" t="str">
        <f t="shared" si="72"/>
        <v>Aderente</v>
      </c>
      <c r="BR722" s="19">
        <f t="shared" si="73"/>
        <v>60.000000000000021</v>
      </c>
      <c r="BS722" s="19">
        <f t="shared" si="74"/>
        <v>1</v>
      </c>
      <c r="BT722" s="185" t="str">
        <f t="shared" si="75"/>
        <v>OKOK</v>
      </c>
    </row>
    <row r="723" spans="1:72" hidden="1">
      <c r="A723" s="47" t="str">
        <f t="shared" si="71"/>
        <v>ANDERSON (TF-680)46080</v>
      </c>
      <c r="B723" s="101">
        <v>46080</v>
      </c>
      <c r="C723" s="134">
        <f>IF(BS_CONTROLE[[#This Row],[DATA]]="","",WEEKNUM(BS_CONTROLE[[#This Row],[DATA]]))</f>
        <v>9</v>
      </c>
      <c r="D723" s="103" t="s">
        <v>853</v>
      </c>
      <c r="E723" s="155">
        <v>716</v>
      </c>
      <c r="F723" s="125" t="s">
        <v>753</v>
      </c>
      <c r="G723" s="140" t="str">
        <f>IF(D723="","*",VLOOKUP(F723,BS_ATIVIDADE[],3,FALSE))</f>
        <v>AMV</v>
      </c>
      <c r="H723" s="105" t="s">
        <v>593</v>
      </c>
      <c r="I723" s="105" t="s">
        <v>593</v>
      </c>
      <c r="J723" s="104">
        <v>92</v>
      </c>
      <c r="K723" s="104">
        <v>102</v>
      </c>
      <c r="L723" s="104" t="s">
        <v>593</v>
      </c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3" s="105">
        <v>0.41666666666666669</v>
      </c>
      <c r="P723" s="105">
        <v>6.9444444444444447E-4</v>
      </c>
      <c r="Q723" s="104">
        <v>1</v>
      </c>
      <c r="R723" s="10" t="str">
        <f>IFERROR(_xlfn.XLOOKUP(F723, BS_ATIVIDADE[ATIVIDADE],BS_ATIVIDADE[UNIDADE] ), "*")</f>
        <v>Nº DE PEÇAS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3" s="104" t="s">
        <v>1988</v>
      </c>
      <c r="W723" s="149" t="s">
        <v>2036</v>
      </c>
      <c r="X723" s="103" t="s">
        <v>421</v>
      </c>
      <c r="Y723" s="128" t="s">
        <v>424</v>
      </c>
      <c r="Z723" s="103"/>
      <c r="AA723" s="104" t="s">
        <v>593</v>
      </c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PDM - AMV - MEIA CHAVE</v>
      </c>
      <c r="AJ723" s="9" t="str">
        <f>IF(BS_CONTROLE[[#This Row],[Atividade]]=0, "-", BS_CONTROLE[[#This Row],[Atividade]])</f>
        <v>PDM - AMV - MEIA CHAVE</v>
      </c>
      <c r="AK723" s="31" t="str">
        <f>BS_CONTROLE[[#This Row],[Local - Partida]]</f>
        <v>-</v>
      </c>
      <c r="AL723" s="31" t="str">
        <f>BS_CONTROLE[[#This Row],[Local - Encerramento]]</f>
        <v>-</v>
      </c>
      <c r="AM723" s="104" t="str">
        <f>IF(BS_CONTROLE[[#This Row],[Entre - Estações]]=0, "-", BS_CONTROLE[[#This Row],[Entre - Estações]])</f>
        <v>ZGP</v>
      </c>
      <c r="AN723" s="104" t="str">
        <f>IF(BS_CONTROLE[[#This Row],[SB]]=0, "-", BS_CONTROLE[[#This Row],[SB]])</f>
        <v>ZGP2</v>
      </c>
      <c r="AO723" s="104">
        <f>IF(BS_CONTROLE[[#This Row],[SUB]]=0, "-", BS_CONTROLE[[#This Row],[SUB]])</f>
        <v>92</v>
      </c>
      <c r="AP723" s="104">
        <f>BS_CONTROLE[[#This Row],[KM - Inicio]]</f>
        <v>102</v>
      </c>
      <c r="AQ723" s="104">
        <f>BS_CONTROLE[[#This Row],[KM - Inicio]]</f>
        <v>102</v>
      </c>
      <c r="AR723" s="107">
        <v>0</v>
      </c>
      <c r="AS723" s="107">
        <v>0</v>
      </c>
      <c r="AT723" s="107">
        <v>0</v>
      </c>
      <c r="AU723" s="135"/>
      <c r="AV723" s="135"/>
      <c r="AW723" s="14"/>
      <c r="AX723" s="14"/>
      <c r="AY723" s="160">
        <f t="shared" si="70"/>
        <v>0</v>
      </c>
      <c r="AZ723" s="151"/>
      <c r="BA723" s="108">
        <v>0</v>
      </c>
      <c r="BB723" s="10" t="str">
        <f>IFERROR(_xlfn.XLOOKUP(AI723, BS_ATIVIDADE[ATIVIDADE],BS_ATIVIDADE[UNIDADE] ), "*")</f>
        <v>Nº DE PEÇAS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3" s="148"/>
      <c r="BG723" s="16"/>
      <c r="BH723" s="17">
        <v>0</v>
      </c>
      <c r="BI723" s="17"/>
      <c r="BJ723" s="17" t="s">
        <v>2037</v>
      </c>
      <c r="BK723" s="18" t="s">
        <v>2037</v>
      </c>
      <c r="BL723" s="16"/>
      <c r="BM723" s="129" t="s">
        <v>440</v>
      </c>
      <c r="BN723" s="129" t="s">
        <v>469</v>
      </c>
      <c r="BO723" s="129" t="s">
        <v>530</v>
      </c>
      <c r="BP723" s="18" t="s">
        <v>2037</v>
      </c>
      <c r="BQ723" s="12" t="str">
        <f t="shared" si="72"/>
        <v>Produção e Intervalo</v>
      </c>
      <c r="BR723" s="19">
        <f t="shared" si="73"/>
        <v>0</v>
      </c>
      <c r="BS723" s="19">
        <f t="shared" si="74"/>
        <v>0</v>
      </c>
      <c r="BT723" s="185" t="str">
        <f t="shared" si="75"/>
        <v>CCOCirculaçãoIntervaloOportunidade</v>
      </c>
    </row>
    <row r="724" spans="1:72" hidden="1">
      <c r="A724" s="47" t="str">
        <f t="shared" si="71"/>
        <v>RAFAEL (TP-695)46080</v>
      </c>
      <c r="B724" s="101">
        <v>46080</v>
      </c>
      <c r="C724" s="134">
        <f>IF(BS_CONTROLE[[#This Row],[DATA]]="","",WEEKNUM(BS_CONTROLE[[#This Row],[DATA]]))</f>
        <v>9</v>
      </c>
      <c r="D724" s="103" t="s">
        <v>929</v>
      </c>
      <c r="E724" s="155">
        <v>717</v>
      </c>
      <c r="F724" s="125" t="s">
        <v>623</v>
      </c>
      <c r="G724" s="140" t="str">
        <f>IF(D724="","*",VLOOKUP(F724,BS_ATIVIDADE[],3,FALSE))</f>
        <v>EXPANSÃO</v>
      </c>
      <c r="H724" s="105" t="s">
        <v>593</v>
      </c>
      <c r="I724" s="105" t="s">
        <v>593</v>
      </c>
      <c r="J724" s="104">
        <v>92</v>
      </c>
      <c r="K724" s="104">
        <v>102</v>
      </c>
      <c r="L724" s="104" t="s">
        <v>593</v>
      </c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4" s="105">
        <v>0.41666666666666669</v>
      </c>
      <c r="P724" s="105">
        <v>6.9444444444444447E-4</v>
      </c>
      <c r="Q724" s="104">
        <v>2</v>
      </c>
      <c r="R724" s="10" t="str">
        <f>IFERROR(_xlfn.XLOOKUP(F724, BS_ATIVIDADE[ATIVIDADE],BS_ATIVIDADE[UNIDADE] ), "*")</f>
        <v>Nº DE PEÇAS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4" s="104" t="s">
        <v>1988</v>
      </c>
      <c r="W724" s="149" t="s">
        <v>2038</v>
      </c>
      <c r="X724" s="103" t="s">
        <v>421</v>
      </c>
      <c r="Y724" s="128" t="s">
        <v>424</v>
      </c>
      <c r="Z724" s="103"/>
      <c r="AA724" s="104" t="s">
        <v>593</v>
      </c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EXPANSÃO - AMV - JACARÉ</v>
      </c>
      <c r="AJ724" s="9" t="str">
        <f>IF(BS_CONTROLE[[#This Row],[Atividade]]=0, "-", BS_CONTROLE[[#This Row],[Atividade]])</f>
        <v>EXPANSÃO - AMV - JACARÉ</v>
      </c>
      <c r="AK724" s="31" t="str">
        <f>BS_CONTROLE[[#This Row],[Local - Partida]]</f>
        <v>-</v>
      </c>
      <c r="AL724" s="31" t="str">
        <f>BS_CONTROLE[[#This Row],[Local - Encerramento]]</f>
        <v>-</v>
      </c>
      <c r="AM724" s="104" t="str">
        <f>IF(BS_CONTROLE[[#This Row],[Entre - Estações]]=0, "-", BS_CONTROLE[[#This Row],[Entre - Estações]])</f>
        <v>ZGP</v>
      </c>
      <c r="AN724" s="104" t="str">
        <f>IF(BS_CONTROLE[[#This Row],[SB]]=0, "-", BS_CONTROLE[[#This Row],[SB]])</f>
        <v>ZGP2</v>
      </c>
      <c r="AO724" s="104">
        <f>IF(BS_CONTROLE[[#This Row],[SUB]]=0, "-", BS_CONTROLE[[#This Row],[SUB]])</f>
        <v>92</v>
      </c>
      <c r="AP724" s="104">
        <f>BS_CONTROLE[[#This Row],[KM - Inicio]]</f>
        <v>102</v>
      </c>
      <c r="AQ724" s="104">
        <f>BS_CONTROLE[[#This Row],[KM - Inicio]]</f>
        <v>102</v>
      </c>
      <c r="AR724" s="107">
        <v>0</v>
      </c>
      <c r="AS724" s="107">
        <v>0</v>
      </c>
      <c r="AT724" s="107">
        <v>0</v>
      </c>
      <c r="AU724" s="135"/>
      <c r="AV724" s="135"/>
      <c r="AW724" s="14"/>
      <c r="AX724" s="14"/>
      <c r="AY724" s="160">
        <f t="shared" si="70"/>
        <v>0</v>
      </c>
      <c r="AZ724" s="151"/>
      <c r="BA724" s="108">
        <v>0</v>
      </c>
      <c r="BB724" s="10" t="str">
        <f>IFERROR(_xlfn.XLOOKUP(AI724, BS_ATIVIDADE[ATIVIDADE],BS_ATIVIDADE[UNIDADE] ), "*")</f>
        <v>Nº DE PEÇAS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4" s="148"/>
      <c r="BG724" s="16"/>
      <c r="BH724" s="17">
        <v>0</v>
      </c>
      <c r="BI724" s="17"/>
      <c r="BJ724" s="17" t="s">
        <v>2037</v>
      </c>
      <c r="BK724" s="18" t="s">
        <v>2037</v>
      </c>
      <c r="BL724" s="16"/>
      <c r="BM724" s="129" t="s">
        <v>440</v>
      </c>
      <c r="BN724" s="129" t="s">
        <v>469</v>
      </c>
      <c r="BO724" s="129" t="s">
        <v>530</v>
      </c>
      <c r="BP724" s="18" t="s">
        <v>2037</v>
      </c>
      <c r="BQ724" s="12" t="str">
        <f t="shared" si="72"/>
        <v>Produção e Intervalo</v>
      </c>
      <c r="BR724" s="19">
        <f t="shared" si="73"/>
        <v>0</v>
      </c>
      <c r="BS724" s="19">
        <f t="shared" si="74"/>
        <v>0</v>
      </c>
      <c r="BT724" s="185" t="str">
        <f t="shared" si="75"/>
        <v>CCOCirculaçãoIntervaloOportunidade</v>
      </c>
    </row>
    <row r="725" spans="1:72" hidden="1">
      <c r="A725" s="47" t="str">
        <f t="shared" si="71"/>
        <v>THIAGO (TF-685)46080</v>
      </c>
      <c r="B725" s="101">
        <v>46080</v>
      </c>
      <c r="C725" s="134">
        <f>IF(BS_CONTROLE[[#This Row],[DATA]]="","",WEEKNUM(BS_CONTROLE[[#This Row],[DATA]]))</f>
        <v>9</v>
      </c>
      <c r="D725" s="103" t="s">
        <v>939</v>
      </c>
      <c r="E725" s="155">
        <v>718</v>
      </c>
      <c r="F725" s="125" t="s">
        <v>669</v>
      </c>
      <c r="G725" s="140" t="str">
        <f>IF(D725="","*",VLOOKUP(F725,BS_ATIVIDADE[],3,FALSE))</f>
        <v>JIC</v>
      </c>
      <c r="H725" s="105" t="s">
        <v>593</v>
      </c>
      <c r="I725" s="105" t="s">
        <v>593</v>
      </c>
      <c r="J725" s="104">
        <v>92</v>
      </c>
      <c r="K725" s="104">
        <v>106.32</v>
      </c>
      <c r="L725" s="104" t="s">
        <v>593</v>
      </c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725" s="105">
        <v>0.41666666666666669</v>
      </c>
      <c r="P725" s="105">
        <v>6.9444444444444447E-4</v>
      </c>
      <c r="Q725" s="104">
        <v>1</v>
      </c>
      <c r="R725" s="10" t="str">
        <f>IFERROR(_xlfn.XLOOKUP(F725, BS_ATIVIDADE[ATIVIDADE],BS_ATIVIDADE[UNIDADE] ), "*")</f>
        <v>Nº DE PEÇAS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5" s="104" t="s">
        <v>1988</v>
      </c>
      <c r="W725" s="149" t="s">
        <v>2039</v>
      </c>
      <c r="X725" s="103" t="s">
        <v>421</v>
      </c>
      <c r="Y725" s="128" t="s">
        <v>424</v>
      </c>
      <c r="Z725" s="103"/>
      <c r="AA725" s="104" t="s">
        <v>593</v>
      </c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JIC</v>
      </c>
      <c r="AJ725" s="9" t="str">
        <f>IF(BS_CONTROLE[[#This Row],[Atividade]]=0, "-", BS_CONTROLE[[#This Row],[Atividade]])</f>
        <v>JIC</v>
      </c>
      <c r="AK725" s="31" t="str">
        <f>BS_CONTROLE[[#This Row],[Local - Partida]]</f>
        <v>-</v>
      </c>
      <c r="AL725" s="31" t="str">
        <f>BS_CONTROLE[[#This Row],[Local - Encerramento]]</f>
        <v>-</v>
      </c>
      <c r="AM725" s="104" t="str">
        <f>IF(BS_CONTROLE[[#This Row],[Entre - Estações]]=0, "-", BS_CONTROLE[[#This Row],[Entre - Estações]])</f>
        <v>ZGP-ZPT</v>
      </c>
      <c r="AN725" s="104" t="str">
        <f>IF(BS_CONTROLE[[#This Row],[SB]]=0, "-", BS_CONTROLE[[#This Row],[SB]])</f>
        <v>ZPT1052</v>
      </c>
      <c r="AO725" s="104">
        <f>IF(BS_CONTROLE[[#This Row],[SUB]]=0, "-", BS_CONTROLE[[#This Row],[SUB]])</f>
        <v>92</v>
      </c>
      <c r="AP725" s="104">
        <f>BS_CONTROLE[[#This Row],[KM - Inicio]]</f>
        <v>106.32</v>
      </c>
      <c r="AQ725" s="104">
        <f>BS_CONTROLE[[#This Row],[KM - Inicio]]</f>
        <v>106.32</v>
      </c>
      <c r="AR725" s="107">
        <v>0</v>
      </c>
      <c r="AS725" s="107">
        <v>0</v>
      </c>
      <c r="AT725" s="107">
        <v>0</v>
      </c>
      <c r="AU725" s="135"/>
      <c r="AV725" s="135"/>
      <c r="AW725" s="14"/>
      <c r="AX725" s="14"/>
      <c r="AY725" s="160">
        <f t="shared" si="70"/>
        <v>0</v>
      </c>
      <c r="AZ725" s="151"/>
      <c r="BA725" s="108">
        <v>0</v>
      </c>
      <c r="BB725" s="10" t="str">
        <f>IFERROR(_xlfn.XLOOKUP(AI725, BS_ATIVIDADE[ATIVIDADE],BS_ATIVIDADE[UNIDADE] ), "*")</f>
        <v>Nº DE PEÇAS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5" s="148"/>
      <c r="BG725" s="16"/>
      <c r="BH725" s="17">
        <v>0</v>
      </c>
      <c r="BI725" s="17"/>
      <c r="BJ725" s="17" t="s">
        <v>2037</v>
      </c>
      <c r="BK725" s="18" t="s">
        <v>2037</v>
      </c>
      <c r="BL725" s="16"/>
      <c r="BM725" s="129" t="s">
        <v>440</v>
      </c>
      <c r="BN725" s="129" t="s">
        <v>469</v>
      </c>
      <c r="BO725" s="129" t="s">
        <v>530</v>
      </c>
      <c r="BP725" s="18" t="s">
        <v>2037</v>
      </c>
      <c r="BQ725" s="12" t="str">
        <f t="shared" si="72"/>
        <v>Produção e Intervalo</v>
      </c>
      <c r="BR725" s="19">
        <f t="shared" si="73"/>
        <v>0</v>
      </c>
      <c r="BS725" s="19">
        <f t="shared" si="74"/>
        <v>0</v>
      </c>
      <c r="BT725" s="185" t="str">
        <f t="shared" si="75"/>
        <v>CCOCirculaçãoIntervaloOportunidade</v>
      </c>
    </row>
    <row r="726" spans="1:72" hidden="1">
      <c r="A726" s="47" t="str">
        <f t="shared" si="71"/>
        <v>HUELTON (TP-725)46080</v>
      </c>
      <c r="B726" s="101">
        <v>46080</v>
      </c>
      <c r="C726" s="134">
        <f>IF(BS_CONTROLE[[#This Row],[DATA]]="","",WEEKNUM(BS_CONTROLE[[#This Row],[DATA]]))</f>
        <v>9</v>
      </c>
      <c r="D726" s="103" t="s">
        <v>891</v>
      </c>
      <c r="E726" s="155">
        <v>557</v>
      </c>
      <c r="F726" s="125" t="s">
        <v>775</v>
      </c>
      <c r="G726" s="140" t="str">
        <f>IF(D726="","*",VLOOKUP(F726,BS_ATIVIDADE[],3,FALSE))</f>
        <v>SOLDA</v>
      </c>
      <c r="H726" s="105" t="s">
        <v>593</v>
      </c>
      <c r="I726" s="105" t="s">
        <v>593</v>
      </c>
      <c r="J726" s="104">
        <v>92</v>
      </c>
      <c r="K726" s="104">
        <v>106.7</v>
      </c>
      <c r="L726" s="104" t="s">
        <v>593</v>
      </c>
      <c r="M726" s="126" t="s">
        <v>335</v>
      </c>
      <c r="N726" s="126" t="s">
        <v>337</v>
      </c>
      <c r="O726" s="105">
        <v>0.41666666666666669</v>
      </c>
      <c r="P726" s="105">
        <v>6.25E-2</v>
      </c>
      <c r="Q726" s="104">
        <v>1</v>
      </c>
      <c r="R726" s="10" t="str">
        <f>IFERROR(_xlfn.XLOOKUP(F726, BS_ATIVIDADE[ATIVIDADE],BS_ATIVIDADE[UNIDADE] ), "*")</f>
        <v>Nº DE SOLDA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6" s="104" t="s">
        <v>1699</v>
      </c>
      <c r="W726" s="149" t="s">
        <v>1060</v>
      </c>
      <c r="X726" s="103" t="s">
        <v>421</v>
      </c>
      <c r="Y726" s="128" t="s">
        <v>424</v>
      </c>
      <c r="Z726" s="103"/>
      <c r="AA726" s="104" t="s">
        <v>593</v>
      </c>
      <c r="AB726" s="102"/>
      <c r="AC726" s="150"/>
      <c r="AD726" s="106" t="s">
        <v>593</v>
      </c>
      <c r="AE726" s="104" t="s">
        <v>593</v>
      </c>
      <c r="AF726" s="104"/>
      <c r="AG726" s="104"/>
      <c r="AH726" s="15"/>
      <c r="AI726" s="125" t="str">
        <f>IF(BS_CONTROLE[[#This Row],[Atividade]]=0, "-", BS_CONTROLE[[#This Row],[Atividade]])</f>
        <v>PDM - SOLDA</v>
      </c>
      <c r="AJ726" s="9" t="str">
        <f>IF(BS_CONTROLE[[#This Row],[Atividade]]=0, "-", BS_CONTROLE[[#This Row],[Atividade]])</f>
        <v>PDM - SOLDA</v>
      </c>
      <c r="AK726" s="31" t="str">
        <f>BS_CONTROLE[[#This Row],[Local - Partida]]</f>
        <v>-</v>
      </c>
      <c r="AL726" s="31" t="str">
        <f>BS_CONTROLE[[#This Row],[Local - Encerramento]]</f>
        <v>-</v>
      </c>
      <c r="AM726" s="104" t="str">
        <f>IF(BS_CONTROLE[[#This Row],[Entre - Estações]]=0, "-", BS_CONTROLE[[#This Row],[Entre - Estações]])</f>
        <v>ZPT</v>
      </c>
      <c r="AN726" s="104" t="str">
        <f>IF(BS_CONTROLE[[#This Row],[SB]]=0, "-", BS_CONTROLE[[#This Row],[SB]])</f>
        <v>ZPT2</v>
      </c>
      <c r="AO726" s="104">
        <f>IF(BS_CONTROLE[[#This Row],[SUB]]=0, "-", BS_CONTROLE[[#This Row],[SUB]])</f>
        <v>92</v>
      </c>
      <c r="AP726" s="104">
        <f>BS_CONTROLE[[#This Row],[KM - Inicio]]</f>
        <v>106.7</v>
      </c>
      <c r="AQ726" s="104">
        <f>BS_CONTROLE[[#This Row],[KM - Inicio]]</f>
        <v>106.7</v>
      </c>
      <c r="AR726" s="107">
        <v>0</v>
      </c>
      <c r="AS726" s="107">
        <v>0</v>
      </c>
      <c r="AT726" s="107">
        <v>0</v>
      </c>
      <c r="AU726" s="135"/>
      <c r="AV726" s="135"/>
      <c r="AW726" s="14"/>
      <c r="AX726" s="14"/>
      <c r="AY726" s="160">
        <f t="shared" si="70"/>
        <v>0</v>
      </c>
      <c r="AZ726" s="151"/>
      <c r="BA726" s="108">
        <v>0</v>
      </c>
      <c r="BB726" s="10" t="str">
        <f>IFERROR(_xlfn.XLOOKUP(AI726, BS_ATIVIDADE[ATIVIDADE],BS_ATIVIDADE[UNIDADE] ), "*")</f>
        <v>Nº DE SOLDA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6" s="148"/>
      <c r="BG726" s="16"/>
      <c r="BH726" s="17">
        <v>0</v>
      </c>
      <c r="BI726" s="17"/>
      <c r="BJ726" s="17" t="s">
        <v>2040</v>
      </c>
      <c r="BK726" s="18" t="s">
        <v>1987</v>
      </c>
      <c r="BL726" s="16"/>
      <c r="BM726" s="129" t="s">
        <v>447</v>
      </c>
      <c r="BN726" s="129" t="s">
        <v>471</v>
      </c>
      <c r="BO726" s="129" t="s">
        <v>471</v>
      </c>
      <c r="BP726" s="18" t="s">
        <v>1987</v>
      </c>
      <c r="BQ726" s="12" t="str">
        <f t="shared" si="72"/>
        <v>Produção e Intervalo</v>
      </c>
      <c r="BR726" s="19">
        <f t="shared" si="73"/>
        <v>0</v>
      </c>
      <c r="BS726" s="19">
        <f t="shared" si="74"/>
        <v>0</v>
      </c>
      <c r="BT726" s="185" t="str">
        <f t="shared" si="75"/>
        <v>CondiçõesClimáticaChuva</v>
      </c>
    </row>
    <row r="727" spans="1:72" hidden="1">
      <c r="A727" s="47" t="str">
        <f t="shared" si="71"/>
        <v>A8446080</v>
      </c>
      <c r="B727" s="101">
        <v>46080</v>
      </c>
      <c r="C727" s="134">
        <f>IF(BS_CONTROLE[[#This Row],[DATA]]="","",WEEKNUM(BS_CONTROLE[[#This Row],[DATA]]))</f>
        <v>9</v>
      </c>
      <c r="D727" s="103" t="s">
        <v>727</v>
      </c>
      <c r="E727" s="155">
        <v>719</v>
      </c>
      <c r="F727" s="125" t="s">
        <v>614</v>
      </c>
      <c r="G727" s="140" t="str">
        <f>IF(D727="","*",VLOOKUP(F727,BS_ATIVIDADE[],3,FALSE))</f>
        <v>DETECÇÃO</v>
      </c>
      <c r="H727" s="105" t="s">
        <v>338</v>
      </c>
      <c r="I727" s="105" t="s">
        <v>1610</v>
      </c>
      <c r="J727" s="104">
        <v>92</v>
      </c>
      <c r="K727" s="104">
        <v>108.4</v>
      </c>
      <c r="L727" s="104"/>
      <c r="M727" s="126" t="s">
        <v>1611</v>
      </c>
      <c r="N727" s="126" t="s">
        <v>2041</v>
      </c>
      <c r="O727" s="105">
        <v>0.33333333333333331</v>
      </c>
      <c r="P727" s="105">
        <v>4.1666666666666664E-2</v>
      </c>
      <c r="Q727" s="104">
        <v>40</v>
      </c>
      <c r="R727" s="10" t="str">
        <f>IFERROR(_xlfn.XLOOKUP(F727, BS_ATIVIDADE[ATIVIDADE],BS_ATIVIDADE[UNIDADE] ), "*")</f>
        <v>KM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7" s="104" t="s">
        <v>1354</v>
      </c>
      <c r="W727" s="149" t="s">
        <v>1355</v>
      </c>
      <c r="X727" s="103" t="s">
        <v>416</v>
      </c>
      <c r="Y727" s="128" t="s">
        <v>424</v>
      </c>
      <c r="Z727" s="103"/>
      <c r="AA727" s="104">
        <v>1</v>
      </c>
      <c r="AB727" s="102" t="s">
        <v>412</v>
      </c>
      <c r="AC727" s="150"/>
      <c r="AD727" s="106">
        <v>0.29166666666666669</v>
      </c>
      <c r="AE727" s="104">
        <v>6293</v>
      </c>
      <c r="AF727" s="104"/>
      <c r="AG727" s="104"/>
      <c r="AH727" s="15"/>
      <c r="AI727" s="125" t="str">
        <f>IF(BS_CONTROLE[[#This Row],[Atividade]]=0, "-", BS_CONTROLE[[#This Row],[Atividade]])</f>
        <v>DETECÇÃO - RONDA 7 DIAS</v>
      </c>
      <c r="AJ727" s="9" t="str">
        <f>IF(BS_CONTROLE[[#This Row],[Atividade]]=0, "-", BS_CONTROLE[[#This Row],[Atividade]])</f>
        <v>DETECÇÃO - RONDA 7 DIAS</v>
      </c>
      <c r="AK727" s="31" t="str">
        <f>BS_CONTROLE[[#This Row],[Local - Partida]]</f>
        <v>109ZPT</v>
      </c>
      <c r="AL727" s="31" t="str">
        <f>BS_CONTROLE[[#This Row],[Local - Encerramento]]</f>
        <v>ZPT105</v>
      </c>
      <c r="AM727" s="104" t="str">
        <f>IF(BS_CONTROLE[[#This Row],[Entre - Estações]]=0, "-", BS_CONTROLE[[#This Row],[Entre - Estações]])</f>
        <v>ZPT-ZPG-ZPT</v>
      </c>
      <c r="AN727" s="104" t="str">
        <f>IF(BS_CONTROLE[[#This Row],[SB]]=0, "-", BS_CONTROLE[[#This Row],[SB]])</f>
        <v>ZPTZGPZPT</v>
      </c>
      <c r="AO727" s="104">
        <f>IF(BS_CONTROLE[[#This Row],[SUB]]=0, "-", BS_CONTROLE[[#This Row],[SUB]])</f>
        <v>92</v>
      </c>
      <c r="AP727" s="104">
        <f>BS_CONTROLE[[#This Row],[KM - Inicio]]</f>
        <v>108.4</v>
      </c>
      <c r="AQ727" s="104">
        <f>BS_CONTROLE[[#This Row],[KM - Inicio]]</f>
        <v>108.4</v>
      </c>
      <c r="AR727" s="107">
        <v>0.37986111111111109</v>
      </c>
      <c r="AS727" s="107">
        <v>0.38333333333333336</v>
      </c>
      <c r="AT727" s="107">
        <v>0.42499999999999999</v>
      </c>
      <c r="AU727" s="135"/>
      <c r="AV727" s="135"/>
      <c r="AW727" s="14"/>
      <c r="AX727" s="14"/>
      <c r="AY727" s="160">
        <f t="shared" si="70"/>
        <v>4.166666666666663E-2</v>
      </c>
      <c r="AZ727" s="151"/>
      <c r="BA727" s="108">
        <v>40</v>
      </c>
      <c r="BB727" s="10" t="str">
        <f>IFERROR(_xlfn.XLOOKUP(AI727, BS_ATIVIDADE[ATIVIDADE],BS_ATIVIDADE[UNIDADE] ), "*")</f>
        <v>KM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7" s="148"/>
      <c r="BG727" s="16"/>
      <c r="BH727" s="17">
        <v>2</v>
      </c>
      <c r="BI727" s="17"/>
      <c r="BJ727" s="17" t="s">
        <v>2006</v>
      </c>
      <c r="BK727" s="18" t="s">
        <v>1999</v>
      </c>
      <c r="BL727" s="16"/>
      <c r="BM727" s="129" t="s">
        <v>445</v>
      </c>
      <c r="BN727" s="129" t="s">
        <v>1209</v>
      </c>
      <c r="BO727" s="129" t="s">
        <v>1209</v>
      </c>
      <c r="BP727" s="18" t="s">
        <v>593</v>
      </c>
      <c r="BQ727" s="12" t="str">
        <f t="shared" si="72"/>
        <v>Intervalo</v>
      </c>
      <c r="BR727" s="19">
        <f t="shared" si="73"/>
        <v>0.99999999999999911</v>
      </c>
      <c r="BS727" s="19">
        <f t="shared" si="74"/>
        <v>1</v>
      </c>
      <c r="BT727" s="185" t="str">
        <f t="shared" si="75"/>
        <v>OKok</v>
      </c>
    </row>
    <row r="728" spans="1:72" hidden="1">
      <c r="A728" s="47" t="str">
        <f t="shared" si="71"/>
        <v>EXPANSÃO TURMA 146080</v>
      </c>
      <c r="B728" s="101">
        <v>46080</v>
      </c>
      <c r="C728" s="134">
        <f>IF(BS_CONTROLE[[#This Row],[DATA]]="","",WEEKNUM(BS_CONTROLE[[#This Row],[DATA]]))</f>
        <v>9</v>
      </c>
      <c r="D728" s="103" t="s">
        <v>594</v>
      </c>
      <c r="E728" s="155">
        <v>650</v>
      </c>
      <c r="F728" s="125" t="s">
        <v>654</v>
      </c>
      <c r="G728" s="140" t="str">
        <f>IF(D728="","*",VLOOKUP(F728,BS_ATIVIDADE[],3,FALSE))</f>
        <v>EXPANSÃO</v>
      </c>
      <c r="H728" s="105" t="s">
        <v>593</v>
      </c>
      <c r="I728" s="105" t="s">
        <v>593</v>
      </c>
      <c r="J728" s="104">
        <v>30</v>
      </c>
      <c r="K728" s="104">
        <v>108.75</v>
      </c>
      <c r="L728" s="104">
        <v>109</v>
      </c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28" s="126" t="s">
        <v>1954</v>
      </c>
      <c r="O728" s="105">
        <v>0.35416666666666669</v>
      </c>
      <c r="P728" s="105">
        <v>6.25E-2</v>
      </c>
      <c r="Q728" s="104">
        <v>1</v>
      </c>
      <c r="R728" s="10" t="str">
        <f>IFERROR(_xlfn.XLOOKUP(F728, BS_ATIVIDADE[ATIVIDADE],BS_ATIVIDADE[UNIDADE] ), "*")</f>
        <v>Nº DE SOLDA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28" s="104" t="s">
        <v>1118</v>
      </c>
      <c r="W728" s="149" t="s">
        <v>1060</v>
      </c>
      <c r="X728" s="103" t="s">
        <v>421</v>
      </c>
      <c r="Y728" s="128" t="s">
        <v>424</v>
      </c>
      <c r="Z728" s="103"/>
      <c r="AA728" s="104" t="s">
        <v>593</v>
      </c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EXPANSÃO - SOLDA</v>
      </c>
      <c r="AJ728" s="9" t="str">
        <f>IF(BS_CONTROLE[[#This Row],[Atividade]]=0, "-", BS_CONTROLE[[#This Row],[Atividade]])</f>
        <v>EXPANSÃO - SOLDA</v>
      </c>
      <c r="AK728" s="31" t="str">
        <f>BS_CONTROLE[[#This Row],[Local - Partida]]</f>
        <v>-</v>
      </c>
      <c r="AL728" s="31" t="str">
        <f>BS_CONTROLE[[#This Row],[Local - Encerramento]]</f>
        <v>-</v>
      </c>
      <c r="AM728" s="104" t="str">
        <f>IF(BS_CONTROLE[[#This Row],[Entre - Estações]]=0, "-", BS_CONTROLE[[#This Row],[Entre - Estações]])</f>
        <v>109-ZGM</v>
      </c>
      <c r="AN728" s="104" t="str">
        <f>IF(BS_CONTROLE[[#This Row],[SB]]=0, "-", BS_CONTROLE[[#This Row],[SB]])</f>
        <v>1101093/1101091</v>
      </c>
      <c r="AO728" s="104">
        <f>IF(BS_CONTROLE[[#This Row],[SUB]]=0, "-", BS_CONTROLE[[#This Row],[SUB]])</f>
        <v>30</v>
      </c>
      <c r="AP728" s="104">
        <f>BS_CONTROLE[[#This Row],[KM - Inicio]]</f>
        <v>108.75</v>
      </c>
      <c r="AQ728" s="104">
        <f>BS_CONTROLE[[#This Row],[KM - Inicio]]</f>
        <v>108.75</v>
      </c>
      <c r="AR728" s="107">
        <v>0</v>
      </c>
      <c r="AS728" s="107">
        <v>0</v>
      </c>
      <c r="AT728" s="107">
        <v>0</v>
      </c>
      <c r="AU728" s="135"/>
      <c r="AV728" s="135"/>
      <c r="AW728" s="14"/>
      <c r="AX728" s="14"/>
      <c r="AY728" s="160">
        <f t="shared" si="70"/>
        <v>0</v>
      </c>
      <c r="AZ728" s="151"/>
      <c r="BA728" s="108">
        <v>0</v>
      </c>
      <c r="BB728" s="10" t="str">
        <f>IFERROR(_xlfn.XLOOKUP(AI728, BS_ATIVIDADE[ATIVIDADE],BS_ATIVIDADE[UNIDADE] ), "*")</f>
        <v>Nº DE SOLDA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28" s="148"/>
      <c r="BG728" s="16"/>
      <c r="BH728" s="17">
        <v>0</v>
      </c>
      <c r="BI728" s="17"/>
      <c r="BJ728" s="17" t="s">
        <v>2042</v>
      </c>
      <c r="BK728" s="18" t="s">
        <v>1987</v>
      </c>
      <c r="BL728" s="16"/>
      <c r="BM728" s="129" t="s">
        <v>447</v>
      </c>
      <c r="BN728" s="129" t="s">
        <v>471</v>
      </c>
      <c r="BO728" s="129" t="s">
        <v>471</v>
      </c>
      <c r="BP728" s="18" t="s">
        <v>1987</v>
      </c>
      <c r="BQ728" s="12" t="str">
        <f t="shared" si="72"/>
        <v>Produção e Intervalo</v>
      </c>
      <c r="BR728" s="19">
        <f t="shared" si="73"/>
        <v>0</v>
      </c>
      <c r="BS728" s="19">
        <f t="shared" si="74"/>
        <v>0</v>
      </c>
      <c r="BT728" s="185" t="str">
        <f t="shared" si="75"/>
        <v>CondiçõesClimáticaChuva</v>
      </c>
    </row>
    <row r="729" spans="1:72" hidden="1">
      <c r="A729" s="47" t="str">
        <f t="shared" si="71"/>
        <v>LEANDRO (TP-727)46080</v>
      </c>
      <c r="B729" s="101">
        <v>46080</v>
      </c>
      <c r="C729" s="134">
        <f>IF(BS_CONTROLE[[#This Row],[DATA]]="","",WEEKNUM(BS_CONTROLE[[#This Row],[DATA]]))</f>
        <v>9</v>
      </c>
      <c r="D729" s="103" t="s">
        <v>915</v>
      </c>
      <c r="E729" s="155">
        <v>722</v>
      </c>
      <c r="F729" s="125" t="s">
        <v>779</v>
      </c>
      <c r="G729" s="140" t="str">
        <f>IF(D729="","*",VLOOKUP(F729,BS_ATIVIDADE[],3,FALSE))</f>
        <v>DORMENTE - SUBSTITUIÇÂO</v>
      </c>
      <c r="H729" s="105" t="s">
        <v>593</v>
      </c>
      <c r="I729" s="105" t="s">
        <v>593</v>
      </c>
      <c r="J729" s="104">
        <v>30</v>
      </c>
      <c r="K729" s="104">
        <v>112.7</v>
      </c>
      <c r="L729" s="104" t="s">
        <v>593</v>
      </c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29" s="126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729" s="105">
        <v>0.41666666666666669</v>
      </c>
      <c r="P729" s="105">
        <v>8.3333333333333329E-2</v>
      </c>
      <c r="Q729" s="104">
        <v>30</v>
      </c>
      <c r="R729" s="10" t="str">
        <f>IFERROR(_xlfn.XLOOKUP(F729, BS_ATIVIDADE[ATIVIDADE],BS_ATIVIDADE[UNIDADE] ), "*")</f>
        <v>Nº DE DORMENTES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29" s="104" t="s">
        <v>1988</v>
      </c>
      <c r="W729" s="149" t="s">
        <v>1131</v>
      </c>
      <c r="X729" s="103" t="s">
        <v>421</v>
      </c>
      <c r="Y729" s="128" t="s">
        <v>424</v>
      </c>
      <c r="Z729" s="103"/>
      <c r="AA729" s="104" t="s">
        <v>593</v>
      </c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PDM - SUBSTITUIÇÃO - DORMENTE</v>
      </c>
      <c r="AJ729" s="9" t="str">
        <f>IF(BS_CONTROLE[[#This Row],[Atividade]]=0, "-", BS_CONTROLE[[#This Row],[Atividade]])</f>
        <v>PDM - SUBSTITUIÇÃO - DORMENTE</v>
      </c>
      <c r="AK729" s="31" t="str">
        <f>BS_CONTROLE[[#This Row],[Local - Partida]]</f>
        <v>-</v>
      </c>
      <c r="AL729" s="31" t="str">
        <f>BS_CONTROLE[[#This Row],[Local - Encerramento]]</f>
        <v>-</v>
      </c>
      <c r="AM729" s="104" t="str">
        <f>IF(BS_CONTROLE[[#This Row],[Entre - Estações]]=0, "-", BS_CONTROLE[[#This Row],[Entre - Estações]])</f>
        <v>109-ZGM</v>
      </c>
      <c r="AN729" s="104">
        <f>IF(BS_CONTROLE[[#This Row],[SB]]=0, "-", BS_CONTROLE[[#This Row],[SB]])</f>
        <v>1131121</v>
      </c>
      <c r="AO729" s="104">
        <f>IF(BS_CONTROLE[[#This Row],[SUB]]=0, "-", BS_CONTROLE[[#This Row],[SUB]])</f>
        <v>30</v>
      </c>
      <c r="AP729" s="104">
        <f>BS_CONTROLE[[#This Row],[KM - Inicio]]</f>
        <v>112.7</v>
      </c>
      <c r="AQ729" s="104">
        <f>BS_CONTROLE[[#This Row],[KM - Inicio]]</f>
        <v>112.7</v>
      </c>
      <c r="AR729" s="107">
        <v>0.46666666666666667</v>
      </c>
      <c r="AS729" s="107">
        <v>0</v>
      </c>
      <c r="AT729" s="107">
        <v>0</v>
      </c>
      <c r="AU729" s="135"/>
      <c r="AV729" s="135"/>
      <c r="AW729" s="14"/>
      <c r="AX729" s="14"/>
      <c r="AY729" s="160">
        <f t="shared" si="70"/>
        <v>0</v>
      </c>
      <c r="AZ729" s="151"/>
      <c r="BA729" s="108">
        <v>0</v>
      </c>
      <c r="BB729" s="10" t="str">
        <f>IFERROR(_xlfn.XLOOKUP(AI729, BS_ATIVIDADE[ATIVIDADE],BS_ATIVIDADE[UNIDADE] ), "*")</f>
        <v>Nº DE DORMENTES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29" s="148"/>
      <c r="BG729" s="16">
        <v>0</v>
      </c>
      <c r="BH729" s="17">
        <v>0</v>
      </c>
      <c r="BI729" s="17"/>
      <c r="BJ729" s="17" t="s">
        <v>2043</v>
      </c>
      <c r="BK729" s="18" t="s">
        <v>2044</v>
      </c>
      <c r="BL729" s="16"/>
      <c r="BM729" s="129" t="s">
        <v>440</v>
      </c>
      <c r="BN729" s="129" t="s">
        <v>469</v>
      </c>
      <c r="BO729" s="129" t="s">
        <v>530</v>
      </c>
      <c r="BP729" s="18" t="s">
        <v>2044</v>
      </c>
      <c r="BQ729" s="12" t="str">
        <f t="shared" si="72"/>
        <v>Produção e Intervalo</v>
      </c>
      <c r="BR729" s="19">
        <f t="shared" si="73"/>
        <v>0</v>
      </c>
      <c r="BS729" s="19">
        <f t="shared" si="74"/>
        <v>0</v>
      </c>
      <c r="BT729" s="185" t="str">
        <f t="shared" si="75"/>
        <v>CCOCirculaçãoIntervaloOportunidade</v>
      </c>
    </row>
    <row r="730" spans="1:72" hidden="1">
      <c r="A730" s="47" t="str">
        <f t="shared" si="71"/>
        <v/>
      </c>
      <c r="B730" s="101"/>
      <c r="C730" s="134" t="str">
        <f>IF(BS_CONTROLE[[#This Row],[DATA]]="","",WEEKNUM(BS_CONTROLE[[#This Row],[DATA]]))</f>
        <v/>
      </c>
      <c r="D730" s="103"/>
      <c r="E730" s="155">
        <v>723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0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2"/>
        <v>Aderente</v>
      </c>
      <c r="BR730" s="19" t="str">
        <f t="shared" si="73"/>
        <v>*</v>
      </c>
      <c r="BS730" s="19" t="str">
        <f t="shared" si="74"/>
        <v>*</v>
      </c>
      <c r="BT730" s="185" t="str">
        <f t="shared" si="75"/>
        <v/>
      </c>
    </row>
    <row r="731" spans="1:72" hidden="1">
      <c r="A731" s="47" t="str">
        <f t="shared" si="71"/>
        <v/>
      </c>
      <c r="B731" s="101"/>
      <c r="C731" s="134" t="str">
        <f>IF(BS_CONTROLE[[#This Row],[DATA]]="","",WEEKNUM(BS_CONTROLE[[#This Row],[DATA]]))</f>
        <v/>
      </c>
      <c r="D731" s="103"/>
      <c r="E731" s="155">
        <v>724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0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2"/>
        <v>Aderente</v>
      </c>
      <c r="BR731" s="19" t="str">
        <f t="shared" si="73"/>
        <v>*</v>
      </c>
      <c r="BS731" s="19" t="str">
        <f t="shared" si="74"/>
        <v>*</v>
      </c>
      <c r="BT731" s="185" t="str">
        <f t="shared" si="75"/>
        <v/>
      </c>
    </row>
    <row r="732" spans="1:72" hidden="1">
      <c r="A732" s="47" t="str">
        <f t="shared" si="71"/>
        <v/>
      </c>
      <c r="B732" s="101"/>
      <c r="C732" s="134" t="str">
        <f>IF(BS_CONTROLE[[#This Row],[DATA]]="","",WEEKNUM(BS_CONTROLE[[#This Row],[DATA]]))</f>
        <v/>
      </c>
      <c r="D732" s="103"/>
      <c r="E732" s="155"/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/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 t="s">
        <v>593</v>
      </c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0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2"/>
        <v>Aderente</v>
      </c>
      <c r="BR732" s="19" t="str">
        <f t="shared" si="73"/>
        <v>*</v>
      </c>
      <c r="BS732" s="19" t="str">
        <f t="shared" si="74"/>
        <v>*</v>
      </c>
      <c r="BT732" s="185" t="str">
        <f t="shared" si="75"/>
        <v/>
      </c>
    </row>
    <row r="733" spans="1:72" ht="32.25" customHeight="1">
      <c r="A733" s="47" t="str">
        <f t="shared" si="71"/>
        <v>EXPANSÃO TURMA 146081</v>
      </c>
      <c r="B733" s="101">
        <v>46081</v>
      </c>
      <c r="C733" s="134">
        <f>IF(BS_CONTROLE[[#This Row],[DATA]]="","",WEEKNUM(BS_CONTROLE[[#This Row],[DATA]]))</f>
        <v>9</v>
      </c>
      <c r="D733" s="103" t="s">
        <v>594</v>
      </c>
      <c r="E733" s="155">
        <v>725</v>
      </c>
      <c r="F733" s="125" t="s">
        <v>638</v>
      </c>
      <c r="G733" s="140" t="str">
        <f>IF(D733="","*",VLOOKUP(F733,BS_ATIVIDADE[],3,FALSE))</f>
        <v>EXPANSÃO</v>
      </c>
      <c r="H733" s="105" t="s">
        <v>593</v>
      </c>
      <c r="I733" s="105" t="s">
        <v>593</v>
      </c>
      <c r="J733" s="104">
        <v>170</v>
      </c>
      <c r="K733" s="104">
        <v>115.8</v>
      </c>
      <c r="L733" s="104" t="s">
        <v>593</v>
      </c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ZCDPAT2</v>
      </c>
      <c r="O733" s="105">
        <v>0.35416666666666669</v>
      </c>
      <c r="P733" s="105">
        <v>0.25</v>
      </c>
      <c r="Q733" s="104">
        <v>1</v>
      </c>
      <c r="R733" s="10" t="str">
        <f>IFERROR(_xlfn.XLOOKUP(F733, BS_ATIVIDADE[ATIVIDADE],BS_ATIVIDADE[UNIDADE] ), "*")</f>
        <v>BINÁRIO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33" s="104" t="s">
        <v>1064</v>
      </c>
      <c r="W733" s="149" t="s">
        <v>2045</v>
      </c>
      <c r="X733" s="103" t="s">
        <v>421</v>
      </c>
      <c r="Y733" s="128" t="s">
        <v>424</v>
      </c>
      <c r="Z733" s="103"/>
      <c r="AA733" s="104" t="s">
        <v>593</v>
      </c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EXPANSÃO - OUTRA ATIVIDADE</v>
      </c>
      <c r="AJ733" s="9" t="str">
        <f>IF(BS_CONTROLE[[#This Row],[Atividade]]=0, "-", BS_CONTROLE[[#This Row],[Atividade]])</f>
        <v>EXPANSÃO - OUTRA ATIVIDADE</v>
      </c>
      <c r="AK733" s="31" t="str">
        <f>BS_CONTROLE[[#This Row],[Local - Partida]]</f>
        <v>-</v>
      </c>
      <c r="AL733" s="31" t="str">
        <f>BS_CONTROLE[[#This Row],[Local - Encerramento]]</f>
        <v>-</v>
      </c>
      <c r="AM733" s="104" t="str">
        <f>IF(BS_CONTROLE[[#This Row],[Entre - Estações]]=0, "-", BS_CONTROLE[[#This Row],[Entre - Estações]])</f>
        <v>ZCD-ZSQ</v>
      </c>
      <c r="AN733" s="104" t="str">
        <f>IF(BS_CONTROLE[[#This Row],[SB]]=0, "-", BS_CONTROLE[[#This Row],[SB]])</f>
        <v>ZCDPAT2</v>
      </c>
      <c r="AO733" s="104">
        <f>IF(BS_CONTROLE[[#This Row],[SUB]]=0, "-", BS_CONTROLE[[#This Row],[SUB]])</f>
        <v>170</v>
      </c>
      <c r="AP733" s="104">
        <f>BS_CONTROLE[[#This Row],[KM - Inicio]]</f>
        <v>115.8</v>
      </c>
      <c r="AQ733" s="104">
        <f>BS_CONTROLE[[#This Row],[KM - Inicio]]</f>
        <v>115.8</v>
      </c>
      <c r="AR733" s="107">
        <v>0.33333333333333331</v>
      </c>
      <c r="AS733" s="107">
        <v>0.36249999999999999</v>
      </c>
      <c r="AT733" s="107">
        <v>0.61250000000000004</v>
      </c>
      <c r="AU733" s="135"/>
      <c r="AV733" s="135"/>
      <c r="AW733" s="14"/>
      <c r="AX733" s="14"/>
      <c r="AY733" s="160">
        <f t="shared" si="70"/>
        <v>0.25000000000000006</v>
      </c>
      <c r="AZ733" s="151"/>
      <c r="BA733" s="108"/>
      <c r="BB733" s="10" t="str">
        <f>IFERROR(_xlfn.XLOOKUP(AI733, BS_ATIVIDADE[ATIVIDADE],BS_ATIVIDADE[UNIDADE] ), "*")</f>
        <v>BINÁRIO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33" s="148"/>
      <c r="BG733" s="16"/>
      <c r="BH733" s="17">
        <v>1</v>
      </c>
      <c r="BI733" s="17"/>
      <c r="BJ733" s="17" t="s">
        <v>2046</v>
      </c>
      <c r="BK733" s="18"/>
      <c r="BL733" s="16"/>
      <c r="BM733" s="129"/>
      <c r="BN733" s="129"/>
      <c r="BO733" s="129"/>
      <c r="BP733" s="18"/>
      <c r="BQ733" s="12" t="str">
        <f t="shared" si="72"/>
        <v>Produção</v>
      </c>
      <c r="BR733" s="19">
        <f t="shared" si="73"/>
        <v>1.0000000000000002</v>
      </c>
      <c r="BS733" s="19">
        <f t="shared" si="74"/>
        <v>0</v>
      </c>
      <c r="BT733" s="185" t="str">
        <f t="shared" si="75"/>
        <v/>
      </c>
    </row>
    <row r="734" spans="1:72" ht="22.5" customHeight="1">
      <c r="A734" s="47" t="str">
        <f t="shared" si="71"/>
        <v>V9246081</v>
      </c>
      <c r="B734" s="101">
        <v>46081</v>
      </c>
      <c r="C734" s="134">
        <f>IF(BS_CONTROLE[[#This Row],[DATA]]="","",WEEKNUM(BS_CONTROLE[[#This Row],[DATA]]))</f>
        <v>9</v>
      </c>
      <c r="D734" s="103" t="s">
        <v>812</v>
      </c>
      <c r="E734" s="155">
        <v>727</v>
      </c>
      <c r="F734" s="125" t="s">
        <v>652</v>
      </c>
      <c r="G734" s="140" t="str">
        <f>IF(D734="","*",VLOOKUP(F734,BS_ATIVIDADE[],3,FALSE))</f>
        <v>EXPANSÃO</v>
      </c>
      <c r="H734" s="105" t="s">
        <v>1375</v>
      </c>
      <c r="I734" s="105" t="s">
        <v>1375</v>
      </c>
      <c r="J734" s="104">
        <v>70</v>
      </c>
      <c r="K734" s="104">
        <v>109.31</v>
      </c>
      <c r="L734" s="104">
        <v>115.8</v>
      </c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109ZCD1</v>
      </c>
      <c r="O734" s="105">
        <v>0.27083333333333331</v>
      </c>
      <c r="P734" s="105">
        <v>0.25</v>
      </c>
      <c r="Q734" s="104">
        <v>1</v>
      </c>
      <c r="R734" s="10" t="str">
        <f>IFERROR(_xlfn.XLOOKUP(F734, BS_ATIVIDADE[ATIVIDADE],BS_ATIVIDADE[UNIDADE] ), "*")</f>
        <v>M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4" s="104" t="s">
        <v>1064</v>
      </c>
      <c r="W734" s="149" t="s">
        <v>2047</v>
      </c>
      <c r="X734" s="103" t="s">
        <v>421</v>
      </c>
      <c r="Y734" s="128" t="s">
        <v>424</v>
      </c>
      <c r="Z734" s="103"/>
      <c r="AA734" s="104" t="s">
        <v>2048</v>
      </c>
      <c r="AB734" s="102" t="s">
        <v>412</v>
      </c>
      <c r="AC734" s="150" t="s">
        <v>406</v>
      </c>
      <c r="AD734" s="106">
        <v>0.25</v>
      </c>
      <c r="AE734" s="104" t="s">
        <v>593</v>
      </c>
      <c r="AF734" s="104"/>
      <c r="AG734" s="104"/>
      <c r="AH734" s="15"/>
      <c r="AI734" s="125" t="str">
        <f>IF(BS_CONTROLE[[#This Row],[Atividade]]=0, "-", BS_CONTROLE[[#This Row],[Atividade]])</f>
        <v>EXPANSÃO - SOCADORA</v>
      </c>
      <c r="AJ734" s="9" t="str">
        <f>IF(BS_CONTROLE[[#This Row],[Atividade]]=0, "-", BS_CONTROLE[[#This Row],[Atividade]])</f>
        <v>EXPANSÃO - SOCADORA</v>
      </c>
      <c r="AK734" s="31" t="str">
        <f>BS_CONTROLE[[#This Row],[Local - Partida]]</f>
        <v>ZAC-2</v>
      </c>
      <c r="AL734" s="31" t="str">
        <f>BS_CONTROLE[[#This Row],[Local - Encerramento]]</f>
        <v>ZAC-2</v>
      </c>
      <c r="AM734" s="104" t="str">
        <f>IF(BS_CONTROLE[[#This Row],[Entre - Estações]]=0, "-", BS_CONTROLE[[#This Row],[Entre - Estações]])</f>
        <v>ZLI-ZCD</v>
      </c>
      <c r="AN734" s="104" t="str">
        <f>IF(BS_CONTROLE[[#This Row],[SB]]=0, "-", BS_CONTROLE[[#This Row],[SB]])</f>
        <v>109ZCD1</v>
      </c>
      <c r="AO734" s="104">
        <f>IF(BS_CONTROLE[[#This Row],[SUB]]=0, "-", BS_CONTROLE[[#This Row],[SUB]])</f>
        <v>70</v>
      </c>
      <c r="AP734" s="104">
        <f>BS_CONTROLE[[#This Row],[KM - Inicio]]</f>
        <v>109.31</v>
      </c>
      <c r="AQ734" s="104">
        <f>BS_CONTROLE[[#This Row],[KM - Inicio]]</f>
        <v>109.31</v>
      </c>
      <c r="AR734" s="107">
        <v>0.31736111111111109</v>
      </c>
      <c r="AS734" s="107">
        <v>0.36249999999999999</v>
      </c>
      <c r="AT734" s="107">
        <v>0.61250000000000004</v>
      </c>
      <c r="AU734" s="135"/>
      <c r="AV734" s="135"/>
      <c r="AW734" s="14"/>
      <c r="AX734" s="14"/>
      <c r="AY734" s="160">
        <f t="shared" si="70"/>
        <v>0.25000000000000006</v>
      </c>
      <c r="AZ734" s="151"/>
      <c r="BA734" s="108"/>
      <c r="BB734" s="10" t="str">
        <f>IFERROR(_xlfn.XLOOKUP(AI734, BS_ATIVIDADE[ATIVIDADE],BS_ATIVIDADE[UNIDADE] ), "*")</f>
        <v>M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4" s="148"/>
      <c r="BG734" s="16"/>
      <c r="BH734" s="17">
        <v>1</v>
      </c>
      <c r="BI734" s="17"/>
      <c r="BJ734" s="17" t="s">
        <v>2049</v>
      </c>
      <c r="BK734" s="18"/>
      <c r="BL734" s="16"/>
      <c r="BM734" s="129"/>
      <c r="BN734" s="129"/>
      <c r="BO734" s="129"/>
      <c r="BP734" s="18"/>
      <c r="BQ734" s="12" t="str">
        <f t="shared" si="72"/>
        <v>Produção</v>
      </c>
      <c r="BR734" s="19">
        <f t="shared" si="73"/>
        <v>1.0000000000000002</v>
      </c>
      <c r="BS734" s="19">
        <f t="shared" si="74"/>
        <v>0</v>
      </c>
      <c r="BT734" s="185" t="str">
        <f t="shared" si="75"/>
        <v/>
      </c>
    </row>
    <row r="735" spans="1:72">
      <c r="A735" s="47" t="str">
        <f t="shared" si="71"/>
        <v>EXPANSÃO TURMA 146081</v>
      </c>
      <c r="B735" s="101">
        <v>46081</v>
      </c>
      <c r="C735" s="134">
        <f>IF(BS_CONTROLE[[#This Row],[DATA]]="","",WEEKNUM(BS_CONTROLE[[#This Row],[DATA]]))</f>
        <v>9</v>
      </c>
      <c r="D735" s="103" t="s">
        <v>594</v>
      </c>
      <c r="E735" s="155">
        <v>536</v>
      </c>
      <c r="F735" s="125" t="s">
        <v>654</v>
      </c>
      <c r="G735" s="140" t="str">
        <f>IF(D735="","*",VLOOKUP(F735,BS_ATIVIDADE[],3,FALSE))</f>
        <v>EXPANSÃO</v>
      </c>
      <c r="H735" s="105" t="s">
        <v>593</v>
      </c>
      <c r="I735" s="105" t="s">
        <v>593</v>
      </c>
      <c r="J735" s="104">
        <v>68</v>
      </c>
      <c r="K735" s="104">
        <v>73.38</v>
      </c>
      <c r="L735" s="104">
        <v>74.180000000000007</v>
      </c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735" s="105">
        <v>0.35416666666666669</v>
      </c>
      <c r="P735" s="105">
        <v>8.3333333333333329E-2</v>
      </c>
      <c r="Q735" s="104">
        <v>3</v>
      </c>
      <c r="R735" s="10" t="str">
        <f>IFERROR(_xlfn.XLOOKUP(F735, BS_ATIVIDADE[ATIVIDADE],BS_ATIVIDADE[UNIDADE] ), "*")</f>
        <v>Nº DE SOLDA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35" s="104" t="s">
        <v>1965</v>
      </c>
      <c r="W735" s="149" t="s">
        <v>1060</v>
      </c>
      <c r="X735" s="103" t="s">
        <v>421</v>
      </c>
      <c r="Y735" s="128" t="s">
        <v>424</v>
      </c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EXPANSÃO - SOLDA</v>
      </c>
      <c r="AJ735" s="9" t="str">
        <f>IF(BS_CONTROLE[[#This Row],[Atividade]]=0, "-", BS_CONTROLE[[#This Row],[Atividade]])</f>
        <v>EXPANSÃO - SOLDA</v>
      </c>
      <c r="AK735" s="31" t="str">
        <f>BS_CONTROLE[[#This Row],[Local - Partida]]</f>
        <v>-</v>
      </c>
      <c r="AL735" s="31" t="str">
        <f>BS_CONTROLE[[#This Row],[Local - Encerramento]]</f>
        <v>-</v>
      </c>
      <c r="AM735" s="104" t="str">
        <f>IF(BS_CONTROLE[[#This Row],[Entre - Estações]]=0, "-", BS_CONTROLE[[#This Row],[Entre - Estações]])</f>
        <v>ZSU-ZNO</v>
      </c>
      <c r="AN735" s="104" t="str">
        <f>IF(BS_CONTROLE[[#This Row],[SB]]=0, "-", BS_CONTROLE[[#This Row],[SB]])</f>
        <v>K70K74</v>
      </c>
      <c r="AO735" s="104">
        <f>IF(BS_CONTROLE[[#This Row],[SUB]]=0, "-", BS_CONTROLE[[#This Row],[SUB]])</f>
        <v>68</v>
      </c>
      <c r="AP735" s="104">
        <f>BS_CONTROLE[[#This Row],[KM - Inicio]]</f>
        <v>73.38</v>
      </c>
      <c r="AQ735" s="104">
        <f>BS_CONTROLE[[#This Row],[KM - Inicio]]</f>
        <v>73.38</v>
      </c>
      <c r="AR735" s="107">
        <v>0.375</v>
      </c>
      <c r="AS735" s="107">
        <v>0.41666666666666669</v>
      </c>
      <c r="AT735" s="107">
        <v>0.5</v>
      </c>
      <c r="AU735" s="135"/>
      <c r="AV735" s="135"/>
      <c r="AW735" s="14"/>
      <c r="AX735" s="14"/>
      <c r="AY735" s="160">
        <f t="shared" si="70"/>
        <v>8.3333333333333315E-2</v>
      </c>
      <c r="AZ735" s="151"/>
      <c r="BA735" s="108">
        <v>3</v>
      </c>
      <c r="BB735" s="10" t="str">
        <f>IFERROR(_xlfn.XLOOKUP(AI735, BS_ATIVIDADE[ATIVIDADE],BS_ATIVIDADE[UNIDADE] ), "*")</f>
        <v>Nº DE SOLDA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35" s="148"/>
      <c r="BG735" s="16"/>
      <c r="BH735" s="17">
        <v>2</v>
      </c>
      <c r="BI735" s="17"/>
      <c r="BJ735" s="17" t="s">
        <v>2050</v>
      </c>
      <c r="BK735" s="17" t="s">
        <v>2050</v>
      </c>
      <c r="BL735" s="16"/>
      <c r="BM735" s="129" t="s">
        <v>445</v>
      </c>
      <c r="BN735" s="129" t="s">
        <v>445</v>
      </c>
      <c r="BO735" s="129" t="s">
        <v>445</v>
      </c>
      <c r="BP735" s="18"/>
      <c r="BQ735" s="12" t="str">
        <f t="shared" si="72"/>
        <v>Aderente</v>
      </c>
      <c r="BR735" s="19">
        <f t="shared" si="73"/>
        <v>0.99999999999999978</v>
      </c>
      <c r="BS735" s="19">
        <f t="shared" si="74"/>
        <v>1</v>
      </c>
      <c r="BT735" s="185" t="str">
        <f t="shared" si="75"/>
        <v>OKOK</v>
      </c>
    </row>
    <row r="736" spans="1:72">
      <c r="A736" s="47" t="str">
        <f t="shared" si="71"/>
        <v>TURMA FIXA VIA 46081</v>
      </c>
      <c r="B736" s="101">
        <v>46081</v>
      </c>
      <c r="C736" s="134">
        <f>IF(BS_CONTROLE[[#This Row],[DATA]]="","",WEEKNUM(BS_CONTROLE[[#This Row],[DATA]]))</f>
        <v>9</v>
      </c>
      <c r="D736" s="103" t="s">
        <v>847</v>
      </c>
      <c r="E736" s="155">
        <v>729</v>
      </c>
      <c r="F736" s="125" t="s">
        <v>753</v>
      </c>
      <c r="G736" s="140" t="str">
        <f>IF(D736="","*",VLOOKUP(F736,BS_ATIVIDADE[],3,FALSE))</f>
        <v>AMV</v>
      </c>
      <c r="H736" s="105" t="s">
        <v>593</v>
      </c>
      <c r="I736" s="105" t="s">
        <v>593</v>
      </c>
      <c r="J736" s="104">
        <v>70</v>
      </c>
      <c r="K736" s="104">
        <v>113.9</v>
      </c>
      <c r="L736" s="104" t="s">
        <v>593</v>
      </c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36" s="105">
        <v>0.39583333333333331</v>
      </c>
      <c r="P736" s="105">
        <v>6.25E-2</v>
      </c>
      <c r="Q736" s="104">
        <v>1</v>
      </c>
      <c r="R736" s="10" t="str">
        <f>IFERROR(_xlfn.XLOOKUP(F736, BS_ATIVIDADE[ATIVIDADE],BS_ATIVIDADE[UNIDADE] ), "*")</f>
        <v>Nº DE PEÇAS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6" s="104" t="s">
        <v>1069</v>
      </c>
      <c r="W736" s="149" t="s">
        <v>2051</v>
      </c>
      <c r="X736" s="103" t="s">
        <v>421</v>
      </c>
      <c r="Y736" s="128" t="s">
        <v>424</v>
      </c>
      <c r="Z736" s="103"/>
      <c r="AA736" s="104" t="s">
        <v>593</v>
      </c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PDM - AMV - MEIA CHAVE</v>
      </c>
      <c r="AJ736" s="9" t="str">
        <f>IF(BS_CONTROLE[[#This Row],[Atividade]]=0, "-", BS_CONTROLE[[#This Row],[Atividade]])</f>
        <v>PDM - AMV - MEIA CHAVE</v>
      </c>
      <c r="AK736" s="31" t="str">
        <f>BS_CONTROLE[[#This Row],[Local - Partida]]</f>
        <v>-</v>
      </c>
      <c r="AL736" s="31" t="str">
        <f>BS_CONTROLE[[#This Row],[Local - Encerramento]]</f>
        <v>-</v>
      </c>
      <c r="AM736" s="104" t="str">
        <f>IF(BS_CONTROLE[[#This Row],[Entre - Estações]]=0, "-", BS_CONTROLE[[#This Row],[Entre - Estações]])</f>
        <v>ZCD</v>
      </c>
      <c r="AN736" s="104" t="str">
        <f>IF(BS_CONTROLE[[#This Row],[SB]]=0, "-", BS_CONTROLE[[#This Row],[SB]])</f>
        <v>ZCD1</v>
      </c>
      <c r="AO736" s="104">
        <f>IF(BS_CONTROLE[[#This Row],[SUB]]=0, "-", BS_CONTROLE[[#This Row],[SUB]])</f>
        <v>70</v>
      </c>
      <c r="AP736" s="104">
        <f>BS_CONTROLE[[#This Row],[KM - Inicio]]</f>
        <v>113.9</v>
      </c>
      <c r="AQ736" s="104">
        <f>BS_CONTROLE[[#This Row],[KM - Inicio]]</f>
        <v>113.9</v>
      </c>
      <c r="AR736" s="107">
        <v>0.375</v>
      </c>
      <c r="AS736" s="107">
        <v>0.44097222222222221</v>
      </c>
      <c r="AT736" s="107">
        <v>0.50347222222222221</v>
      </c>
      <c r="AU736" s="135"/>
      <c r="AV736" s="135"/>
      <c r="AW736" s="14"/>
      <c r="AX736" s="14"/>
      <c r="AY736" s="160">
        <f t="shared" si="70"/>
        <v>6.25E-2</v>
      </c>
      <c r="AZ736" s="151"/>
      <c r="BA736" s="108">
        <v>1</v>
      </c>
      <c r="BB736" s="10" t="str">
        <f>IFERROR(_xlfn.XLOOKUP(AI736, BS_ATIVIDADE[ATIVIDADE],BS_ATIVIDADE[UNIDADE] ), "*")</f>
        <v>Nº DE PEÇAS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6" s="148"/>
      <c r="BG736" s="16"/>
      <c r="BH736" s="17">
        <v>2</v>
      </c>
      <c r="BI736" s="17"/>
      <c r="BJ736" s="17" t="s">
        <v>2052</v>
      </c>
      <c r="BK736" s="17" t="s">
        <v>2052</v>
      </c>
      <c r="BL736" s="16"/>
      <c r="BM736" s="129" t="s">
        <v>445</v>
      </c>
      <c r="BN736" s="129" t="s">
        <v>445</v>
      </c>
      <c r="BO736" s="129" t="s">
        <v>445</v>
      </c>
      <c r="BP736" s="18"/>
      <c r="BQ736" s="12" t="str">
        <f t="shared" si="72"/>
        <v>Aderente</v>
      </c>
      <c r="BR736" s="19">
        <f t="shared" si="73"/>
        <v>1</v>
      </c>
      <c r="BS736" s="19">
        <f t="shared" si="74"/>
        <v>1</v>
      </c>
      <c r="BT736" s="185" t="str">
        <f t="shared" si="75"/>
        <v>OKOK</v>
      </c>
    </row>
    <row r="737" spans="1:72">
      <c r="A737" s="47" t="str">
        <f t="shared" si="71"/>
        <v>KLECIO (TP-699)46081</v>
      </c>
      <c r="B737" s="101">
        <v>46081</v>
      </c>
      <c r="C737" s="134">
        <f>IF(BS_CONTROLE[[#This Row],[DATA]]="","",WEEKNUM(BS_CONTROLE[[#This Row],[DATA]]))</f>
        <v>9</v>
      </c>
      <c r="D737" s="103" t="s">
        <v>913</v>
      </c>
      <c r="E737" s="155"/>
      <c r="F737" s="125" t="s">
        <v>775</v>
      </c>
      <c r="G737" s="140" t="str">
        <f>IF(D737="","*",VLOOKUP(F737,BS_ATIVIDADE[],3,FALSE))</f>
        <v>SOLDA</v>
      </c>
      <c r="H737" s="105" t="s">
        <v>593</v>
      </c>
      <c r="I737" s="105" t="s">
        <v>593</v>
      </c>
      <c r="J737" s="104">
        <v>70</v>
      </c>
      <c r="K737" s="104">
        <v>97.3</v>
      </c>
      <c r="L737" s="104" t="s">
        <v>593</v>
      </c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737" s="105">
        <v>0.375</v>
      </c>
      <c r="P737" s="105">
        <v>0.125</v>
      </c>
      <c r="Q737" s="104">
        <v>4</v>
      </c>
      <c r="R737" s="10" t="str">
        <f>IFERROR(_xlfn.XLOOKUP(F737, BS_ATIVIDADE[ATIVIDADE],BS_ATIVIDADE[UNIDADE] ), "*")</f>
        <v>Nº DE SOLDA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7" s="104" t="s">
        <v>1069</v>
      </c>
      <c r="W737" s="149" t="s">
        <v>1060</v>
      </c>
      <c r="X737" s="103" t="s">
        <v>421</v>
      </c>
      <c r="Y737" s="128" t="s">
        <v>424</v>
      </c>
      <c r="Z737" s="103"/>
      <c r="AA737" s="104" t="s">
        <v>593</v>
      </c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PDM - SOLDA</v>
      </c>
      <c r="AJ737" s="9" t="str">
        <f>IF(BS_CONTROLE[[#This Row],[Atividade]]=0, "-", BS_CONTROLE[[#This Row],[Atividade]])</f>
        <v>PDM - SOLDA</v>
      </c>
      <c r="AK737" s="31" t="str">
        <f>BS_CONTROLE[[#This Row],[Local - Partida]]</f>
        <v>-</v>
      </c>
      <c r="AL737" s="31" t="str">
        <f>BS_CONTROLE[[#This Row],[Local - Encerramento]]</f>
        <v>-</v>
      </c>
      <c r="AM737" s="104" t="str">
        <f>IF(BS_CONTROLE[[#This Row],[Entre - Estações]]=0, "-", BS_CONTROLE[[#This Row],[Entre - Estações]])</f>
        <v>ZTT-ZLI</v>
      </c>
      <c r="AN737" s="104" t="str">
        <f>IF(BS_CONTROLE[[#This Row],[SB]]=0, "-", BS_CONTROLE[[#This Row],[SB]])</f>
        <v>ZTTK971</v>
      </c>
      <c r="AO737" s="104">
        <f>IF(BS_CONTROLE[[#This Row],[SUB]]=0, "-", BS_CONTROLE[[#This Row],[SUB]])</f>
        <v>70</v>
      </c>
      <c r="AP737" s="104">
        <f>BS_CONTROLE[[#This Row],[KM - Inicio]]</f>
        <v>97.3</v>
      </c>
      <c r="AQ737" s="104">
        <f>BS_CONTROLE[[#This Row],[KM - Inicio]]</f>
        <v>97.3</v>
      </c>
      <c r="AR737" s="107">
        <v>0.33333333333333331</v>
      </c>
      <c r="AS737" s="107">
        <v>0.36805555555555558</v>
      </c>
      <c r="AT737" s="107">
        <v>0.49305555555555558</v>
      </c>
      <c r="AU737" s="135"/>
      <c r="AV737" s="135"/>
      <c r="AW737" s="14"/>
      <c r="AX737" s="14"/>
      <c r="AY737" s="160">
        <f t="shared" si="70"/>
        <v>0.125</v>
      </c>
      <c r="AZ737" s="151"/>
      <c r="BA737" s="108">
        <v>4</v>
      </c>
      <c r="BB737" s="10" t="str">
        <f>IFERROR(_xlfn.XLOOKUP(AI737, BS_ATIVIDADE[ATIVIDADE],BS_ATIVIDADE[UNIDADE] ), "*")</f>
        <v>Nº DE SOLDA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7" s="148"/>
      <c r="BG737" s="16"/>
      <c r="BH737" s="17">
        <v>2</v>
      </c>
      <c r="BI737" s="17"/>
      <c r="BJ737" s="17" t="s">
        <v>2053</v>
      </c>
      <c r="BK737" s="17" t="s">
        <v>2053</v>
      </c>
      <c r="BL737" s="16"/>
      <c r="BM737" s="129" t="s">
        <v>445</v>
      </c>
      <c r="BN737" s="129" t="s">
        <v>445</v>
      </c>
      <c r="BO737" s="129" t="s">
        <v>445</v>
      </c>
      <c r="BP737" s="18"/>
      <c r="BQ737" s="12" t="str">
        <f t="shared" si="72"/>
        <v>Aderente</v>
      </c>
      <c r="BR737" s="19">
        <f t="shared" si="73"/>
        <v>1</v>
      </c>
      <c r="BS737" s="19">
        <f t="shared" si="74"/>
        <v>1</v>
      </c>
      <c r="BT737" s="185" t="str">
        <f t="shared" si="75"/>
        <v>OKOK</v>
      </c>
    </row>
    <row r="738" spans="1:72">
      <c r="A738" s="47" t="str">
        <f t="shared" si="71"/>
        <v>E4246081</v>
      </c>
      <c r="B738" s="101">
        <v>46081</v>
      </c>
      <c r="C738" s="134">
        <f>IF(BS_CONTROLE[[#This Row],[DATA]]="","",WEEKNUM(BS_CONTROLE[[#This Row],[DATA]]))</f>
        <v>9</v>
      </c>
      <c r="D738" s="103" t="s">
        <v>752</v>
      </c>
      <c r="E738" s="155">
        <v>731</v>
      </c>
      <c r="F738" s="125" t="s">
        <v>660</v>
      </c>
      <c r="G738" s="140" t="str">
        <f>IF(D738="","*",VLOOKUP(F738,BS_ATIVIDADE[],3,FALSE))</f>
        <v>TRILHEIRO - DESCARGA</v>
      </c>
      <c r="H738" s="105" t="s">
        <v>1291</v>
      </c>
      <c r="I738" s="105" t="s">
        <v>1291</v>
      </c>
      <c r="J738" s="104">
        <v>68</v>
      </c>
      <c r="K738" s="104">
        <v>67.531999999999996</v>
      </c>
      <c r="L738" s="104">
        <v>69</v>
      </c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738" s="126" t="s">
        <v>300</v>
      </c>
      <c r="O738" s="105">
        <v>0.375</v>
      </c>
      <c r="P738" s="105">
        <v>8.3333333333333329E-2</v>
      </c>
      <c r="Q738" s="104">
        <v>1560</v>
      </c>
      <c r="R738" s="10" t="str">
        <f>IFERROR(_xlfn.XLOOKUP(F738, BS_ATIVIDADE[ATIVIDADE],BS_ATIVIDADE[UNIDADE] ), "*")</f>
        <v>M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38" s="104" t="s">
        <v>1069</v>
      </c>
      <c r="W738" s="149" t="s">
        <v>2054</v>
      </c>
      <c r="X738" s="103" t="s">
        <v>421</v>
      </c>
      <c r="Y738" s="128" t="s">
        <v>424</v>
      </c>
      <c r="Z738" s="103"/>
      <c r="AA738" s="104" t="s">
        <v>2055</v>
      </c>
      <c r="AB738" s="102" t="s">
        <v>423</v>
      </c>
      <c r="AC738" s="150"/>
      <c r="AD738" s="106">
        <v>0.33333333333333331</v>
      </c>
      <c r="AE738" s="104" t="s">
        <v>593</v>
      </c>
      <c r="AF738" s="104"/>
      <c r="AG738" s="104"/>
      <c r="AH738" s="15"/>
      <c r="AI738" s="125" t="str">
        <f>IF(BS_CONTROLE[[#This Row],[Atividade]]=0, "-", BS_CONTROLE[[#This Row],[Atividade]])</f>
        <v>TRILHEIRO - DESCARGA</v>
      </c>
      <c r="AJ738" s="9" t="str">
        <f>IF(BS_CONTROLE[[#This Row],[Atividade]]=0, "-", BS_CONTROLE[[#This Row],[Atividade]])</f>
        <v>TRILHEIRO - DESCARGA</v>
      </c>
      <c r="AK738" s="31" t="str">
        <f>BS_CONTROLE[[#This Row],[Local - Partida]]</f>
        <v>ZBV-3</v>
      </c>
      <c r="AL738" s="31" t="str">
        <f>BS_CONTROLE[[#This Row],[Local - Encerramento]]</f>
        <v>ZBV-3</v>
      </c>
      <c r="AM738" s="104" t="str">
        <f>IF(BS_CONTROLE[[#This Row],[Entre - Estações]]=0, "-", BS_CONTROLE[[#This Row],[Entre - Estações]])</f>
        <v>ZSU</v>
      </c>
      <c r="AN738" s="104" t="str">
        <f>IF(BS_CONTROLE[[#This Row],[SB]]=0, "-", BS_CONTROLE[[#This Row],[SB]])</f>
        <v>ZSU2</v>
      </c>
      <c r="AO738" s="104">
        <f>IF(BS_CONTROLE[[#This Row],[SUB]]=0, "-", BS_CONTROLE[[#This Row],[SUB]])</f>
        <v>68</v>
      </c>
      <c r="AP738" s="104">
        <f>BS_CONTROLE[[#This Row],[KM - Inicio]]</f>
        <v>67.531999999999996</v>
      </c>
      <c r="AQ738" s="104">
        <f>BS_CONTROLE[[#This Row],[KM - Inicio]]</f>
        <v>67.531999999999996</v>
      </c>
      <c r="AR738" s="107">
        <v>0.43541666666666667</v>
      </c>
      <c r="AS738" s="107">
        <v>0</v>
      </c>
      <c r="AT738" s="107">
        <v>0</v>
      </c>
      <c r="AU738" s="135"/>
      <c r="AV738" s="135"/>
      <c r="AW738" s="14"/>
      <c r="AX738" s="14"/>
      <c r="AY738" s="160">
        <f t="shared" si="70"/>
        <v>0</v>
      </c>
      <c r="AZ738" s="151"/>
      <c r="BA738" s="108">
        <v>0</v>
      </c>
      <c r="BB738" s="10" t="str">
        <f>IFERROR(_xlfn.XLOOKUP(AI738, BS_ATIVIDADE[ATIVIDADE],BS_ATIVIDADE[UNIDADE] ), "*")</f>
        <v>M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38" s="148"/>
      <c r="BG738" s="16"/>
      <c r="BH738" s="17">
        <v>0</v>
      </c>
      <c r="BI738" s="17"/>
      <c r="BJ738" s="17" t="s">
        <v>2056</v>
      </c>
      <c r="BK738" s="17" t="s">
        <v>2056</v>
      </c>
      <c r="BL738" s="16"/>
      <c r="BM738" s="129" t="s">
        <v>436</v>
      </c>
      <c r="BN738" s="129" t="s">
        <v>456</v>
      </c>
      <c r="BO738" s="129" t="s">
        <v>522</v>
      </c>
      <c r="BP738" s="17" t="s">
        <v>2056</v>
      </c>
      <c r="BQ738" s="12" t="str">
        <f t="shared" si="72"/>
        <v>Produção e Intervalo</v>
      </c>
      <c r="BR738" s="19">
        <f t="shared" si="73"/>
        <v>0</v>
      </c>
      <c r="BS738" s="19">
        <f t="shared" si="74"/>
        <v>0</v>
      </c>
      <c r="BT738" s="185" t="str">
        <f t="shared" si="75"/>
        <v>MecânicaLocomotiva</v>
      </c>
    </row>
    <row r="739" spans="1:72">
      <c r="A739" s="47" t="str">
        <f t="shared" si="71"/>
        <v>TURMA FIXA VIA 46081</v>
      </c>
      <c r="B739" s="101">
        <v>46081</v>
      </c>
      <c r="C739" s="134">
        <f>IF(BS_CONTROLE[[#This Row],[DATA]]="","",WEEKNUM(BS_CONTROLE[[#This Row],[DATA]]))</f>
        <v>9</v>
      </c>
      <c r="D739" s="103" t="s">
        <v>847</v>
      </c>
      <c r="E739" s="155">
        <v>731</v>
      </c>
      <c r="F739" s="125" t="s">
        <v>753</v>
      </c>
      <c r="G739" s="140" t="str">
        <f>IF(D739="","*",VLOOKUP(F739,BS_ATIVIDADE[],3,FALSE))</f>
        <v>AMV</v>
      </c>
      <c r="H739" s="105" t="s">
        <v>593</v>
      </c>
      <c r="I739" s="105" t="s">
        <v>593</v>
      </c>
      <c r="J739" s="104">
        <v>68</v>
      </c>
      <c r="K739" s="104">
        <v>59.3</v>
      </c>
      <c r="L739" s="104" t="s">
        <v>593</v>
      </c>
      <c r="M739" s="126" t="s">
        <v>2057</v>
      </c>
      <c r="N739" s="126" t="s">
        <v>2058</v>
      </c>
      <c r="O739" s="105">
        <v>0.39583333333333331</v>
      </c>
      <c r="P739" s="105">
        <v>0.125</v>
      </c>
      <c r="Q739" s="104">
        <v>1</v>
      </c>
      <c r="R739" s="10" t="str">
        <f>IFERROR(_xlfn.XLOOKUP(F739, BS_ATIVIDADE[ATIVIDADE],BS_ATIVIDADE[UNIDADE] ), "*")</f>
        <v>Nº DE PEÇAS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39" s="104" t="s">
        <v>1069</v>
      </c>
      <c r="W739" s="149" t="s">
        <v>2059</v>
      </c>
      <c r="X739" s="103" t="s">
        <v>421</v>
      </c>
      <c r="Y739" s="128" t="s">
        <v>424</v>
      </c>
      <c r="Z739" s="103"/>
      <c r="AA739" s="104" t="s">
        <v>593</v>
      </c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PDM - AMV - MEIA CHAVE</v>
      </c>
      <c r="AJ739" s="9" t="str">
        <f>IF(BS_CONTROLE[[#This Row],[Atividade]]=0, "-", BS_CONTROLE[[#This Row],[Atividade]])</f>
        <v>PDM - AMV - MEIA CHAVE</v>
      </c>
      <c r="AK739" s="31" t="str">
        <f>BS_CONTROLE[[#This Row],[Local - Partida]]</f>
        <v>-</v>
      </c>
      <c r="AL739" s="31" t="str">
        <f>BS_CONTROLE[[#This Row],[Local - Encerramento]]</f>
        <v>-</v>
      </c>
      <c r="AM739" s="104" t="str">
        <f>IF(BS_CONTROLE[[#This Row],[Entre - Estações]]=0, "-", BS_CONTROLE[[#This Row],[Entre - Estações]])</f>
        <v>ZHO-S</v>
      </c>
      <c r="AN739" s="104" t="str">
        <f>IF(BS_CONTROLE[[#This Row],[SB]]=0, "-", BS_CONTROLE[[#This Row],[SB]])</f>
        <v>ZHOS</v>
      </c>
      <c r="AO739" s="104">
        <f>IF(BS_CONTROLE[[#This Row],[SUB]]=0, "-", BS_CONTROLE[[#This Row],[SUB]])</f>
        <v>68</v>
      </c>
      <c r="AP739" s="104">
        <f>BS_CONTROLE[[#This Row],[KM - Inicio]]</f>
        <v>59.3</v>
      </c>
      <c r="AQ739" s="104">
        <f>BS_CONTROLE[[#This Row],[KM - Inicio]]</f>
        <v>59.3</v>
      </c>
      <c r="AR739" s="107">
        <v>0.45833333333333331</v>
      </c>
      <c r="AS739" s="107">
        <v>0</v>
      </c>
      <c r="AT739" s="107">
        <v>0</v>
      </c>
      <c r="AU739" s="135"/>
      <c r="AV739" s="135"/>
      <c r="AW739" s="14"/>
      <c r="AX739" s="14"/>
      <c r="AY739" s="160">
        <f t="shared" si="70"/>
        <v>0</v>
      </c>
      <c r="AZ739" s="151"/>
      <c r="BA739" s="108">
        <v>0</v>
      </c>
      <c r="BB739" s="10" t="str">
        <f>IFERROR(_xlfn.XLOOKUP(AI739, BS_ATIVIDADE[ATIVIDADE],BS_ATIVIDADE[UNIDADE] ), "*")</f>
        <v>Nº DE PEÇAS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39" s="148"/>
      <c r="BG739" s="16"/>
      <c r="BH739" s="17">
        <v>0</v>
      </c>
      <c r="BI739" s="17"/>
      <c r="BJ739" s="17" t="s">
        <v>2060</v>
      </c>
      <c r="BK739" s="18"/>
      <c r="BL739" s="16"/>
      <c r="BM739" s="129"/>
      <c r="BN739" s="129"/>
      <c r="BO739" s="129"/>
      <c r="BP739" s="18"/>
      <c r="BQ739" s="12" t="str">
        <f t="shared" si="72"/>
        <v>Produção e Intervalo</v>
      </c>
      <c r="BR739" s="19">
        <f t="shared" si="73"/>
        <v>0</v>
      </c>
      <c r="BS739" s="19">
        <f t="shared" si="74"/>
        <v>0</v>
      </c>
      <c r="BT739" s="185" t="str">
        <f t="shared" si="75"/>
        <v/>
      </c>
    </row>
    <row r="740" spans="1:72">
      <c r="A740" s="47" t="str">
        <f t="shared" si="71"/>
        <v>TURMA FIXA VIA 46081</v>
      </c>
      <c r="B740" s="101">
        <v>46081</v>
      </c>
      <c r="C740" s="134">
        <f>IF(BS_CONTROLE[[#This Row],[DATA]]="","",WEEKNUM(BS_CONTROLE[[#This Row],[DATA]]))</f>
        <v>9</v>
      </c>
      <c r="D740" s="103" t="s">
        <v>847</v>
      </c>
      <c r="E740" s="155">
        <v>733</v>
      </c>
      <c r="F740" s="125" t="s">
        <v>749</v>
      </c>
      <c r="G740" s="140" t="str">
        <f>IF(D740="","*",VLOOKUP(F740,BS_ATIVIDADE[],3,FALSE))</f>
        <v>AMV</v>
      </c>
      <c r="H740" s="105" t="s">
        <v>593</v>
      </c>
      <c r="I740" s="105" t="s">
        <v>593</v>
      </c>
      <c r="J740" s="104">
        <v>68</v>
      </c>
      <c r="K740" s="104">
        <v>53.139000000000003</v>
      </c>
      <c r="L740" s="104" t="s">
        <v>593</v>
      </c>
      <c r="M740" s="126" t="s">
        <v>2061</v>
      </c>
      <c r="N740" s="126" t="s">
        <v>2062</v>
      </c>
      <c r="O740" s="105">
        <v>0.39583333333333331</v>
      </c>
      <c r="P740" s="105">
        <v>0.125</v>
      </c>
      <c r="Q740" s="104">
        <v>2</v>
      </c>
      <c r="R740" s="10" t="str">
        <f>IFERROR(_xlfn.XLOOKUP(F740, BS_ATIVIDADE[ATIVIDADE],BS_ATIVIDADE[UNIDADE] ), "*")</f>
        <v>Nº DE PEÇAS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40" s="104" t="s">
        <v>1069</v>
      </c>
      <c r="W740" s="149" t="s">
        <v>2063</v>
      </c>
      <c r="X740" s="103" t="s">
        <v>421</v>
      </c>
      <c r="Y740" s="128" t="s">
        <v>424</v>
      </c>
      <c r="Z740" s="103"/>
      <c r="AA740" s="104" t="s">
        <v>593</v>
      </c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PDM - AMV - JACARÉ</v>
      </c>
      <c r="AJ740" s="9" t="str">
        <f>IF(BS_CONTROLE[[#This Row],[Atividade]]=0, "-", BS_CONTROLE[[#This Row],[Atividade]])</f>
        <v>PDM - AMV - JACARÉ</v>
      </c>
      <c r="AK740" s="31" t="str">
        <f>BS_CONTROLE[[#This Row],[Local - Partida]]</f>
        <v>-</v>
      </c>
      <c r="AL740" s="31" t="str">
        <f>BS_CONTROLE[[#This Row],[Local - Encerramento]]</f>
        <v>-</v>
      </c>
      <c r="AM740" s="104" t="str">
        <f>IF(BS_CONTROLE[[#This Row],[Entre - Estações]]=0, "-", BS_CONTROLE[[#This Row],[Entre - Estações]])</f>
        <v>ZBM-1 / ZBM-2</v>
      </c>
      <c r="AN740" s="104" t="str">
        <f>IF(BS_CONTROLE[[#This Row],[SB]]=0, "-", BS_CONTROLE[[#This Row],[SB]])</f>
        <v>ZBM1/ZBM2</v>
      </c>
      <c r="AO740" s="104">
        <f>IF(BS_CONTROLE[[#This Row],[SUB]]=0, "-", BS_CONTROLE[[#This Row],[SUB]])</f>
        <v>68</v>
      </c>
      <c r="AP740" s="104">
        <f>BS_CONTROLE[[#This Row],[KM - Inicio]]</f>
        <v>53.139000000000003</v>
      </c>
      <c r="AQ740" s="104">
        <f>BS_CONTROLE[[#This Row],[KM - Inicio]]</f>
        <v>53.139000000000003</v>
      </c>
      <c r="AR740" s="107">
        <v>0.45833333333333331</v>
      </c>
      <c r="AS740" s="107">
        <v>0</v>
      </c>
      <c r="AT740" s="107">
        <v>0</v>
      </c>
      <c r="AU740" s="135"/>
      <c r="AV740" s="135"/>
      <c r="AW740" s="14"/>
      <c r="AX740" s="14"/>
      <c r="AY740" s="160">
        <f t="shared" si="70"/>
        <v>0</v>
      </c>
      <c r="AZ740" s="151"/>
      <c r="BA740" s="108">
        <v>0</v>
      </c>
      <c r="BB740" s="10" t="str">
        <f>IFERROR(_xlfn.XLOOKUP(AI740, BS_ATIVIDADE[ATIVIDADE],BS_ATIVIDADE[UNIDADE] ), "*")</f>
        <v>Nº DE PEÇAS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40" s="148"/>
      <c r="BG740" s="16"/>
      <c r="BH740" s="17">
        <v>0</v>
      </c>
      <c r="BI740" s="17"/>
      <c r="BJ740" s="17" t="s">
        <v>2064</v>
      </c>
      <c r="BK740" s="18"/>
      <c r="BL740" s="16"/>
      <c r="BM740" s="129"/>
      <c r="BN740" s="129"/>
      <c r="BO740" s="129"/>
      <c r="BP740" s="18"/>
      <c r="BQ740" s="12" t="str">
        <f t="shared" si="72"/>
        <v>Produção e Intervalo</v>
      </c>
      <c r="BR740" s="19">
        <f t="shared" si="73"/>
        <v>0</v>
      </c>
      <c r="BS740" s="19">
        <f t="shared" si="74"/>
        <v>0</v>
      </c>
      <c r="BT740" s="185" t="str">
        <f t="shared" si="75"/>
        <v/>
      </c>
    </row>
    <row r="741" spans="1:72">
      <c r="A741" s="47" t="str">
        <f t="shared" si="71"/>
        <v>TURMA FIXA VIA 46081</v>
      </c>
      <c r="B741" s="101">
        <v>46081</v>
      </c>
      <c r="C741" s="134">
        <f>IF(BS_CONTROLE[[#This Row],[DATA]]="","",WEEKNUM(BS_CONTROLE[[#This Row],[DATA]]))</f>
        <v>9</v>
      </c>
      <c r="D741" s="103" t="s">
        <v>847</v>
      </c>
      <c r="E741" s="155">
        <v>734</v>
      </c>
      <c r="F741" s="125" t="s">
        <v>782</v>
      </c>
      <c r="G741" s="140" t="str">
        <f>IF(D741="","*",VLOOKUP(F741,BS_ATIVIDADE[],3,FALSE))</f>
        <v>TRILHO - SUBSTITUIÇÂO</v>
      </c>
      <c r="H741" s="105" t="s">
        <v>593</v>
      </c>
      <c r="I741" s="105" t="s">
        <v>593</v>
      </c>
      <c r="J741" s="104">
        <v>68</v>
      </c>
      <c r="K741" s="104">
        <v>55</v>
      </c>
      <c r="L741" s="104">
        <v>53.14</v>
      </c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741" s="126" t="s">
        <v>285</v>
      </c>
      <c r="O741" s="105">
        <v>0.39583333333333331</v>
      </c>
      <c r="P741" s="105">
        <v>0.25</v>
      </c>
      <c r="Q741" s="104">
        <v>4000</v>
      </c>
      <c r="R741" s="10" t="str">
        <f>IFERROR(_xlfn.XLOOKUP(F741, BS_ATIVIDADE[ATIVIDADE],BS_ATIVIDADE[UNIDADE] ), "*")</f>
        <v>M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41" s="104" t="s">
        <v>1069</v>
      </c>
      <c r="W741" s="149" t="s">
        <v>1344</v>
      </c>
      <c r="X741" s="103" t="s">
        <v>421</v>
      </c>
      <c r="Y741" s="128" t="s">
        <v>424</v>
      </c>
      <c r="Z741" s="103"/>
      <c r="AA741" s="104" t="s">
        <v>593</v>
      </c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PDM - SUBSTITUIÇÃO - TRILHO</v>
      </c>
      <c r="AJ741" s="9" t="str">
        <f>IF(BS_CONTROLE[[#This Row],[Atividade]]=0, "-", BS_CONTROLE[[#This Row],[Atividade]])</f>
        <v>PDM - SUBSTITUIÇÃO - TRILHO</v>
      </c>
      <c r="AK741" s="31" t="str">
        <f>BS_CONTROLE[[#This Row],[Local - Partida]]</f>
        <v>-</v>
      </c>
      <c r="AL741" s="31" t="str">
        <f>BS_CONTROLE[[#This Row],[Local - Encerramento]]</f>
        <v>-</v>
      </c>
      <c r="AM741" s="104" t="str">
        <f>IF(BS_CONTROLE[[#This Row],[Entre - Estações]]=0, "-", BS_CONTROLE[[#This Row],[Entre - Estações]])</f>
        <v>ZBM</v>
      </c>
      <c r="AN741" s="104" t="str">
        <f>IF(BS_CONTROLE[[#This Row],[SB]]=0, "-", BS_CONTROLE[[#This Row],[SB]])</f>
        <v>ZBM1</v>
      </c>
      <c r="AO741" s="104">
        <f>IF(BS_CONTROLE[[#This Row],[SUB]]=0, "-", BS_CONTROLE[[#This Row],[SUB]])</f>
        <v>68</v>
      </c>
      <c r="AP741" s="104">
        <f>BS_CONTROLE[[#This Row],[KM - Inicio]]</f>
        <v>55</v>
      </c>
      <c r="AQ741" s="104">
        <f>BS_CONTROLE[[#This Row],[KM - Inicio]]</f>
        <v>55</v>
      </c>
      <c r="AR741" s="107">
        <v>0.41666666666666669</v>
      </c>
      <c r="AS741" s="107">
        <v>0.43888888888888888</v>
      </c>
      <c r="AT741" s="107">
        <v>0.68888888888888888</v>
      </c>
      <c r="AU741" s="135"/>
      <c r="AV741" s="135"/>
      <c r="AW741" s="14"/>
      <c r="AX741" s="14"/>
      <c r="AY741" s="160">
        <f t="shared" si="70"/>
        <v>0.25</v>
      </c>
      <c r="AZ741" s="151"/>
      <c r="BA741" s="108"/>
      <c r="BB741" s="10" t="str">
        <f>IFERROR(_xlfn.XLOOKUP(AI741, BS_ATIVIDADE[ATIVIDADE],BS_ATIVIDADE[UNIDADE] ), "*")</f>
        <v>M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41" s="148"/>
      <c r="BG741" s="16"/>
      <c r="BH741" s="17">
        <v>1</v>
      </c>
      <c r="BI741" s="17"/>
      <c r="BJ741" s="17" t="s">
        <v>2065</v>
      </c>
      <c r="BK741" s="18"/>
      <c r="BL741" s="16"/>
      <c r="BM741" s="129"/>
      <c r="BN741" s="129"/>
      <c r="BO741" s="129"/>
      <c r="BP741" s="18"/>
      <c r="BQ741" s="12" t="str">
        <f t="shared" si="72"/>
        <v>Produção</v>
      </c>
      <c r="BR741" s="19">
        <f t="shared" si="73"/>
        <v>1</v>
      </c>
      <c r="BS741" s="19">
        <f t="shared" si="74"/>
        <v>0</v>
      </c>
      <c r="BT741" s="185" t="str">
        <f t="shared" si="75"/>
        <v/>
      </c>
    </row>
    <row r="742" spans="1:72" hidden="1">
      <c r="A742" s="47" t="str">
        <f t="shared" si="71"/>
        <v/>
      </c>
      <c r="B742" s="101"/>
      <c r="C742" s="134" t="str">
        <f>IF(BS_CONTROLE[[#This Row],[DATA]]="","",WEEKNUM(BS_CONTROLE[[#This Row],[DATA]]))</f>
        <v/>
      </c>
      <c r="D742" s="103"/>
      <c r="E742" s="155">
        <v>735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0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2"/>
        <v>Aderente</v>
      </c>
      <c r="BR742" s="19" t="str">
        <f t="shared" si="73"/>
        <v>*</v>
      </c>
      <c r="BS742" s="19" t="str">
        <f t="shared" si="74"/>
        <v>*</v>
      </c>
      <c r="BT742" s="185" t="str">
        <f t="shared" si="75"/>
        <v/>
      </c>
    </row>
    <row r="743" spans="1:72" hidden="1">
      <c r="A743" s="47" t="str">
        <f t="shared" si="71"/>
        <v/>
      </c>
      <c r="B743" s="101"/>
      <c r="C743" s="134" t="str">
        <f>IF(BS_CONTROLE[[#This Row],[DATA]]="","",WEEKNUM(BS_CONTROLE[[#This Row],[DATA]]))</f>
        <v/>
      </c>
      <c r="D743" s="103"/>
      <c r="E743" s="155">
        <v>736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0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2"/>
        <v>Aderente</v>
      </c>
      <c r="BR743" s="19" t="str">
        <f t="shared" si="73"/>
        <v>*</v>
      </c>
      <c r="BS743" s="19" t="str">
        <f t="shared" si="74"/>
        <v>*</v>
      </c>
      <c r="BT743" s="185" t="str">
        <f t="shared" si="75"/>
        <v/>
      </c>
    </row>
    <row r="744" spans="1:72">
      <c r="A744" s="47" t="str">
        <f t="shared" si="71"/>
        <v>ROBSON (TP-729)46081</v>
      </c>
      <c r="B744" s="101">
        <v>46081</v>
      </c>
      <c r="C744" s="134">
        <f>IF(BS_CONTROLE[[#This Row],[DATA]]="","",WEEKNUM(BS_CONTROLE[[#This Row],[DATA]]))</f>
        <v>9</v>
      </c>
      <c r="D744" s="103" t="s">
        <v>936</v>
      </c>
      <c r="E744" s="155">
        <v>737</v>
      </c>
      <c r="F744" s="125" t="s">
        <v>806</v>
      </c>
      <c r="G744" s="140" t="str">
        <f>IF(D744="","*",VLOOKUP(F744,BS_ATIVIDADE[],3,FALSE))</f>
        <v>OUTROS</v>
      </c>
      <c r="H744" s="105" t="s">
        <v>593</v>
      </c>
      <c r="I744" s="105" t="s">
        <v>593</v>
      </c>
      <c r="J744" s="104">
        <v>56</v>
      </c>
      <c r="K744" s="104">
        <v>252.45</v>
      </c>
      <c r="L744" s="104" t="s">
        <v>593</v>
      </c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248ZQB2</v>
      </c>
      <c r="O744" s="105">
        <v>0.41666666666666669</v>
      </c>
      <c r="P744" s="105">
        <v>8.3333333333333329E-2</v>
      </c>
      <c r="Q744" s="104">
        <v>10</v>
      </c>
      <c r="R744" s="10" t="str">
        <f>IFERROR(_xlfn.XLOOKUP(F744, BS_ATIVIDADE[ATIVIDADE],BS_ATIVIDADE[UNIDADE] ), "*")</f>
        <v>BINÁRIO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4" s="104" t="s">
        <v>1181</v>
      </c>
      <c r="W744" s="149" t="s">
        <v>2066</v>
      </c>
      <c r="X744" s="103" t="s">
        <v>421</v>
      </c>
      <c r="Y744" s="128" t="s">
        <v>424</v>
      </c>
      <c r="Z744" s="103"/>
      <c r="AA744" s="104" t="s">
        <v>593</v>
      </c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NIVELAMENTO</v>
      </c>
      <c r="AJ744" s="9" t="str">
        <f>IF(BS_CONTROLE[[#This Row],[Atividade]]=0, "-", BS_CONTROLE[[#This Row],[Atividade]])</f>
        <v>NIVELAMENTO</v>
      </c>
      <c r="AK744" s="31" t="str">
        <f>BS_CONTROLE[[#This Row],[Local - Partida]]</f>
        <v>-</v>
      </c>
      <c r="AL744" s="31" t="str">
        <f>BS_CONTROLE[[#This Row],[Local - Encerramento]]</f>
        <v>-</v>
      </c>
      <c r="AM744" s="104" t="str">
        <f>IF(BS_CONTROLE[[#This Row],[Entre - Estações]]=0, "-", BS_CONTROLE[[#This Row],[Entre - Estações]])</f>
        <v>ZDS-ZQB</v>
      </c>
      <c r="AN744" s="104" t="str">
        <f>IF(BS_CONTROLE[[#This Row],[SB]]=0, "-", BS_CONTROLE[[#This Row],[SB]])</f>
        <v>248ZQB2</v>
      </c>
      <c r="AO744" s="104">
        <f>IF(BS_CONTROLE[[#This Row],[SUB]]=0, "-", BS_CONTROLE[[#This Row],[SUB]])</f>
        <v>56</v>
      </c>
      <c r="AP744" s="104">
        <f>BS_CONTROLE[[#This Row],[KM - Inicio]]</f>
        <v>252.45</v>
      </c>
      <c r="AQ744" s="104">
        <f>BS_CONTROLE[[#This Row],[KM - Inicio]]</f>
        <v>252.45</v>
      </c>
      <c r="AR744" s="107">
        <v>0</v>
      </c>
      <c r="AS744" s="107">
        <v>0</v>
      </c>
      <c r="AT744" s="107">
        <v>0</v>
      </c>
      <c r="AU744" s="135"/>
      <c r="AV744" s="135"/>
      <c r="AW744" s="14"/>
      <c r="AX744" s="14"/>
      <c r="AY744" s="160">
        <f t="shared" si="70"/>
        <v>0</v>
      </c>
      <c r="AZ744" s="151"/>
      <c r="BA744" s="108">
        <v>0</v>
      </c>
      <c r="BB744" s="10" t="str">
        <f>IFERROR(_xlfn.XLOOKUP(AI744, BS_ATIVIDADE[ATIVIDADE],BS_ATIVIDADE[UNIDADE] ), "*")</f>
        <v>BINÁRIO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4" s="148"/>
      <c r="BG744" s="16"/>
      <c r="BH744" s="17">
        <v>0</v>
      </c>
      <c r="BI744" s="17"/>
      <c r="BJ744" s="17" t="s">
        <v>2067</v>
      </c>
      <c r="BK744" s="17" t="s">
        <v>2067</v>
      </c>
      <c r="BL744" s="16"/>
      <c r="BM744" s="129" t="s">
        <v>441</v>
      </c>
      <c r="BN744" s="129" t="s">
        <v>470</v>
      </c>
      <c r="BO744" s="129" t="s">
        <v>565</v>
      </c>
      <c r="BP744" s="17" t="s">
        <v>2067</v>
      </c>
      <c r="BQ744" s="12" t="str">
        <f t="shared" si="72"/>
        <v>Produção e Intervalo</v>
      </c>
      <c r="BR744" s="19">
        <f t="shared" si="73"/>
        <v>0</v>
      </c>
      <c r="BS744" s="19">
        <f t="shared" si="74"/>
        <v>0</v>
      </c>
      <c r="BT744" s="185" t="str">
        <f t="shared" si="75"/>
        <v>SuperExecução</v>
      </c>
    </row>
    <row r="745" spans="1:72">
      <c r="A745" s="47" t="str">
        <f t="shared" si="71"/>
        <v>V9346081</v>
      </c>
      <c r="B745" s="101">
        <v>46081</v>
      </c>
      <c r="C745" s="134">
        <f>IF(BS_CONTROLE[[#This Row],[DATA]]="","",WEEKNUM(BS_CONTROLE[[#This Row],[DATA]]))</f>
        <v>9</v>
      </c>
      <c r="D745" s="103" t="s">
        <v>814</v>
      </c>
      <c r="E745" s="155">
        <v>162</v>
      </c>
      <c r="F745" s="125" t="s">
        <v>698</v>
      </c>
      <c r="G745" s="140" t="str">
        <f>IF(D745="","*",VLOOKUP(F745,BS_ATIVIDADE[],3,FALSE))</f>
        <v>MECANIZAÇÃO - SOCADORA</v>
      </c>
      <c r="H745" s="104" t="s">
        <v>104</v>
      </c>
      <c r="I745" s="104" t="s">
        <v>104</v>
      </c>
      <c r="J745" s="104">
        <v>56</v>
      </c>
      <c r="K745" s="104">
        <v>204.4</v>
      </c>
      <c r="L745" s="104">
        <v>206.4</v>
      </c>
      <c r="M745" s="126" t="s">
        <v>247</v>
      </c>
      <c r="N745" s="126" t="s">
        <v>248</v>
      </c>
      <c r="O745" s="105">
        <v>0.33333333333333331</v>
      </c>
      <c r="P745" s="105">
        <v>8.3333333333333329E-2</v>
      </c>
      <c r="Q745" s="104">
        <v>500</v>
      </c>
      <c r="R745" s="10" t="str">
        <f>IFERROR(_xlfn.XLOOKUP(F745, BS_ATIVIDADE[ATIVIDADE],BS_ATIVIDADE[UNIDADE] ), "*")</f>
        <v>M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5" s="104" t="s">
        <v>1109</v>
      </c>
      <c r="W745" s="149" t="s">
        <v>1664</v>
      </c>
      <c r="X745" s="103" t="s">
        <v>421</v>
      </c>
      <c r="Y745" s="128" t="s">
        <v>424</v>
      </c>
      <c r="Z745" s="103"/>
      <c r="AA745" s="104" t="s">
        <v>2068</v>
      </c>
      <c r="AB745" s="102" t="s">
        <v>412</v>
      </c>
      <c r="AC745" s="150" t="s">
        <v>406</v>
      </c>
      <c r="AD745" s="106">
        <v>0.33333333333333331</v>
      </c>
      <c r="AE745" s="104">
        <v>7309</v>
      </c>
      <c r="AF745" s="104"/>
      <c r="AG745" s="104"/>
      <c r="AH745" s="15"/>
      <c r="AI745" s="125" t="str">
        <f>IF(BS_CONTROLE[[#This Row],[Atividade]]=0, "-", BS_CONTROLE[[#This Row],[Atividade]])</f>
        <v>MECANIZAÇÃO - SOCADORA</v>
      </c>
      <c r="AJ745" s="9" t="str">
        <f>IF(BS_CONTROLE[[#This Row],[Atividade]]=0, "-", BS_CONTROLE[[#This Row],[Atividade]])</f>
        <v>MECANIZAÇÃO - SOCADORA</v>
      </c>
      <c r="AK745" s="31" t="str">
        <f>BS_CONTROLE[[#This Row],[Local - Partida]]</f>
        <v>ZYU1</v>
      </c>
      <c r="AL745" s="31" t="str">
        <f>BS_CONTROLE[[#This Row],[Local - Encerramento]]</f>
        <v>ZYU1</v>
      </c>
      <c r="AM745" s="104" t="str">
        <f>IF(BS_CONTROLE[[#This Row],[Entre - Estações]]=0, "-", BS_CONTROLE[[#This Row],[Entre - Estações]])</f>
        <v>ZYU-ZST</v>
      </c>
      <c r="AN745" s="104" t="str">
        <f>IF(BS_CONTROLE[[#This Row],[SB]]=0, "-", BS_CONTROLE[[#This Row],[SB]])</f>
        <v>ZYU206</v>
      </c>
      <c r="AO745" s="104">
        <f>IF(BS_CONTROLE[[#This Row],[SUB]]=0, "-", BS_CONTROLE[[#This Row],[SUB]])</f>
        <v>56</v>
      </c>
      <c r="AP745" s="104">
        <f>BS_CONTROLE[[#This Row],[KM - Inicio]]</f>
        <v>204.4</v>
      </c>
      <c r="AQ745" s="104">
        <f>BS_CONTROLE[[#This Row],[KM - Inicio]]</f>
        <v>204.4</v>
      </c>
      <c r="AR745" s="107">
        <v>0.31597222222222221</v>
      </c>
      <c r="AS745" s="107">
        <v>0.41666666666666669</v>
      </c>
      <c r="AT745" s="107">
        <v>0.5</v>
      </c>
      <c r="AU745" s="135"/>
      <c r="AV745" s="135"/>
      <c r="AW745" s="14"/>
      <c r="AX745" s="14"/>
      <c r="AY745" s="160">
        <f t="shared" si="70"/>
        <v>8.3333333333333315E-2</v>
      </c>
      <c r="AZ745" s="151"/>
      <c r="BA745" s="108"/>
      <c r="BB745" s="10" t="str">
        <f>IFERROR(_xlfn.XLOOKUP(AI745, BS_ATIVIDADE[ATIVIDADE],BS_ATIVIDADE[UNIDADE] ), "*")</f>
        <v>M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5" s="148"/>
      <c r="BG745" s="16"/>
      <c r="BH745" s="17">
        <v>1</v>
      </c>
      <c r="BI745" s="17"/>
      <c r="BJ745" s="17" t="s">
        <v>2069</v>
      </c>
      <c r="BK745" s="18"/>
      <c r="BL745" s="16"/>
      <c r="BM745" s="129"/>
      <c r="BN745" s="129"/>
      <c r="BO745" s="129"/>
      <c r="BP745" s="18"/>
      <c r="BQ745" s="12" t="str">
        <f t="shared" si="72"/>
        <v>Produção</v>
      </c>
      <c r="BR745" s="19">
        <f t="shared" si="73"/>
        <v>0.99999999999999978</v>
      </c>
      <c r="BS745" s="19">
        <f t="shared" si="74"/>
        <v>0</v>
      </c>
      <c r="BT745" s="185" t="str">
        <f t="shared" si="75"/>
        <v/>
      </c>
    </row>
    <row r="746" spans="1:72">
      <c r="A746" s="47" t="str">
        <f t="shared" si="71"/>
        <v>JOSÉ  (TF-521)46081</v>
      </c>
      <c r="B746" s="101">
        <v>46081</v>
      </c>
      <c r="C746" s="134">
        <f>IF(BS_CONTROLE[[#This Row],[DATA]]="","",WEEKNUM(BS_CONTROLE[[#This Row],[DATA]]))</f>
        <v>9</v>
      </c>
      <c r="D746" s="103" t="s">
        <v>901</v>
      </c>
      <c r="E746" s="155">
        <v>739</v>
      </c>
      <c r="F746" s="125" t="s">
        <v>779</v>
      </c>
      <c r="G746" s="140" t="str">
        <f>IF(D746="","*",VLOOKUP(F746,BS_ATIVIDADE[],3,FALSE))</f>
        <v>DORMENTE - SUBSTITUIÇÂO</v>
      </c>
      <c r="H746" s="105" t="s">
        <v>593</v>
      </c>
      <c r="I746" s="105" t="s">
        <v>593</v>
      </c>
      <c r="J746" s="104">
        <v>56</v>
      </c>
      <c r="K746" s="104">
        <v>190.3</v>
      </c>
      <c r="L746" s="104">
        <v>190.5</v>
      </c>
      <c r="M746" s="126" t="s">
        <v>95</v>
      </c>
      <c r="N746" s="126" t="s">
        <v>242</v>
      </c>
      <c r="O746" s="105">
        <v>0.375</v>
      </c>
      <c r="P746" s="105">
        <v>8.3333333333333329E-2</v>
      </c>
      <c r="Q746" s="104">
        <v>50</v>
      </c>
      <c r="R746" s="10" t="str">
        <f>IFERROR(_xlfn.XLOOKUP(F746, BS_ATIVIDADE[ATIVIDADE],BS_ATIVIDADE[UNIDADE] ), "*")</f>
        <v>Nº DE DORMENTES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6" s="104" t="s">
        <v>1417</v>
      </c>
      <c r="W746" s="149" t="s">
        <v>1075</v>
      </c>
      <c r="X746" s="103" t="s">
        <v>421</v>
      </c>
      <c r="Y746" s="128" t="s">
        <v>424</v>
      </c>
      <c r="Z746" s="103"/>
      <c r="AA746" s="104" t="s">
        <v>593</v>
      </c>
      <c r="AB746" s="102"/>
      <c r="AC746" s="150"/>
      <c r="AD746" s="106" t="s">
        <v>593</v>
      </c>
      <c r="AE746" s="104" t="s">
        <v>593</v>
      </c>
      <c r="AF746" s="104" t="s">
        <v>593</v>
      </c>
      <c r="AG746" s="104" t="s">
        <v>593</v>
      </c>
      <c r="AH746" s="15"/>
      <c r="AI746" s="125" t="str">
        <f>IF(BS_CONTROLE[[#This Row],[Atividade]]=0, "-", BS_CONTROLE[[#This Row],[Atividade]])</f>
        <v>PDM - SUBSTITUIÇÃO - DORMENTE</v>
      </c>
      <c r="AJ746" s="9" t="str">
        <f>IF(BS_CONTROLE[[#This Row],[Atividade]]=0, "-", BS_CONTROLE[[#This Row],[Atividade]])</f>
        <v>PDM - SUBSTITUIÇÃO - DORMENTE</v>
      </c>
      <c r="AK746" s="31" t="str">
        <f>BS_CONTROLE[[#This Row],[Local - Partida]]</f>
        <v>-</v>
      </c>
      <c r="AL746" s="31" t="str">
        <f>BS_CONTROLE[[#This Row],[Local - Encerramento]]</f>
        <v>-</v>
      </c>
      <c r="AM746" s="104" t="str">
        <f>IF(BS_CONTROLE[[#This Row],[Entre - Estações]]=0, "-", BS_CONTROLE[[#This Row],[Entre - Estações]])</f>
        <v>ZDY-ZFY</v>
      </c>
      <c r="AN746" s="104" t="str">
        <f>IF(BS_CONTROLE[[#This Row],[SB]]=0, "-", BS_CONTROLE[[#This Row],[SB]])</f>
        <v>189ZFY</v>
      </c>
      <c r="AO746" s="104">
        <f>IF(BS_CONTROLE[[#This Row],[SUB]]=0, "-", BS_CONTROLE[[#This Row],[SUB]])</f>
        <v>56</v>
      </c>
      <c r="AP746" s="104">
        <f>BS_CONTROLE[[#This Row],[KM - Inicio]]</f>
        <v>190.3</v>
      </c>
      <c r="AQ746" s="104">
        <f>BS_CONTROLE[[#This Row],[KM - Inicio]]</f>
        <v>190.3</v>
      </c>
      <c r="AR746" s="107">
        <v>0</v>
      </c>
      <c r="AS746" s="107">
        <v>0</v>
      </c>
      <c r="AT746" s="107">
        <v>0</v>
      </c>
      <c r="AU746" s="135"/>
      <c r="AV746" s="135"/>
      <c r="AW746" s="14"/>
      <c r="AX746" s="14"/>
      <c r="AY746" s="160">
        <f t="shared" si="70"/>
        <v>0</v>
      </c>
      <c r="AZ746" s="151"/>
      <c r="BA746" s="108">
        <v>0</v>
      </c>
      <c r="BB746" s="10" t="str">
        <f>IFERROR(_xlfn.XLOOKUP(AI746, BS_ATIVIDADE[ATIVIDADE],BS_ATIVIDADE[UNIDADE] ), "*")</f>
        <v>Nº DE DORMENTES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6" s="148"/>
      <c r="BG746" s="16"/>
      <c r="BH746" s="17">
        <v>0</v>
      </c>
      <c r="BI746" s="17"/>
      <c r="BJ746" s="17" t="s">
        <v>2067</v>
      </c>
      <c r="BK746" s="17" t="s">
        <v>2067</v>
      </c>
      <c r="BL746" s="16"/>
      <c r="BM746" s="129" t="s">
        <v>441</v>
      </c>
      <c r="BN746" s="129" t="s">
        <v>470</v>
      </c>
      <c r="BO746" s="129" t="s">
        <v>565</v>
      </c>
      <c r="BP746" s="17" t="s">
        <v>2067</v>
      </c>
      <c r="BQ746" s="12" t="str">
        <f t="shared" si="72"/>
        <v>Produção e Intervalo</v>
      </c>
      <c r="BR746" s="19">
        <f t="shared" si="73"/>
        <v>0</v>
      </c>
      <c r="BS746" s="19">
        <f t="shared" si="74"/>
        <v>0</v>
      </c>
      <c r="BT746" s="185" t="str">
        <f t="shared" si="75"/>
        <v>SuperExecução</v>
      </c>
    </row>
    <row r="747" spans="1:72">
      <c r="A747" s="47" t="str">
        <f t="shared" si="71"/>
        <v>ROBSON (TP-729)46081</v>
      </c>
      <c r="B747" s="101">
        <v>46081</v>
      </c>
      <c r="C747" s="134">
        <f>IF(BS_CONTROLE[[#This Row],[DATA]]="","",WEEKNUM(BS_CONTROLE[[#This Row],[DATA]]))</f>
        <v>9</v>
      </c>
      <c r="D747" s="103" t="s">
        <v>936</v>
      </c>
      <c r="E747" s="155"/>
      <c r="F747" s="125" t="s">
        <v>671</v>
      </c>
      <c r="G747" s="140" t="str">
        <f>IF(D747="","*",VLOOKUP(F747,BS_ATIVIDADE[],3,FALSE))</f>
        <v>LIMPEZA LASTRO</v>
      </c>
      <c r="H747" s="105" t="s">
        <v>593</v>
      </c>
      <c r="I747" s="105" t="s">
        <v>593</v>
      </c>
      <c r="J747" s="104">
        <v>56</v>
      </c>
      <c r="K747" s="104">
        <v>187.58</v>
      </c>
      <c r="L747" s="104" t="s">
        <v>593</v>
      </c>
      <c r="M747" s="126" t="s">
        <v>95</v>
      </c>
      <c r="N747" s="126" t="s">
        <v>241</v>
      </c>
      <c r="O747" s="105">
        <v>0.375</v>
      </c>
      <c r="P747" s="105">
        <v>8.3333333333333329E-2</v>
      </c>
      <c r="Q747" s="104">
        <v>10</v>
      </c>
      <c r="R747" s="10" t="str">
        <f>IFERROR(_xlfn.XLOOKUP(F747, BS_ATIVIDADE[ATIVIDADE],BS_ATIVIDADE[UNIDADE] ), "*")</f>
        <v>M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7" s="104" t="s">
        <v>1417</v>
      </c>
      <c r="W747" s="149" t="s">
        <v>1196</v>
      </c>
      <c r="X747" s="103" t="s">
        <v>421</v>
      </c>
      <c r="Y747" s="128" t="s">
        <v>424</v>
      </c>
      <c r="Z747" s="103"/>
      <c r="AA747" s="104" t="s">
        <v>593</v>
      </c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LIMPEZA LASTRO</v>
      </c>
      <c r="AJ747" s="9" t="str">
        <f>IF(BS_CONTROLE[[#This Row],[Atividade]]=0, "-", BS_CONTROLE[[#This Row],[Atividade]])</f>
        <v>LIMPEZA LASTRO</v>
      </c>
      <c r="AK747" s="31" t="str">
        <f>BS_CONTROLE[[#This Row],[Local - Partida]]</f>
        <v>-</v>
      </c>
      <c r="AL747" s="31" t="str">
        <f>BS_CONTROLE[[#This Row],[Local - Encerramento]]</f>
        <v>-</v>
      </c>
      <c r="AM747" s="104" t="str">
        <f>IF(BS_CONTROLE[[#This Row],[Entre - Estações]]=0, "-", BS_CONTROLE[[#This Row],[Entre - Estações]])</f>
        <v>ZDY-ZFY</v>
      </c>
      <c r="AN747" s="104" t="str">
        <f>IF(BS_CONTROLE[[#This Row],[SB]]=0, "-", BS_CONTROLE[[#This Row],[SB]])</f>
        <v>ZXP189</v>
      </c>
      <c r="AO747" s="104">
        <f>IF(BS_CONTROLE[[#This Row],[SUB]]=0, "-", BS_CONTROLE[[#This Row],[SUB]])</f>
        <v>56</v>
      </c>
      <c r="AP747" s="104">
        <f>BS_CONTROLE[[#This Row],[KM - Inicio]]</f>
        <v>187.58</v>
      </c>
      <c r="AQ747" s="104">
        <f>BS_CONTROLE[[#This Row],[KM - Inicio]]</f>
        <v>187.58</v>
      </c>
      <c r="AR747" s="107">
        <v>0</v>
      </c>
      <c r="AS747" s="107">
        <v>0</v>
      </c>
      <c r="AT747" s="107">
        <v>0</v>
      </c>
      <c r="AU747" s="135"/>
      <c r="AV747" s="135"/>
      <c r="AW747" s="14"/>
      <c r="AX747" s="14"/>
      <c r="AY747" s="160">
        <f t="shared" si="70"/>
        <v>0</v>
      </c>
      <c r="AZ747" s="151"/>
      <c r="BA747" s="108">
        <v>0</v>
      </c>
      <c r="BB747" s="10" t="str">
        <f>IFERROR(_xlfn.XLOOKUP(AI747, BS_ATIVIDADE[ATIVIDADE],BS_ATIVIDADE[UNIDADE] ), "*")</f>
        <v>M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7" s="148"/>
      <c r="BG747" s="16"/>
      <c r="BH747" s="17">
        <v>0</v>
      </c>
      <c r="BI747" s="17"/>
      <c r="BJ747" s="17" t="s">
        <v>2067</v>
      </c>
      <c r="BK747" s="17" t="s">
        <v>2067</v>
      </c>
      <c r="BL747" s="16"/>
      <c r="BM747" s="129" t="s">
        <v>441</v>
      </c>
      <c r="BN747" s="129" t="s">
        <v>470</v>
      </c>
      <c r="BO747" s="129" t="s">
        <v>565</v>
      </c>
      <c r="BP747" s="17" t="s">
        <v>2067</v>
      </c>
      <c r="BQ747" s="12" t="str">
        <f t="shared" si="72"/>
        <v>Produção e Intervalo</v>
      </c>
      <c r="BR747" s="19">
        <f t="shared" si="73"/>
        <v>0</v>
      </c>
      <c r="BS747" s="19">
        <f t="shared" si="74"/>
        <v>0</v>
      </c>
      <c r="BT747" s="185" t="str">
        <f t="shared" si="75"/>
        <v>SuperExecução</v>
      </c>
    </row>
    <row r="748" spans="1:72">
      <c r="A748" s="47" t="str">
        <f t="shared" si="71"/>
        <v>TURMA FIXA VIA 46081</v>
      </c>
      <c r="B748" s="101">
        <v>46081</v>
      </c>
      <c r="C748" s="134">
        <f>IF(BS_CONTROLE[[#This Row],[DATA]]="","",WEEKNUM(BS_CONTROLE[[#This Row],[DATA]]))</f>
        <v>9</v>
      </c>
      <c r="D748" s="103" t="s">
        <v>847</v>
      </c>
      <c r="E748" s="155">
        <v>741</v>
      </c>
      <c r="F748" s="125" t="s">
        <v>626</v>
      </c>
      <c r="G748" s="140" t="str">
        <f>IF(D748="","*",VLOOKUP(F748,BS_ATIVIDADE[],3,FALSE))</f>
        <v>EXPANSÃO</v>
      </c>
      <c r="H748" s="105" t="s">
        <v>593</v>
      </c>
      <c r="I748" s="105" t="s">
        <v>593</v>
      </c>
      <c r="J748" s="104">
        <v>56</v>
      </c>
      <c r="K748" s="104">
        <v>157.9</v>
      </c>
      <c r="L748" s="104" t="s">
        <v>593</v>
      </c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748" s="105">
        <v>0.41666666666666669</v>
      </c>
      <c r="P748" s="105">
        <v>0.125</v>
      </c>
      <c r="Q748" s="104">
        <v>1</v>
      </c>
      <c r="R748" s="10" t="str">
        <f>IFERROR(_xlfn.XLOOKUP(F748, BS_ATIVIDADE[ATIVIDADE],BS_ATIVIDADE[UNIDADE] ), "*")</f>
        <v>Nº DE PEÇAS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8" s="104" t="s">
        <v>1988</v>
      </c>
      <c r="W748" s="149" t="s">
        <v>1114</v>
      </c>
      <c r="X748" s="103" t="s">
        <v>421</v>
      </c>
      <c r="Y748" s="128" t="s">
        <v>424</v>
      </c>
      <c r="Z748" s="103"/>
      <c r="AA748" s="104" t="s">
        <v>593</v>
      </c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EXPANSÃO - AMV - MEIA CHAVE</v>
      </c>
      <c r="AJ748" s="9" t="str">
        <f>IF(BS_CONTROLE[[#This Row],[Atividade]]=0, "-", BS_CONTROLE[[#This Row],[Atividade]])</f>
        <v>EXPANSÃO - AMV - MEIA CHAVE</v>
      </c>
      <c r="AK748" s="31" t="str">
        <f>BS_CONTROLE[[#This Row],[Local - Partida]]</f>
        <v>-</v>
      </c>
      <c r="AL748" s="31" t="str">
        <f>BS_CONTROLE[[#This Row],[Local - Encerramento]]</f>
        <v>-</v>
      </c>
      <c r="AM748" s="104" t="str">
        <f>IF(BS_CONTROLE[[#This Row],[Entre - Estações]]=0, "-", BS_CONTROLE[[#This Row],[Entre - Estações]])</f>
        <v>ZGA-ZCX</v>
      </c>
      <c r="AN748" s="104" t="str">
        <f>IF(BS_CONTROLE[[#This Row],[SB]]=0, "-", BS_CONTROLE[[#This Row],[SB]])</f>
        <v>154ZPS</v>
      </c>
      <c r="AO748" s="104">
        <f>IF(BS_CONTROLE[[#This Row],[SUB]]=0, "-", BS_CONTROLE[[#This Row],[SUB]])</f>
        <v>56</v>
      </c>
      <c r="AP748" s="104">
        <f>BS_CONTROLE[[#This Row],[KM - Inicio]]</f>
        <v>157.9</v>
      </c>
      <c r="AQ748" s="104">
        <f>BS_CONTROLE[[#This Row],[KM - Inicio]]</f>
        <v>157.9</v>
      </c>
      <c r="AR748" s="107">
        <v>0.41666666666666669</v>
      </c>
      <c r="AS748" s="107">
        <v>0.47013888888888888</v>
      </c>
      <c r="AT748" s="107">
        <v>0.59513888888888888</v>
      </c>
      <c r="AU748" s="135"/>
      <c r="AV748" s="135"/>
      <c r="AW748" s="14"/>
      <c r="AX748" s="14"/>
      <c r="AY748" s="160">
        <f t="shared" si="70"/>
        <v>0.125</v>
      </c>
      <c r="AZ748" s="151"/>
      <c r="BA748" s="108"/>
      <c r="BB748" s="10" t="str">
        <f>IFERROR(_xlfn.XLOOKUP(AI748, BS_ATIVIDADE[ATIVIDADE],BS_ATIVIDADE[UNIDADE] ), "*")</f>
        <v>Nº DE PEÇAS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8" s="148"/>
      <c r="BG748" s="16"/>
      <c r="BH748" s="17">
        <v>1</v>
      </c>
      <c r="BI748" s="17"/>
      <c r="BJ748" s="17" t="s">
        <v>2070</v>
      </c>
      <c r="BK748" s="17" t="s">
        <v>2070</v>
      </c>
      <c r="BL748" s="16"/>
      <c r="BM748" s="129"/>
      <c r="BN748" s="129"/>
      <c r="BO748" s="129"/>
      <c r="BP748" s="18"/>
      <c r="BQ748" s="12" t="str">
        <f t="shared" si="72"/>
        <v>Produção</v>
      </c>
      <c r="BR748" s="19">
        <f t="shared" si="73"/>
        <v>1</v>
      </c>
      <c r="BS748" s="19">
        <f t="shared" si="74"/>
        <v>0</v>
      </c>
      <c r="BT748" s="185" t="str">
        <f t="shared" si="75"/>
        <v/>
      </c>
    </row>
    <row r="749" spans="1:72">
      <c r="A749" s="47" t="str">
        <f t="shared" si="71"/>
        <v>E1746081</v>
      </c>
      <c r="B749" s="101">
        <v>46081</v>
      </c>
      <c r="C749" s="134">
        <f>IF(BS_CONTROLE[[#This Row],[DATA]]="","",WEEKNUM(BS_CONTROLE[[#This Row],[DATA]]))</f>
        <v>9</v>
      </c>
      <c r="D749" s="103" t="s">
        <v>744</v>
      </c>
      <c r="E749" s="155"/>
      <c r="F749" s="125" t="s">
        <v>595</v>
      </c>
      <c r="G749" s="140" t="str">
        <f>IF(D749="","*",VLOOKUP(F749,BS_ATIVIDADE[],3,FALSE))</f>
        <v>CAMINHÂO - SOLDA</v>
      </c>
      <c r="H749" s="105" t="s">
        <v>201</v>
      </c>
      <c r="I749" s="105" t="s">
        <v>201</v>
      </c>
      <c r="J749" s="104">
        <v>55</v>
      </c>
      <c r="K749" s="104">
        <v>100.3</v>
      </c>
      <c r="L749" s="104" t="s">
        <v>593</v>
      </c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49" s="105">
        <v>0.38194444444444442</v>
      </c>
      <c r="P749" s="105">
        <v>0.125</v>
      </c>
      <c r="Q749" s="104">
        <v>2</v>
      </c>
      <c r="R749" s="10" t="str">
        <f>IFERROR(_xlfn.XLOOKUP(F749, BS_ATIVIDADE[ATIVIDADE],BS_ATIVIDADE[UNIDADE] ), "*")</f>
        <v>Nº DE SOLDA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49" s="104" t="s">
        <v>1671</v>
      </c>
      <c r="W749" s="149" t="s">
        <v>1090</v>
      </c>
      <c r="X749" s="103" t="s">
        <v>421</v>
      </c>
      <c r="Y749" s="128" t="s">
        <v>424</v>
      </c>
      <c r="Z749" s="103"/>
      <c r="AA749" s="104">
        <v>1</v>
      </c>
      <c r="AB749" s="102" t="s">
        <v>412</v>
      </c>
      <c r="AC749" s="150"/>
      <c r="AD749" s="106">
        <v>0.29166666666666669</v>
      </c>
      <c r="AE749" s="104">
        <v>6251</v>
      </c>
      <c r="AF749" s="104" t="s">
        <v>593</v>
      </c>
      <c r="AG749" s="104" t="s">
        <v>593</v>
      </c>
      <c r="AH749" s="15"/>
      <c r="AI749" s="125" t="str">
        <f>IF(BS_CONTROLE[[#This Row],[Atividade]]=0, "-", BS_CONTROLE[[#This Row],[Atividade]])</f>
        <v>CAMINHÃO DE SOLDA</v>
      </c>
      <c r="AJ749" s="9" t="str">
        <f>IF(BS_CONTROLE[[#This Row],[Atividade]]=0, "-", BS_CONTROLE[[#This Row],[Atividade]])</f>
        <v>CAMINHÃO DE SOLDA</v>
      </c>
      <c r="AK749" s="31" t="str">
        <f>BS_CONTROLE[[#This Row],[Local - Partida]]</f>
        <v>102ZKW2</v>
      </c>
      <c r="AL749" s="31" t="str">
        <f>BS_CONTROLE[[#This Row],[Local - Encerramento]]</f>
        <v>102ZKW2</v>
      </c>
      <c r="AM749" s="104" t="str">
        <f>IF(BS_CONTROLE[[#This Row],[Entre - Estações]]=0, "-", BS_CONTROLE[[#This Row],[Entre - Estações]])</f>
        <v>ZKW-ZLU</v>
      </c>
      <c r="AN749" s="104" t="str">
        <f>IF(BS_CONTROLE[[#This Row],[SB]]=0, "-", BS_CONTROLE[[#This Row],[SB]])</f>
        <v>102ZKW2</v>
      </c>
      <c r="AO749" s="104">
        <f>IF(BS_CONTROLE[[#This Row],[SUB]]=0, "-", BS_CONTROLE[[#This Row],[SUB]])</f>
        <v>55</v>
      </c>
      <c r="AP749" s="104">
        <f>BS_CONTROLE[[#This Row],[KM - Inicio]]</f>
        <v>100.3</v>
      </c>
      <c r="AQ749" s="104">
        <f>BS_CONTROLE[[#This Row],[KM - Inicio]]</f>
        <v>100.3</v>
      </c>
      <c r="AR749" s="107">
        <v>0.35416666666666669</v>
      </c>
      <c r="AS749" s="107">
        <v>0.38680555555555557</v>
      </c>
      <c r="AT749" s="107">
        <v>0.51388888888888884</v>
      </c>
      <c r="AU749" s="135"/>
      <c r="AV749" s="135"/>
      <c r="AW749" s="14"/>
      <c r="AX749" s="14"/>
      <c r="AY749" s="160">
        <f t="shared" si="70"/>
        <v>0.12708333333333327</v>
      </c>
      <c r="AZ749" s="151"/>
      <c r="BA749" s="108"/>
      <c r="BB749" s="10" t="str">
        <f>IFERROR(_xlfn.XLOOKUP(AI749, BS_ATIVIDADE[ATIVIDADE],BS_ATIVIDADE[UNIDADE] ), "*")</f>
        <v>Nº DE SOLDA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49" s="148"/>
      <c r="BG749" s="16"/>
      <c r="BH749" s="17">
        <v>1</v>
      </c>
      <c r="BI749" s="17"/>
      <c r="BJ749" s="17" t="s">
        <v>2071</v>
      </c>
      <c r="BK749" s="17" t="s">
        <v>2071</v>
      </c>
      <c r="BL749" s="16"/>
      <c r="BM749" s="129"/>
      <c r="BN749" s="129"/>
      <c r="BO749" s="129"/>
      <c r="BP749" s="18"/>
      <c r="BQ749" s="12" t="str">
        <f t="shared" si="72"/>
        <v>Produção</v>
      </c>
      <c r="BR749" s="19">
        <f t="shared" si="73"/>
        <v>1.0166666666666662</v>
      </c>
      <c r="BS749" s="19">
        <f t="shared" si="74"/>
        <v>0</v>
      </c>
      <c r="BT749" s="185" t="str">
        <f t="shared" si="75"/>
        <v/>
      </c>
    </row>
    <row r="750" spans="1:72">
      <c r="A750" s="47" t="str">
        <f t="shared" si="71"/>
        <v>CLEBISON (TP-728)46081</v>
      </c>
      <c r="B750" s="101">
        <v>46081</v>
      </c>
      <c r="C750" s="134">
        <f>IF(BS_CONTROLE[[#This Row],[DATA]]="","",WEEKNUM(BS_CONTROLE[[#This Row],[DATA]]))</f>
        <v>9</v>
      </c>
      <c r="D750" s="103" t="s">
        <v>866</v>
      </c>
      <c r="E750" s="155">
        <v>701</v>
      </c>
      <c r="F750" s="125" t="s">
        <v>775</v>
      </c>
      <c r="G750" s="140" t="str">
        <f>IF(D750="","*",VLOOKUP(F750,BS_ATIVIDADE[],3,FALSE))</f>
        <v>SOLDA</v>
      </c>
      <c r="H750" s="105" t="s">
        <v>593</v>
      </c>
      <c r="I750" s="105" t="s">
        <v>593</v>
      </c>
      <c r="J750" s="104">
        <v>55</v>
      </c>
      <c r="K750" s="104">
        <v>127.5</v>
      </c>
      <c r="L750" s="104" t="s">
        <v>593</v>
      </c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50" s="105">
        <v>0.375</v>
      </c>
      <c r="P750" s="105">
        <v>8.3333333333333329E-2</v>
      </c>
      <c r="Q750" s="104">
        <v>1</v>
      </c>
      <c r="R750" s="10" t="str">
        <f>IFERROR(_xlfn.XLOOKUP(F750, BS_ATIVIDADE[ATIVIDADE],BS_ATIVIDADE[UNIDADE] ), "*")</f>
        <v>Nº DE SOLDA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0" s="104" t="s">
        <v>1097</v>
      </c>
      <c r="W750" s="149" t="s">
        <v>1060</v>
      </c>
      <c r="X750" s="103" t="s">
        <v>421</v>
      </c>
      <c r="Y750" s="128" t="s">
        <v>424</v>
      </c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PDM - SOLDA</v>
      </c>
      <c r="AJ750" s="9" t="str">
        <f>IF(BS_CONTROLE[[#This Row],[Atividade]]=0, "-", BS_CONTROLE[[#This Row],[Atividade]])</f>
        <v>PDM - SOLDA</v>
      </c>
      <c r="AK750" s="31" t="str">
        <f>BS_CONTROLE[[#This Row],[Local - Partida]]</f>
        <v>-</v>
      </c>
      <c r="AL750" s="31" t="str">
        <f>BS_CONTROLE[[#This Row],[Local - Encerramento]]</f>
        <v>-</v>
      </c>
      <c r="AM750" s="104" t="str">
        <f>IF(BS_CONTROLE[[#This Row],[Entre - Estações]]=0, "-", BS_CONTROLE[[#This Row],[Entre - Estações]])</f>
        <v>ZWI-ZEM</v>
      </c>
      <c r="AN750" s="104" t="str">
        <f>IF(BS_CONTROLE[[#This Row],[SB]]=0, "-", BS_CONTROLE[[#This Row],[SB]])</f>
        <v>130ZYQ2</v>
      </c>
      <c r="AO750" s="104">
        <f>IF(BS_CONTROLE[[#This Row],[SUB]]=0, "-", BS_CONTROLE[[#This Row],[SUB]])</f>
        <v>55</v>
      </c>
      <c r="AP750" s="104">
        <f>BS_CONTROLE[[#This Row],[KM - Inicio]]</f>
        <v>127.5</v>
      </c>
      <c r="AQ750" s="104">
        <f>BS_CONTROLE[[#This Row],[KM - Inicio]]</f>
        <v>127.5</v>
      </c>
      <c r="AR750" s="107">
        <v>0</v>
      </c>
      <c r="AS750" s="107">
        <v>0</v>
      </c>
      <c r="AT750" s="107">
        <v>0</v>
      </c>
      <c r="AU750" s="135"/>
      <c r="AV750" s="135"/>
      <c r="AW750" s="14"/>
      <c r="AX750" s="14"/>
      <c r="AY750" s="160">
        <f t="shared" si="70"/>
        <v>0</v>
      </c>
      <c r="AZ750" s="151"/>
      <c r="BA750" s="108">
        <v>0</v>
      </c>
      <c r="BB750" s="10" t="str">
        <f>IFERROR(_xlfn.XLOOKUP(AI750, BS_ATIVIDADE[ATIVIDADE],BS_ATIVIDADE[UNIDADE] ), "*")</f>
        <v>Nº DE SOLDA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0" s="148"/>
      <c r="BG750" s="16"/>
      <c r="BH750" s="17">
        <v>0</v>
      </c>
      <c r="BI750" s="17"/>
      <c r="BJ750" s="17" t="s">
        <v>2067</v>
      </c>
      <c r="BK750" s="17" t="s">
        <v>2067</v>
      </c>
      <c r="BL750" s="16"/>
      <c r="BM750" s="129" t="s">
        <v>441</v>
      </c>
      <c r="BN750" s="129" t="s">
        <v>470</v>
      </c>
      <c r="BO750" s="129" t="s">
        <v>565</v>
      </c>
      <c r="BP750" s="17" t="s">
        <v>2067</v>
      </c>
      <c r="BQ750" s="12" t="str">
        <f t="shared" si="72"/>
        <v>Produção e Intervalo</v>
      </c>
      <c r="BR750" s="19">
        <f t="shared" si="73"/>
        <v>0</v>
      </c>
      <c r="BS750" s="19">
        <f t="shared" si="74"/>
        <v>0</v>
      </c>
      <c r="BT750" s="185" t="str">
        <f t="shared" si="75"/>
        <v>SuperExecução</v>
      </c>
    </row>
    <row r="751" spans="1:72">
      <c r="A751" s="47" t="str">
        <f t="shared" si="71"/>
        <v>ISMAEL(TP-726)46081</v>
      </c>
      <c r="B751" s="101">
        <v>46081</v>
      </c>
      <c r="C751" s="134">
        <f>IF(BS_CONTROLE[[#This Row],[DATA]]="","",WEEKNUM(BS_CONTROLE[[#This Row],[DATA]]))</f>
        <v>9</v>
      </c>
      <c r="D751" s="103" t="s">
        <v>894</v>
      </c>
      <c r="E751" s="155">
        <v>702</v>
      </c>
      <c r="F751" s="125" t="s">
        <v>775</v>
      </c>
      <c r="G751" s="140" t="str">
        <f>IF(D751="","*",VLOOKUP(F751,BS_ATIVIDADE[],3,FALSE))</f>
        <v>SOLDA</v>
      </c>
      <c r="H751" s="105" t="s">
        <v>593</v>
      </c>
      <c r="I751" s="105"/>
      <c r="J751" s="104">
        <v>55</v>
      </c>
      <c r="K751" s="104">
        <v>127.5</v>
      </c>
      <c r="L751" s="104" t="s">
        <v>593</v>
      </c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51" s="105">
        <v>0.375</v>
      </c>
      <c r="P751" s="105">
        <v>8.3333333333333329E-2</v>
      </c>
      <c r="Q751" s="104">
        <v>1</v>
      </c>
      <c r="R751" s="10" t="str">
        <f>IFERROR(_xlfn.XLOOKUP(F751, BS_ATIVIDADE[ATIVIDADE],BS_ATIVIDADE[UNIDADE] ), "*")</f>
        <v>Nº DE SOLDA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1" s="104" t="s">
        <v>1097</v>
      </c>
      <c r="W751" s="149" t="s">
        <v>1060</v>
      </c>
      <c r="X751" s="103" t="s">
        <v>421</v>
      </c>
      <c r="Y751" s="128" t="s">
        <v>424</v>
      </c>
      <c r="Z751" s="103"/>
      <c r="AA751" s="104" t="s">
        <v>593</v>
      </c>
      <c r="AB751" s="102"/>
      <c r="AC751" s="150"/>
      <c r="AD751" s="106"/>
      <c r="AE751" s="104"/>
      <c r="AF751" s="104" t="s">
        <v>593</v>
      </c>
      <c r="AG751" s="104" t="s">
        <v>593</v>
      </c>
      <c r="AH751" s="15"/>
      <c r="AI751" s="125" t="str">
        <f>IF(BS_CONTROLE[[#This Row],[Atividade]]=0, "-", BS_CONTROLE[[#This Row],[Atividade]])</f>
        <v>PDM - SOLDA</v>
      </c>
      <c r="AJ751" s="9" t="str">
        <f>IF(BS_CONTROLE[[#This Row],[Atividade]]=0, "-", BS_CONTROLE[[#This Row],[Atividade]])</f>
        <v>PDM - SOLDA</v>
      </c>
      <c r="AK751" s="31" t="str">
        <f>BS_CONTROLE[[#This Row],[Local - Partida]]</f>
        <v>-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ZWI-ZEM</v>
      </c>
      <c r="AN751" s="104" t="str">
        <f>IF(BS_CONTROLE[[#This Row],[SB]]=0, "-", BS_CONTROLE[[#This Row],[SB]])</f>
        <v>130ZYQ2</v>
      </c>
      <c r="AO751" s="104">
        <f>IF(BS_CONTROLE[[#This Row],[SUB]]=0, "-", BS_CONTROLE[[#This Row],[SUB]])</f>
        <v>55</v>
      </c>
      <c r="AP751" s="104">
        <f>BS_CONTROLE[[#This Row],[KM - Inicio]]</f>
        <v>127.5</v>
      </c>
      <c r="AQ751" s="104">
        <f>BS_CONTROLE[[#This Row],[KM - Inicio]]</f>
        <v>127.5</v>
      </c>
      <c r="AR751" s="107">
        <v>0</v>
      </c>
      <c r="AS751" s="107">
        <v>0</v>
      </c>
      <c r="AT751" s="107">
        <v>0</v>
      </c>
      <c r="AU751" s="135"/>
      <c r="AV751" s="135"/>
      <c r="AW751" s="14"/>
      <c r="AX751" s="14"/>
      <c r="AY751" s="160">
        <f t="shared" si="70"/>
        <v>0</v>
      </c>
      <c r="AZ751" s="151"/>
      <c r="BA751" s="108">
        <v>0</v>
      </c>
      <c r="BB751" s="10" t="str">
        <f>IFERROR(_xlfn.XLOOKUP(AI751, BS_ATIVIDADE[ATIVIDADE],BS_ATIVIDADE[UNIDADE] ), "*")</f>
        <v>Nº DE SOLDA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1" s="148"/>
      <c r="BG751" s="16"/>
      <c r="BH751" s="17">
        <v>0</v>
      </c>
      <c r="BI751" s="17"/>
      <c r="BJ751" s="17" t="s">
        <v>2067</v>
      </c>
      <c r="BK751" s="17" t="s">
        <v>2067</v>
      </c>
      <c r="BL751" s="16"/>
      <c r="BM751" s="129" t="s">
        <v>441</v>
      </c>
      <c r="BN751" s="129" t="s">
        <v>470</v>
      </c>
      <c r="BO751" s="129" t="s">
        <v>565</v>
      </c>
      <c r="BP751" s="17" t="s">
        <v>2067</v>
      </c>
      <c r="BQ751" s="12" t="str">
        <f t="shared" si="72"/>
        <v>Produção e Intervalo</v>
      </c>
      <c r="BR751" s="19">
        <f t="shared" si="73"/>
        <v>0</v>
      </c>
      <c r="BS751" s="19">
        <f t="shared" si="74"/>
        <v>0</v>
      </c>
      <c r="BT751" s="185" t="str">
        <f t="shared" si="75"/>
        <v>SuperExecução</v>
      </c>
    </row>
    <row r="752" spans="1:72">
      <c r="A752" s="47" t="str">
        <f t="shared" si="71"/>
        <v>W6046081</v>
      </c>
      <c r="B752" s="101">
        <v>46081</v>
      </c>
      <c r="C752" s="134">
        <f>IF(BS_CONTROLE[[#This Row],[DATA]]="","",WEEKNUM(BS_CONTROLE[[#This Row],[DATA]]))</f>
        <v>9</v>
      </c>
      <c r="D752" s="103" t="s">
        <v>828</v>
      </c>
      <c r="E752" s="155">
        <v>582</v>
      </c>
      <c r="F752" s="125" t="s">
        <v>756</v>
      </c>
      <c r="G752" s="140" t="str">
        <f>IF(D752="","*",VLOOKUP(F752,BS_ATIVIDADE[],3,FALSE))</f>
        <v>DORMENTE - DESCARGA</v>
      </c>
      <c r="H752" s="105" t="s">
        <v>1865</v>
      </c>
      <c r="I752" s="105" t="s">
        <v>1865</v>
      </c>
      <c r="J752" s="104">
        <v>55</v>
      </c>
      <c r="K752" s="104">
        <v>127.8</v>
      </c>
      <c r="L752" s="104">
        <v>133</v>
      </c>
      <c r="M752" s="126" t="s">
        <v>49</v>
      </c>
      <c r="N752" s="126" t="s">
        <v>2072</v>
      </c>
      <c r="O752" s="105">
        <v>0.33333333333333331</v>
      </c>
      <c r="P752" s="105">
        <v>8.3333333333333329E-2</v>
      </c>
      <c r="Q752" s="104">
        <v>1000</v>
      </c>
      <c r="R752" s="10" t="str">
        <f>IFERROR(_xlfn.XLOOKUP(F752, BS_ATIVIDADE[ATIVIDADE],BS_ATIVIDADE[UNIDADE] ), "*")</f>
        <v>Nº DE DORMENTES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2" s="104" t="s">
        <v>1097</v>
      </c>
      <c r="W752" s="149" t="s">
        <v>1584</v>
      </c>
      <c r="X752" s="103" t="s">
        <v>421</v>
      </c>
      <c r="Y752" s="128" t="s">
        <v>424</v>
      </c>
      <c r="Z752" s="103"/>
      <c r="AA752" s="104">
        <v>1</v>
      </c>
      <c r="AB752" s="102" t="s">
        <v>412</v>
      </c>
      <c r="AC752" s="150" t="s">
        <v>406</v>
      </c>
      <c r="AD752" s="106">
        <v>0.29166666666666669</v>
      </c>
      <c r="AE752" s="104">
        <v>7694</v>
      </c>
      <c r="AF752" s="104" t="s">
        <v>593</v>
      </c>
      <c r="AG752" s="104" t="s">
        <v>593</v>
      </c>
      <c r="AH752" s="15"/>
      <c r="AI752" s="125" t="str">
        <f>IF(BS_CONTROLE[[#This Row],[Atividade]]=0, "-", BS_CONTROLE[[#This Row],[Atividade]])</f>
        <v>PDM - DESCARGA - DORMENTE</v>
      </c>
      <c r="AJ752" s="9" t="str">
        <f>IF(BS_CONTROLE[[#This Row],[Atividade]]=0, "-", BS_CONTROLE[[#This Row],[Atividade]])</f>
        <v>PDM - DESCARGA - DORMENTE</v>
      </c>
      <c r="AK752" s="31" t="str">
        <f>BS_CONTROLE[[#This Row],[Local - Partida]]</f>
        <v>ZEM130-2</v>
      </c>
      <c r="AL752" s="31" t="str">
        <f>BS_CONTROLE[[#This Row],[Local - Encerramento]]</f>
        <v>ZEM130-2</v>
      </c>
      <c r="AM752" s="104" t="str">
        <f>IF(BS_CONTROLE[[#This Row],[Entre - Estações]]=0, "-", BS_CONTROLE[[#This Row],[Entre - Estações]])</f>
        <v>ZWI-ZEM</v>
      </c>
      <c r="AN752" s="104" t="str">
        <f>IF(BS_CONTROLE[[#This Row],[SB]]=0, "-", BS_CONTROLE[[#This Row],[SB]])</f>
        <v>130ZYQW/ZEM1302</v>
      </c>
      <c r="AO752" s="104">
        <f>IF(BS_CONTROLE[[#This Row],[SUB]]=0, "-", BS_CONTROLE[[#This Row],[SUB]])</f>
        <v>55</v>
      </c>
      <c r="AP752" s="104">
        <f>BS_CONTROLE[[#This Row],[KM - Inicio]]</f>
        <v>127.8</v>
      </c>
      <c r="AQ752" s="104">
        <f>BS_CONTROLE[[#This Row],[KM - Inicio]]</f>
        <v>127.8</v>
      </c>
      <c r="AR752" s="107">
        <v>0.30763888888888891</v>
      </c>
      <c r="AS752" s="107">
        <v>0.4777777777777778</v>
      </c>
      <c r="AT752" s="107">
        <v>0.56111111111111112</v>
      </c>
      <c r="AU752" s="135"/>
      <c r="AV752" s="135"/>
      <c r="AW752" s="14"/>
      <c r="AX752" s="14"/>
      <c r="AY752" s="160">
        <f t="shared" si="70"/>
        <v>8.3333333333333315E-2</v>
      </c>
      <c r="AZ752" s="151"/>
      <c r="BA752" s="108"/>
      <c r="BB752" s="10" t="str">
        <f>IFERROR(_xlfn.XLOOKUP(AI752, BS_ATIVIDADE[ATIVIDADE],BS_ATIVIDADE[UNIDADE] ), "*")</f>
        <v>Nº DE DORMENTES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2" s="148"/>
      <c r="BG752" s="16"/>
      <c r="BH752" s="17">
        <v>1</v>
      </c>
      <c r="BI752" s="17"/>
      <c r="BJ752" s="17" t="s">
        <v>2073</v>
      </c>
      <c r="BK752" s="17" t="s">
        <v>2073</v>
      </c>
      <c r="BL752" s="16"/>
      <c r="BM752" s="129"/>
      <c r="BN752" s="129"/>
      <c r="BO752" s="129"/>
      <c r="BP752" s="18"/>
      <c r="BQ752" s="12" t="str">
        <f t="shared" si="72"/>
        <v>Produção</v>
      </c>
      <c r="BR752" s="19">
        <f t="shared" si="73"/>
        <v>0.99999999999999978</v>
      </c>
      <c r="BS752" s="19">
        <f t="shared" si="74"/>
        <v>0</v>
      </c>
      <c r="BT752" s="185" t="str">
        <f t="shared" si="75"/>
        <v/>
      </c>
    </row>
    <row r="753" spans="1:72">
      <c r="A753" s="47" t="str">
        <f t="shared" si="71"/>
        <v>V8946081</v>
      </c>
      <c r="B753" s="101">
        <v>46081</v>
      </c>
      <c r="C753" s="134">
        <f>IF(BS_CONTROLE[[#This Row],[DATA]]="","",WEEKNUM(BS_CONTROLE[[#This Row],[DATA]]))</f>
        <v>9</v>
      </c>
      <c r="D753" s="103" t="s">
        <v>807</v>
      </c>
      <c r="E753" s="155"/>
      <c r="F753" s="125" t="s">
        <v>698</v>
      </c>
      <c r="G753" s="140" t="str">
        <f>IF(D753="","*",VLOOKUP(F753,BS_ATIVIDADE[],3,FALSE))</f>
        <v>MECANIZAÇÃO - SOCADORA</v>
      </c>
      <c r="H753" s="105" t="s">
        <v>201</v>
      </c>
      <c r="I753" s="105" t="s">
        <v>212</v>
      </c>
      <c r="J753" s="104">
        <v>55</v>
      </c>
      <c r="K753" s="104">
        <v>134.5</v>
      </c>
      <c r="L753" s="104">
        <v>135.19999999999999</v>
      </c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753" s="105">
        <v>0.375</v>
      </c>
      <c r="P753" s="105">
        <v>8.3333333333333329E-2</v>
      </c>
      <c r="Q753" s="104">
        <v>480</v>
      </c>
      <c r="R753" s="10" t="str">
        <f>IFERROR(_xlfn.XLOOKUP(F753, BS_ATIVIDADE[ATIVIDADE],BS_ATIVIDADE[UNIDADE] ), "*")</f>
        <v>M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3" s="104" t="s">
        <v>1066</v>
      </c>
      <c r="W753" s="149" t="s">
        <v>2074</v>
      </c>
      <c r="X753" s="103" t="s">
        <v>421</v>
      </c>
      <c r="Y753" s="128" t="s">
        <v>424</v>
      </c>
      <c r="Z753" s="103"/>
      <c r="AA753" s="104">
        <v>1</v>
      </c>
      <c r="AB753" s="102" t="s">
        <v>412</v>
      </c>
      <c r="AC753" s="150" t="s">
        <v>406</v>
      </c>
      <c r="AD753" s="106">
        <v>0.35416666666666669</v>
      </c>
      <c r="AE753" s="104">
        <v>6239</v>
      </c>
      <c r="AF753" s="104">
        <v>6809</v>
      </c>
      <c r="AG753" s="104" t="s">
        <v>593</v>
      </c>
      <c r="AH753" s="15"/>
      <c r="AI753" s="125" t="str">
        <f>IF(BS_CONTROLE[[#This Row],[Atividade]]=0, "-", BS_CONTROLE[[#This Row],[Atividade]])</f>
        <v>MECANIZAÇÃO - SOCADORA</v>
      </c>
      <c r="AJ753" s="9" t="str">
        <f>IF(BS_CONTROLE[[#This Row],[Atividade]]=0, "-", BS_CONTROLE[[#This Row],[Atividade]])</f>
        <v>MECANIZAÇÃO - SOCADORA</v>
      </c>
      <c r="AK753" s="31" t="str">
        <f>BS_CONTROLE[[#This Row],[Local - Partida]]</f>
        <v>102ZKW2</v>
      </c>
      <c r="AL753" s="31" t="str">
        <f>BS_CONTROLE[[#This Row],[Local - Encerramento]]</f>
        <v>ZEM1302</v>
      </c>
      <c r="AM753" s="104" t="str">
        <f>IF(BS_CONTROLE[[#This Row],[Entre - Estações]]=0, "-", BS_CONTROLE[[#This Row],[Entre - Estações]])</f>
        <v>ZEM</v>
      </c>
      <c r="AN753" s="104" t="str">
        <f>IF(BS_CONTROLE[[#This Row],[SB]]=0, "-", BS_CONTROLE[[#This Row],[SB]])</f>
        <v>ZEM2</v>
      </c>
      <c r="AO753" s="104">
        <f>IF(BS_CONTROLE[[#This Row],[SUB]]=0, "-", BS_CONTROLE[[#This Row],[SUB]])</f>
        <v>55</v>
      </c>
      <c r="AP753" s="104">
        <f>BS_CONTROLE[[#This Row],[KM - Inicio]]</f>
        <v>134.5</v>
      </c>
      <c r="AQ753" s="104">
        <f>BS_CONTROLE[[#This Row],[KM - Inicio]]</f>
        <v>134.5</v>
      </c>
      <c r="AR753" s="107">
        <v>0.49166666666666664</v>
      </c>
      <c r="AS753" s="107"/>
      <c r="AT753" s="107"/>
      <c r="AU753" s="135"/>
      <c r="AV753" s="135"/>
      <c r="AW753" s="14"/>
      <c r="AX753" s="14"/>
      <c r="AY753" s="160">
        <f t="shared" si="70"/>
        <v>0</v>
      </c>
      <c r="AZ753" s="151"/>
      <c r="BA753" s="108"/>
      <c r="BB753" s="10" t="str">
        <f>IFERROR(_xlfn.XLOOKUP(AI753, BS_ATIVIDADE[ATIVIDADE],BS_ATIVIDADE[UNIDADE] ), "*")</f>
        <v>M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3" s="148"/>
      <c r="BG753" s="16"/>
      <c r="BH753" s="17"/>
      <c r="BI753" s="17"/>
      <c r="BJ753" s="17" t="s">
        <v>2075</v>
      </c>
      <c r="BK753" s="17" t="s">
        <v>2075</v>
      </c>
      <c r="BL753" s="16"/>
      <c r="BM753" s="129"/>
      <c r="BN753" s="129"/>
      <c r="BO753" s="129"/>
      <c r="BP753" s="18"/>
      <c r="BQ753" s="12" t="str">
        <f t="shared" si="72"/>
        <v>Produção e Intervalo</v>
      </c>
      <c r="BR753" s="19">
        <f t="shared" si="73"/>
        <v>0</v>
      </c>
      <c r="BS753" s="19">
        <f t="shared" si="74"/>
        <v>0</v>
      </c>
      <c r="BT753" s="185" t="str">
        <f t="shared" si="75"/>
        <v/>
      </c>
    </row>
    <row r="754" spans="1:72" hidden="1">
      <c r="A754" s="47" t="str">
        <f t="shared" si="71"/>
        <v/>
      </c>
      <c r="B754" s="101"/>
      <c r="C754" s="134" t="str">
        <f>IF(BS_CONTROLE[[#This Row],[DATA]]="","",WEEKNUM(BS_CONTROLE[[#This Row],[DATA]]))</f>
        <v/>
      </c>
      <c r="D754" s="103"/>
      <c r="E754" s="155"/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/>
      <c r="N754" s="126"/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0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2"/>
        <v>Aderente</v>
      </c>
      <c r="BR754" s="19" t="str">
        <f t="shared" si="73"/>
        <v>*</v>
      </c>
      <c r="BS754" s="19" t="str">
        <f t="shared" si="74"/>
        <v>*</v>
      </c>
      <c r="BT754" s="185" t="str">
        <f t="shared" si="75"/>
        <v/>
      </c>
    </row>
    <row r="755" spans="1:72" ht="27" customHeight="1">
      <c r="A755" s="47" t="str">
        <f t="shared" si="71"/>
        <v>MOD ZRB46081</v>
      </c>
      <c r="B755" s="101">
        <v>46081</v>
      </c>
      <c r="C755" s="134">
        <f>IF(BS_CONTROLE[[#This Row],[DATA]]="","",WEEKNUM(BS_CONTROLE[[#This Row],[DATA]]))</f>
        <v>9</v>
      </c>
      <c r="D755" s="103" t="s">
        <v>625</v>
      </c>
      <c r="E755" s="155">
        <v>584</v>
      </c>
      <c r="F755" s="125" t="s">
        <v>583</v>
      </c>
      <c r="G755" s="140" t="str">
        <f>IF(D755="","*",VLOOKUP(F755,BS_ATIVIDADE[],3,FALSE))</f>
        <v>OUTROS</v>
      </c>
      <c r="H755" s="105" t="s">
        <v>593</v>
      </c>
      <c r="I755" s="105" t="s">
        <v>593</v>
      </c>
      <c r="J755" s="104">
        <v>55</v>
      </c>
      <c r="K755" s="104">
        <v>145.9</v>
      </c>
      <c r="L755" s="104">
        <v>152</v>
      </c>
      <c r="M755" s="126" t="s">
        <v>63</v>
      </c>
      <c r="N755" s="126" t="s">
        <v>1304</v>
      </c>
      <c r="O755" s="105">
        <v>0.33333333333333331</v>
      </c>
      <c r="P755" s="105">
        <v>0.33333333333333331</v>
      </c>
      <c r="Q755" s="104">
        <v>1</v>
      </c>
      <c r="R755" s="10" t="str">
        <f>IFERROR(_xlfn.XLOOKUP(F755, BS_ATIVIDADE[ATIVIDADE],BS_ATIVIDADE[UNIDADE] ), "*")</f>
        <v>BINÁRIO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5" s="104" t="s">
        <v>1594</v>
      </c>
      <c r="W755" s="149" t="s">
        <v>2076</v>
      </c>
      <c r="X755" s="103" t="s">
        <v>421</v>
      </c>
      <c r="Y755" s="128"/>
      <c r="Z755" s="103"/>
      <c r="AA755" s="104" t="s">
        <v>593</v>
      </c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BLOCO</v>
      </c>
      <c r="AJ755" s="9" t="str">
        <f>IF(BS_CONTROLE[[#This Row],[Atividade]]=0, "-", BS_CONTROLE[[#This Row],[Atividade]])</f>
        <v>BLOCO</v>
      </c>
      <c r="AK755" s="31" t="str">
        <f>BS_CONTROLE[[#This Row],[Local - Partida]]</f>
        <v>-</v>
      </c>
      <c r="AL755" s="31" t="str">
        <f>BS_CONTROLE[[#This Row],[Local - Encerramento]]</f>
        <v>-</v>
      </c>
      <c r="AM755" s="104" t="str">
        <f>IF(BS_CONTROLE[[#This Row],[Entre - Estações]]=0, "-", BS_CONTROLE[[#This Row],[Entre - Estações]])</f>
        <v>ZEJ-ZRB</v>
      </c>
      <c r="AN755" s="104" t="str">
        <f>IF(BS_CONTROLE[[#This Row],[SB]]=0, "-", BS_CONTROLE[[#This Row],[SB]])</f>
        <v>ZEJZRB</v>
      </c>
      <c r="AO755" s="104">
        <f>IF(BS_CONTROLE[[#This Row],[SUB]]=0, "-", BS_CONTROLE[[#This Row],[SUB]])</f>
        <v>55</v>
      </c>
      <c r="AP755" s="104">
        <f>BS_CONTROLE[[#This Row],[KM - Inicio]]</f>
        <v>145.9</v>
      </c>
      <c r="AQ755" s="104">
        <f>BS_CONTROLE[[#This Row],[KM - Inicio]]</f>
        <v>145.9</v>
      </c>
      <c r="AR755" s="107"/>
      <c r="AS755" s="107"/>
      <c r="AT755" s="107"/>
      <c r="AU755" s="135"/>
      <c r="AV755" s="135"/>
      <c r="AW755" s="14"/>
      <c r="AX755" s="14"/>
      <c r="AY755" s="160">
        <f t="shared" si="70"/>
        <v>0</v>
      </c>
      <c r="AZ755" s="151"/>
      <c r="BA755" s="108"/>
      <c r="BB755" s="10" t="str">
        <f>IFERROR(_xlfn.XLOOKUP(AI755, BS_ATIVIDADE[ATIVIDADE],BS_ATIVIDADE[UNIDADE] ), "*")</f>
        <v>BINÁRIO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2"/>
        <v>Produção e Intervalo</v>
      </c>
      <c r="BR755" s="19">
        <f t="shared" si="73"/>
        <v>0</v>
      </c>
      <c r="BS755" s="19">
        <f t="shared" si="74"/>
        <v>0</v>
      </c>
      <c r="BT755" s="185" t="str">
        <f t="shared" si="75"/>
        <v/>
      </c>
    </row>
    <row r="756" spans="1:72" ht="23.25">
      <c r="A756" s="47" t="str">
        <f t="shared" si="71"/>
        <v>W9646081</v>
      </c>
      <c r="B756" s="101">
        <v>46081</v>
      </c>
      <c r="C756" s="134">
        <f>IF(BS_CONTROLE[[#This Row],[DATA]]="","",WEEKNUM(BS_CONTROLE[[#This Row],[DATA]]))</f>
        <v>9</v>
      </c>
      <c r="D756" s="103" t="s">
        <v>842</v>
      </c>
      <c r="E756" s="155">
        <v>705</v>
      </c>
      <c r="F756" s="125" t="s">
        <v>715</v>
      </c>
      <c r="G756" s="140" t="str">
        <f>IF(D756="","*",VLOOKUP(F756,BS_ATIVIDADE[],3,FALSE))</f>
        <v>MODERNIZAÇÃO</v>
      </c>
      <c r="H756" s="105" t="s">
        <v>55</v>
      </c>
      <c r="I756" s="105" t="s">
        <v>1144</v>
      </c>
      <c r="J756" s="104">
        <v>55</v>
      </c>
      <c r="K756" s="104">
        <v>150</v>
      </c>
      <c r="L756" s="104" t="s">
        <v>593</v>
      </c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56" s="126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756" s="105">
        <v>0.29166666666666669</v>
      </c>
      <c r="P756" s="105">
        <v>6.9444444444444447E-4</v>
      </c>
      <c r="Q756" s="104">
        <v>2000</v>
      </c>
      <c r="R756" s="10" t="str">
        <f>IFERROR(_xlfn.XLOOKUP(F756, BS_ATIVIDADE[ATIVIDADE],BS_ATIVIDADE[UNIDADE] ), "*")</f>
        <v>Nº DE DORMENTES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6" s="104" t="s">
        <v>1594</v>
      </c>
      <c r="W756" s="149" t="s">
        <v>2077</v>
      </c>
      <c r="X756" s="103" t="s">
        <v>421</v>
      </c>
      <c r="Y756" s="128"/>
      <c r="Z756" s="103"/>
      <c r="AA756" s="104">
        <v>1</v>
      </c>
      <c r="AB756" s="102" t="s">
        <v>1315</v>
      </c>
      <c r="AC756" s="150" t="s">
        <v>406</v>
      </c>
      <c r="AD756" s="106">
        <v>0.29166666666666669</v>
      </c>
      <c r="AE756" s="104" t="s">
        <v>593</v>
      </c>
      <c r="AF756" s="104"/>
      <c r="AG756" s="104"/>
      <c r="AH756" s="15"/>
      <c r="AI756" s="125" t="str">
        <f>IF(BS_CONTROLE[[#This Row],[Atividade]]=0, "-", BS_CONTROLE[[#This Row],[Atividade]])</f>
        <v>MODERNIZAÇÃO - DORMENTE - DESCARGA</v>
      </c>
      <c r="AJ756" s="9" t="str">
        <f>IF(BS_CONTROLE[[#This Row],[Atividade]]=0, "-", BS_CONTROLE[[#This Row],[Atividade]])</f>
        <v>MODERNIZAÇÃO - DORMENTE - DESCARGA</v>
      </c>
      <c r="AK756" s="31" t="str">
        <f>BS_CONTROLE[[#This Row],[Local - Partida]]</f>
        <v>ZEM1</v>
      </c>
      <c r="AL756" s="31" t="str">
        <f>BS_CONTROLE[[#This Row],[Local - Encerramento]]</f>
        <v>ZEM-1</v>
      </c>
      <c r="AM756" s="104" t="str">
        <f>IF(BS_CONTROLE[[#This Row],[Entre - Estações]]=0, "-", BS_CONTROLE[[#This Row],[Entre - Estações]])</f>
        <v>ZEJ-ZRB</v>
      </c>
      <c r="AN756" s="104">
        <f>IF(BS_CONTROLE[[#This Row],[SB]]=0, "-", BS_CONTROLE[[#This Row],[SB]])</f>
        <v>1501492</v>
      </c>
      <c r="AO756" s="104">
        <f>IF(BS_CONTROLE[[#This Row],[SUB]]=0, "-", BS_CONTROLE[[#This Row],[SUB]])</f>
        <v>55</v>
      </c>
      <c r="AP756" s="104">
        <f>BS_CONTROLE[[#This Row],[KM - Inicio]]</f>
        <v>150</v>
      </c>
      <c r="AQ756" s="104">
        <f>BS_CONTROLE[[#This Row],[KM - Inicio]]</f>
        <v>150</v>
      </c>
      <c r="AR756" s="107">
        <v>0.30208333333333331</v>
      </c>
      <c r="AS756" s="107">
        <v>0.45416666666666666</v>
      </c>
      <c r="AT756" s="107">
        <v>0.78749999999999998</v>
      </c>
      <c r="AU756" s="135"/>
      <c r="AV756" s="135"/>
      <c r="AW756" s="14"/>
      <c r="AX756" s="14"/>
      <c r="AY756" s="160">
        <f t="shared" si="70"/>
        <v>0.33333333333333331</v>
      </c>
      <c r="AZ756" s="151"/>
      <c r="BA756" s="108"/>
      <c r="BB756" s="10" t="str">
        <f>IFERROR(_xlfn.XLOOKUP(AI756, BS_ATIVIDADE[ATIVIDADE],BS_ATIVIDADE[UNIDADE] ), "*")</f>
        <v>Nº DE DORMENTES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6" s="148"/>
      <c r="BG756" s="16"/>
      <c r="BH756" s="17">
        <v>1</v>
      </c>
      <c r="BI756" s="17"/>
      <c r="BJ756" s="17" t="s">
        <v>2078</v>
      </c>
      <c r="BK756" s="17" t="s">
        <v>2078</v>
      </c>
      <c r="BL756" s="16"/>
      <c r="BM756" s="129"/>
      <c r="BN756" s="129"/>
      <c r="BO756" s="129"/>
      <c r="BP756" s="18"/>
      <c r="BQ756" s="12" t="str">
        <f t="shared" si="72"/>
        <v>Produção</v>
      </c>
      <c r="BR756" s="19">
        <f t="shared" si="73"/>
        <v>479.99999999999994</v>
      </c>
      <c r="BS756" s="19">
        <f t="shared" si="74"/>
        <v>0</v>
      </c>
      <c r="BT756" s="185" t="str">
        <f t="shared" si="75"/>
        <v/>
      </c>
    </row>
    <row r="757" spans="1:72" hidden="1">
      <c r="A757" s="47" t="str">
        <f t="shared" si="71"/>
        <v/>
      </c>
      <c r="B757" s="101"/>
      <c r="C757" s="134" t="str">
        <f>IF(BS_CONTROLE[[#This Row],[DATA]]="","",WEEKNUM(BS_CONTROLE[[#This Row],[DATA]]))</f>
        <v/>
      </c>
      <c r="D757" s="103"/>
      <c r="E757" s="155"/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 t="s">
        <v>593</v>
      </c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 t="s">
        <v>421</v>
      </c>
      <c r="Y757" s="128"/>
      <c r="Z757" s="103"/>
      <c r="AA757" s="104" t="s">
        <v>593</v>
      </c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0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2"/>
        <v>Aderente</v>
      </c>
      <c r="BR757" s="19" t="str">
        <f t="shared" si="73"/>
        <v>*</v>
      </c>
      <c r="BS757" s="19" t="str">
        <f t="shared" si="74"/>
        <v>*</v>
      </c>
      <c r="BT757" s="185" t="str">
        <f t="shared" si="75"/>
        <v/>
      </c>
    </row>
    <row r="758" spans="1:72" hidden="1">
      <c r="A758" s="47" t="str">
        <f t="shared" si="71"/>
        <v>MATEUS (TP-809)</v>
      </c>
      <c r="B758" s="101"/>
      <c r="C758" s="134" t="str">
        <f>IF(BS_CONTROLE[[#This Row],[DATA]]="","",WEEKNUM(BS_CONTROLE[[#This Row],[DATA]]))</f>
        <v/>
      </c>
      <c r="D758" s="103" t="s">
        <v>921</v>
      </c>
      <c r="E758" s="155">
        <v>750</v>
      </c>
      <c r="F758" s="125" t="s">
        <v>726</v>
      </c>
      <c r="G758" s="140" t="str">
        <f>IF(D758="","*",VLOOKUP(F758,BS_ATIVIDADE[],3,FALSE))</f>
        <v>MODERNIZAÇÃO</v>
      </c>
      <c r="H758" s="105" t="s">
        <v>593</v>
      </c>
      <c r="I758" s="105" t="s">
        <v>593</v>
      </c>
      <c r="J758" s="104">
        <v>48</v>
      </c>
      <c r="K758" s="104">
        <v>156.93</v>
      </c>
      <c r="L758" s="104" t="s">
        <v>593</v>
      </c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58" s="126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758" s="105">
        <v>0.35416666666666669</v>
      </c>
      <c r="P758" s="105">
        <v>6.9444444444444448E-2</v>
      </c>
      <c r="Q758" s="104">
        <v>1</v>
      </c>
      <c r="R758" s="10" t="str">
        <f>IFERROR(_xlfn.XLOOKUP(F758, BS_ATIVIDADE[ATIVIDADE],BS_ATIVIDADE[UNIDADE] ), "*")</f>
        <v>Nº DE SOLDA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58" s="104" t="s">
        <v>1594</v>
      </c>
      <c r="W758" s="149" t="s">
        <v>1060</v>
      </c>
      <c r="X758" s="103" t="s">
        <v>421</v>
      </c>
      <c r="Y758" s="128"/>
      <c r="Z758" s="103"/>
      <c r="AA758" s="104" t="s">
        <v>593</v>
      </c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MODERNIZAÇÃO - SOLDA</v>
      </c>
      <c r="AJ758" s="9" t="str">
        <f>IF(BS_CONTROLE[[#This Row],[Atividade]]=0, "-", BS_CONTROLE[[#This Row],[Atividade]])</f>
        <v>MODERNIZAÇÃO - SOLDA</v>
      </c>
      <c r="AK758" s="31" t="str">
        <f>BS_CONTROLE[[#This Row],[Local - Partida]]</f>
        <v>-</v>
      </c>
      <c r="AL758" s="31" t="str">
        <f>BS_CONTROLE[[#This Row],[Local - Encerramento]]</f>
        <v>-</v>
      </c>
      <c r="AM758" s="104" t="str">
        <f>IF(BS_CONTROLE[[#This Row],[Entre - Estações]]=0, "-", BS_CONTROLE[[#This Row],[Entre - Estações]])</f>
        <v>ZRB-ZEV</v>
      </c>
      <c r="AN758" s="104">
        <f>IF(BS_CONTROLE[[#This Row],[SB]]=0, "-", BS_CONTROLE[[#This Row],[SB]])</f>
        <v>1571561</v>
      </c>
      <c r="AO758" s="104">
        <f>IF(BS_CONTROLE[[#This Row],[SUB]]=0, "-", BS_CONTROLE[[#This Row],[SUB]])</f>
        <v>48</v>
      </c>
      <c r="AP758" s="104">
        <f>BS_CONTROLE[[#This Row],[KM - Inicio]]</f>
        <v>156.93</v>
      </c>
      <c r="AQ758" s="104">
        <f>BS_CONTROLE[[#This Row],[KM - Inicio]]</f>
        <v>156.93</v>
      </c>
      <c r="AR758" s="107"/>
      <c r="AS758" s="107"/>
      <c r="AT758" s="107"/>
      <c r="AU758" s="135"/>
      <c r="AV758" s="135"/>
      <c r="AW758" s="14"/>
      <c r="AX758" s="14"/>
      <c r="AY758" s="160">
        <f t="shared" si="70"/>
        <v>0</v>
      </c>
      <c r="AZ758" s="151"/>
      <c r="BA758" s="108"/>
      <c r="BB758" s="10" t="str">
        <f>IFERROR(_xlfn.XLOOKUP(AI758, BS_ATIVIDADE[ATIVIDADE],BS_ATIVIDADE[UNIDADE] ), "*")</f>
        <v>Nº DE SOLDA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2"/>
        <v>Aderente</v>
      </c>
      <c r="BR758" s="19" t="str">
        <f t="shared" si="73"/>
        <v>*</v>
      </c>
      <c r="BS758" s="19" t="str">
        <f t="shared" si="74"/>
        <v>*</v>
      </c>
      <c r="BT758" s="185" t="str">
        <f t="shared" si="75"/>
        <v/>
      </c>
    </row>
    <row r="759" spans="1:72" hidden="1">
      <c r="A759" s="47" t="str">
        <f t="shared" si="71"/>
        <v>WALTER (TP-810)</v>
      </c>
      <c r="B759" s="101"/>
      <c r="C759" s="134" t="str">
        <f>IF(BS_CONTROLE[[#This Row],[DATA]]="","",WEEKNUM(BS_CONTROLE[[#This Row],[DATA]]))</f>
        <v/>
      </c>
      <c r="D759" s="103" t="s">
        <v>947</v>
      </c>
      <c r="E759" s="155">
        <v>751</v>
      </c>
      <c r="F759" s="125" t="s">
        <v>726</v>
      </c>
      <c r="G759" s="140" t="str">
        <f>IF(D759="","*",VLOOKUP(F759,BS_ATIVIDADE[],3,FALSE))</f>
        <v>MODERNIZAÇÃO</v>
      </c>
      <c r="H759" s="105" t="s">
        <v>593</v>
      </c>
      <c r="I759" s="105" t="s">
        <v>593</v>
      </c>
      <c r="J759" s="104">
        <v>48</v>
      </c>
      <c r="K759" s="104">
        <v>156.93799999999999</v>
      </c>
      <c r="L759" s="104" t="s">
        <v>593</v>
      </c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59" s="126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759" s="105">
        <v>0.35416666666666669</v>
      </c>
      <c r="P759" s="105">
        <v>6.9444444444444448E-2</v>
      </c>
      <c r="Q759" s="104">
        <v>1</v>
      </c>
      <c r="R759" s="10" t="str">
        <f>IFERROR(_xlfn.XLOOKUP(F759, BS_ATIVIDADE[ATIVIDADE],BS_ATIVIDADE[UNIDADE] ), "*")</f>
        <v>Nº DE SOLDA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59" s="104" t="s">
        <v>1594</v>
      </c>
      <c r="W759" s="149" t="s">
        <v>1060</v>
      </c>
      <c r="X759" s="103" t="s">
        <v>421</v>
      </c>
      <c r="Y759" s="128"/>
      <c r="Z759" s="103"/>
      <c r="AA759" s="104" t="s">
        <v>593</v>
      </c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MODERNIZAÇÃO - SOLDA</v>
      </c>
      <c r="AJ759" s="9" t="str">
        <f>IF(BS_CONTROLE[[#This Row],[Atividade]]=0, "-", BS_CONTROLE[[#This Row],[Atividade]])</f>
        <v>MODERNIZAÇÃO - SOLDA</v>
      </c>
      <c r="AK759" s="31" t="str">
        <f>BS_CONTROLE[[#This Row],[Local - Partida]]</f>
        <v>-</v>
      </c>
      <c r="AL759" s="31" t="str">
        <f>BS_CONTROLE[[#This Row],[Local - Encerramento]]</f>
        <v>-</v>
      </c>
      <c r="AM759" s="104" t="str">
        <f>IF(BS_CONTROLE[[#This Row],[Entre - Estações]]=0, "-", BS_CONTROLE[[#This Row],[Entre - Estações]])</f>
        <v>ZRB-ZEV</v>
      </c>
      <c r="AN759" s="104">
        <f>IF(BS_CONTROLE[[#This Row],[SB]]=0, "-", BS_CONTROLE[[#This Row],[SB]])</f>
        <v>1571561</v>
      </c>
      <c r="AO759" s="104">
        <f>IF(BS_CONTROLE[[#This Row],[SUB]]=0, "-", BS_CONTROLE[[#This Row],[SUB]])</f>
        <v>48</v>
      </c>
      <c r="AP759" s="104">
        <f>BS_CONTROLE[[#This Row],[KM - Inicio]]</f>
        <v>156.93799999999999</v>
      </c>
      <c r="AQ759" s="104">
        <f>BS_CONTROLE[[#This Row],[KM - Inicio]]</f>
        <v>156.93799999999999</v>
      </c>
      <c r="AR759" s="107"/>
      <c r="AS759" s="107"/>
      <c r="AT759" s="107"/>
      <c r="AU759" s="135"/>
      <c r="AV759" s="135"/>
      <c r="AW759" s="14"/>
      <c r="AX759" s="14"/>
      <c r="AY759" s="160">
        <f t="shared" si="70"/>
        <v>0</v>
      </c>
      <c r="AZ759" s="151"/>
      <c r="BA759" s="108"/>
      <c r="BB759" s="10" t="str">
        <f>IFERROR(_xlfn.XLOOKUP(AI759, BS_ATIVIDADE[ATIVIDADE],BS_ATIVIDADE[UNIDADE] ), "*")</f>
        <v>Nº DE SOLDA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2"/>
        <v>Aderente</v>
      </c>
      <c r="BR759" s="19" t="str">
        <f t="shared" si="73"/>
        <v>*</v>
      </c>
      <c r="BS759" s="19" t="str">
        <f t="shared" si="74"/>
        <v>*</v>
      </c>
      <c r="BT759" s="185" t="str">
        <f t="shared" si="75"/>
        <v/>
      </c>
    </row>
    <row r="760" spans="1:72" hidden="1">
      <c r="A760" s="47" t="str">
        <f t="shared" si="71"/>
        <v>ADENISON (TP-810)</v>
      </c>
      <c r="B760" s="101"/>
      <c r="C760" s="134" t="str">
        <f>IF(BS_CONTROLE[[#This Row],[DATA]]="","",WEEKNUM(BS_CONTROLE[[#This Row],[DATA]]))</f>
        <v/>
      </c>
      <c r="D760" s="103" t="s">
        <v>849</v>
      </c>
      <c r="E760" s="155">
        <v>752</v>
      </c>
      <c r="F760" s="125" t="s">
        <v>726</v>
      </c>
      <c r="G760" s="140" t="str">
        <f>IF(D760="","*",VLOOKUP(F760,BS_ATIVIDADE[],3,FALSE))</f>
        <v>MODERNIZAÇÃO</v>
      </c>
      <c r="H760" s="105" t="s">
        <v>593</v>
      </c>
      <c r="I760" s="105" t="s">
        <v>593</v>
      </c>
      <c r="J760" s="104">
        <v>48</v>
      </c>
      <c r="K760" s="104">
        <v>156.97999999999999</v>
      </c>
      <c r="L760" s="104" t="s">
        <v>593</v>
      </c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60" s="126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760" s="105">
        <v>0.35416666666666669</v>
      </c>
      <c r="P760" s="105">
        <v>6.9444444444444448E-2</v>
      </c>
      <c r="Q760" s="104">
        <v>1</v>
      </c>
      <c r="R760" s="10" t="str">
        <f>IFERROR(_xlfn.XLOOKUP(F760, BS_ATIVIDADE[ATIVIDADE],BS_ATIVIDADE[UNIDADE] ), "*")</f>
        <v>Nº DE SOLDA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60" s="104" t="s">
        <v>1594</v>
      </c>
      <c r="W760" s="149" t="s">
        <v>1060</v>
      </c>
      <c r="X760" s="103" t="s">
        <v>421</v>
      </c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MODERNIZAÇÃO - SOLDA</v>
      </c>
      <c r="AJ760" s="9" t="str">
        <f>IF(BS_CONTROLE[[#This Row],[Atividade]]=0, "-", BS_CONTROLE[[#This Row],[Atividade]])</f>
        <v>MODERNIZAÇÃO - SOLDA</v>
      </c>
      <c r="AK760" s="31" t="str">
        <f>BS_CONTROLE[[#This Row],[Local - Partida]]</f>
        <v>-</v>
      </c>
      <c r="AL760" s="31" t="str">
        <f>BS_CONTROLE[[#This Row],[Local - Encerramento]]</f>
        <v>-</v>
      </c>
      <c r="AM760" s="104" t="str">
        <f>IF(BS_CONTROLE[[#This Row],[Entre - Estações]]=0, "-", BS_CONTROLE[[#This Row],[Entre - Estações]])</f>
        <v>ZRB-ZEV</v>
      </c>
      <c r="AN760" s="104">
        <f>IF(BS_CONTROLE[[#This Row],[SB]]=0, "-", BS_CONTROLE[[#This Row],[SB]])</f>
        <v>1571561</v>
      </c>
      <c r="AO760" s="104">
        <f>IF(BS_CONTROLE[[#This Row],[SUB]]=0, "-", BS_CONTROLE[[#This Row],[SUB]])</f>
        <v>48</v>
      </c>
      <c r="AP760" s="104">
        <f>BS_CONTROLE[[#This Row],[KM - Inicio]]</f>
        <v>156.97999999999999</v>
      </c>
      <c r="AQ760" s="104">
        <f>BS_CONTROLE[[#This Row],[KM - Inicio]]</f>
        <v>156.97999999999999</v>
      </c>
      <c r="AR760" s="107"/>
      <c r="AS760" s="107"/>
      <c r="AT760" s="107"/>
      <c r="AU760" s="135"/>
      <c r="AV760" s="135"/>
      <c r="AW760" s="14"/>
      <c r="AX760" s="14"/>
      <c r="AY760" s="160">
        <f t="shared" si="70"/>
        <v>0</v>
      </c>
      <c r="AZ760" s="151"/>
      <c r="BA760" s="108"/>
      <c r="BB760" s="10" t="str">
        <f>IFERROR(_xlfn.XLOOKUP(AI760, BS_ATIVIDADE[ATIVIDADE],BS_ATIVIDADE[UNIDADE] ), "*")</f>
        <v>Nº DE SOLDA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2"/>
        <v>Aderente</v>
      </c>
      <c r="BR760" s="19" t="str">
        <f t="shared" si="73"/>
        <v>*</v>
      </c>
      <c r="BS760" s="19" t="str">
        <f t="shared" si="74"/>
        <v>*</v>
      </c>
      <c r="BT760" s="185" t="str">
        <f t="shared" si="75"/>
        <v/>
      </c>
    </row>
    <row r="761" spans="1:72">
      <c r="A761" s="47" t="str">
        <f t="shared" si="71"/>
        <v>W6146081</v>
      </c>
      <c r="B761" s="101">
        <v>46081</v>
      </c>
      <c r="C761" s="134">
        <f>IF(BS_CONTROLE[[#This Row],[DATA]]="","",WEEKNUM(BS_CONTROLE[[#This Row],[DATA]]))</f>
        <v>9</v>
      </c>
      <c r="D761" s="103" t="s">
        <v>829</v>
      </c>
      <c r="E761" s="155">
        <v>754</v>
      </c>
      <c r="F761" s="125" t="s">
        <v>607</v>
      </c>
      <c r="G761" s="140" t="str">
        <f>IF(D761="","*",VLOOKUP(F761,BS_ATIVIDADE[],3,FALSE))</f>
        <v>OUTROS</v>
      </c>
      <c r="H761" s="105" t="s">
        <v>306</v>
      </c>
      <c r="I761" s="105" t="s">
        <v>306</v>
      </c>
      <c r="J761" s="104">
        <v>92</v>
      </c>
      <c r="K761" s="104">
        <v>83.7</v>
      </c>
      <c r="L761" s="104" t="s">
        <v>593</v>
      </c>
      <c r="M761" s="104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761" s="105">
        <v>0.33333333333333331</v>
      </c>
      <c r="P761" s="105">
        <v>4.1666666666666664E-2</v>
      </c>
      <c r="Q761" s="167">
        <v>1</v>
      </c>
      <c r="R761" s="10" t="str">
        <f>IFERROR(_xlfn.XLOOKUP(F761, BS_ATIVIDADE[ATIVIDADE],BS_ATIVIDADE[UNIDADE] ), "*")</f>
        <v>BINÁRIO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1" s="149" t="s">
        <v>1109</v>
      </c>
      <c r="W761" s="149" t="s">
        <v>2079</v>
      </c>
      <c r="X761" s="103" t="s">
        <v>416</v>
      </c>
      <c r="Y761" s="128" t="s">
        <v>424</v>
      </c>
      <c r="Z761" s="103"/>
      <c r="AA761" s="104">
        <v>1</v>
      </c>
      <c r="AB761" s="102" t="s">
        <v>412</v>
      </c>
      <c r="AC761" s="125" t="s">
        <v>593</v>
      </c>
      <c r="AD761" s="106">
        <v>0.3125</v>
      </c>
      <c r="AE761" s="104">
        <v>7663</v>
      </c>
      <c r="AF761" s="106" t="s">
        <v>593</v>
      </c>
      <c r="AG761" s="106" t="s">
        <v>593</v>
      </c>
      <c r="AH761" s="15"/>
      <c r="AI761" s="125" t="str">
        <f>IF(BS_CONTROLE[[#This Row],[Atividade]]=0, "-", BS_CONTROLE[[#This Row],[Atividade]])</f>
        <v>DESLOCAMENTO</v>
      </c>
      <c r="AJ761" s="9" t="str">
        <f>IF(BS_CONTROLE[[#This Row],[Atividade]]=0, "-", BS_CONTROLE[[#This Row],[Atividade]])</f>
        <v>DESLOCAMENTO</v>
      </c>
      <c r="AK761" s="31" t="str">
        <f>BS_CONTROLE[[#This Row],[Local - Partida]]</f>
        <v>K67ZEV2</v>
      </c>
      <c r="AL761" s="31" t="str">
        <f>BS_CONTROLE[[#This Row],[Local - Encerramento]]</f>
        <v>K67ZEV2</v>
      </c>
      <c r="AM761" s="104" t="str">
        <f>IF(BS_CONTROLE[[#This Row],[Entre - Estações]]=0, "-", BS_CONTROLE[[#This Row],[Entre - Estações]])</f>
        <v>ZXW-ZGP</v>
      </c>
      <c r="AN761" s="104" t="str">
        <f>IF(BS_CONTROLE[[#This Row],[SB]]=0, "-", BS_CONTROLE[[#This Row],[SB]])</f>
        <v>K84ZXW2</v>
      </c>
      <c r="AO761" s="104">
        <f>IF(BS_CONTROLE[[#This Row],[SUB]]=0, "-", BS_CONTROLE[[#This Row],[SUB]])</f>
        <v>92</v>
      </c>
      <c r="AP761" s="104">
        <f>BS_CONTROLE[[#This Row],[KM - Inicio]]</f>
        <v>83.7</v>
      </c>
      <c r="AQ761" s="104">
        <f>BS_CONTROLE[[#This Row],[KM - Inicio]]</f>
        <v>83.7</v>
      </c>
      <c r="AR761" s="107">
        <v>0.31388888888888888</v>
      </c>
      <c r="AS761" s="107">
        <v>0.34305555555555556</v>
      </c>
      <c r="AT761" s="107">
        <v>0.38472222222222224</v>
      </c>
      <c r="AU761" s="135"/>
      <c r="AV761" s="135"/>
      <c r="AW761" s="14"/>
      <c r="AX761" s="14"/>
      <c r="AY761" s="160">
        <f t="shared" si="70"/>
        <v>4.1666666666666685E-2</v>
      </c>
      <c r="AZ761" s="151"/>
      <c r="BA761" s="108">
        <v>1</v>
      </c>
      <c r="BB761" s="10" t="str">
        <f>IFERROR(_xlfn.XLOOKUP(AI761, BS_ATIVIDADE[ATIVIDADE],BS_ATIVIDADE[UNIDADE] ), "*")</f>
        <v>BINÁRIO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1" s="148"/>
      <c r="BG761" s="16"/>
      <c r="BH761" s="17">
        <v>2</v>
      </c>
      <c r="BI761" s="17"/>
      <c r="BJ761" s="17" t="s">
        <v>2080</v>
      </c>
      <c r="BK761" s="17" t="s">
        <v>2080</v>
      </c>
      <c r="BL761" s="16"/>
      <c r="BM761" s="129" t="s">
        <v>445</v>
      </c>
      <c r="BN761" s="129" t="s">
        <v>445</v>
      </c>
      <c r="BO761" s="129" t="s">
        <v>445</v>
      </c>
      <c r="BP761" s="18"/>
      <c r="BQ761" s="12" t="str">
        <f t="shared" si="72"/>
        <v>Aderente</v>
      </c>
      <c r="BR761" s="19">
        <f t="shared" si="73"/>
        <v>1.0000000000000004</v>
      </c>
      <c r="BS761" s="19">
        <f t="shared" si="74"/>
        <v>1</v>
      </c>
      <c r="BT761" s="185" t="str">
        <f t="shared" si="75"/>
        <v>OKOK</v>
      </c>
    </row>
    <row r="762" spans="1:72">
      <c r="A762" s="47" t="str">
        <f t="shared" si="71"/>
        <v>W6246081</v>
      </c>
      <c r="B762" s="101">
        <v>46081</v>
      </c>
      <c r="C762" s="134">
        <f>IF(BS_CONTROLE[[#This Row],[DATA]]="","",WEEKNUM(BS_CONTROLE[[#This Row],[DATA]]))</f>
        <v>9</v>
      </c>
      <c r="D762" s="103" t="s">
        <v>830</v>
      </c>
      <c r="E762" s="155">
        <v>677</v>
      </c>
      <c r="F762" s="125" t="s">
        <v>607</v>
      </c>
      <c r="G762" s="140" t="str">
        <f>IF(D762="","*",VLOOKUP(F762,BS_ATIVIDADE[],3,FALSE))</f>
        <v>OUTROS</v>
      </c>
      <c r="H762" s="105" t="s">
        <v>184</v>
      </c>
      <c r="I762" s="105" t="s">
        <v>1112</v>
      </c>
      <c r="J762" s="104">
        <v>92</v>
      </c>
      <c r="K762" s="104">
        <v>83.7</v>
      </c>
      <c r="L762" s="104" t="s">
        <v>593</v>
      </c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762" s="105">
        <v>0.32291666666666669</v>
      </c>
      <c r="P762" s="105">
        <v>4.1666666666666664E-2</v>
      </c>
      <c r="Q762" s="104">
        <v>1</v>
      </c>
      <c r="R762" s="10" t="str">
        <f>IFERROR(_xlfn.XLOOKUP(F762, BS_ATIVIDADE[ATIVIDADE],BS_ATIVIDADE[UNIDADE] ), "*")</f>
        <v>BINÁRIO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2" s="104" t="s">
        <v>1988</v>
      </c>
      <c r="W762" s="149" t="s">
        <v>1989</v>
      </c>
      <c r="X762" s="103" t="s">
        <v>416</v>
      </c>
      <c r="Y762" s="128" t="s">
        <v>424</v>
      </c>
      <c r="Z762" s="103"/>
      <c r="AA762" s="104">
        <v>1</v>
      </c>
      <c r="AB762" s="102" t="s">
        <v>412</v>
      </c>
      <c r="AC762" s="150"/>
      <c r="AD762" s="106">
        <v>0.29166666666666669</v>
      </c>
      <c r="AE762" s="104">
        <v>9038</v>
      </c>
      <c r="AF762" s="104" t="s">
        <v>593</v>
      </c>
      <c r="AG762" s="104" t="s">
        <v>593</v>
      </c>
      <c r="AH762" s="15"/>
      <c r="AI762" s="125" t="str">
        <f>IF(BS_CONTROLE[[#This Row],[Atividade]]=0, "-", BS_CONTROLE[[#This Row],[Atividade]])</f>
        <v>DESLOCAMENTO</v>
      </c>
      <c r="AJ762" s="9" t="str">
        <f>IF(BS_CONTROLE[[#This Row],[Atividade]]=0, "-", BS_CONTROLE[[#This Row],[Atividade]])</f>
        <v>DESLOCAMENTO</v>
      </c>
      <c r="AK762" s="31" t="str">
        <f>BS_CONTROLE[[#This Row],[Local - Partida]]</f>
        <v>ZPT1051</v>
      </c>
      <c r="AL762" s="31" t="str">
        <f>BS_CONTROLE[[#This Row],[Local - Encerramento]]</f>
        <v>ZPTZDR</v>
      </c>
      <c r="AM762" s="104" t="str">
        <f>IF(BS_CONTROLE[[#This Row],[Entre - Estações]]=0, "-", BS_CONTROLE[[#This Row],[Entre - Estações]])</f>
        <v>ZXW-ZGP</v>
      </c>
      <c r="AN762" s="104" t="str">
        <f>IF(BS_CONTROLE[[#This Row],[SB]]=0, "-", BS_CONTROLE[[#This Row],[SB]])</f>
        <v>K84ZXW2</v>
      </c>
      <c r="AO762" s="104">
        <f>IF(BS_CONTROLE[[#This Row],[SUB]]=0, "-", BS_CONTROLE[[#This Row],[SUB]])</f>
        <v>92</v>
      </c>
      <c r="AP762" s="104">
        <f>BS_CONTROLE[[#This Row],[KM - Inicio]]</f>
        <v>83.7</v>
      </c>
      <c r="AQ762" s="104">
        <f>BS_CONTROLE[[#This Row],[KM - Inicio]]</f>
        <v>83.7</v>
      </c>
      <c r="AR762" s="107">
        <v>0.31111111111111112</v>
      </c>
      <c r="AS762" s="107">
        <v>0.33541666666666664</v>
      </c>
      <c r="AT762" s="107">
        <v>0.37708333333333333</v>
      </c>
      <c r="AU762" s="135"/>
      <c r="AV762" s="135"/>
      <c r="AW762" s="14"/>
      <c r="AX762" s="14"/>
      <c r="AY762" s="160">
        <f t="shared" si="70"/>
        <v>4.1666666666666685E-2</v>
      </c>
      <c r="AZ762" s="151"/>
      <c r="BA762" s="108">
        <v>1</v>
      </c>
      <c r="BB762" s="10" t="str">
        <f>IFERROR(_xlfn.XLOOKUP(AI762, BS_ATIVIDADE[ATIVIDADE],BS_ATIVIDADE[UNIDADE] ), "*")</f>
        <v>BINÁRIO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2" s="148"/>
      <c r="BG762" s="16"/>
      <c r="BH762" s="17">
        <v>2</v>
      </c>
      <c r="BI762" s="17"/>
      <c r="BJ762" s="17" t="s">
        <v>2081</v>
      </c>
      <c r="BK762" s="17" t="s">
        <v>2081</v>
      </c>
      <c r="BL762" s="16"/>
      <c r="BM762" s="129" t="s">
        <v>445</v>
      </c>
      <c r="BN762" s="129" t="s">
        <v>445</v>
      </c>
      <c r="BO762" s="129" t="s">
        <v>445</v>
      </c>
      <c r="BP762" s="18"/>
      <c r="BQ762" s="12" t="str">
        <f t="shared" si="72"/>
        <v>Aderente</v>
      </c>
      <c r="BR762" s="19">
        <f t="shared" si="73"/>
        <v>1.0000000000000004</v>
      </c>
      <c r="BS762" s="19">
        <f t="shared" si="74"/>
        <v>1</v>
      </c>
      <c r="BT762" s="185" t="str">
        <f t="shared" si="75"/>
        <v>OKOK</v>
      </c>
    </row>
    <row r="763" spans="1:72">
      <c r="A763" s="47" t="str">
        <f t="shared" si="71"/>
        <v>ANTONI  (TP-720)46081</v>
      </c>
      <c r="B763" s="101">
        <v>46081</v>
      </c>
      <c r="C763" s="134">
        <f>IF(BS_CONTROLE[[#This Row],[DATA]]="","",WEEKNUM(BS_CONTROLE[[#This Row],[DATA]]))</f>
        <v>9</v>
      </c>
      <c r="D763" s="103" t="s">
        <v>855</v>
      </c>
      <c r="E763" s="155">
        <v>756</v>
      </c>
      <c r="F763" s="125" t="s">
        <v>782</v>
      </c>
      <c r="G763" s="140" t="str">
        <f>IF(D763="","*",VLOOKUP(F763,BS_ATIVIDADE[],3,FALSE))</f>
        <v>TRILHO - SUBSTITUIÇÂO</v>
      </c>
      <c r="H763" s="105" t="s">
        <v>593</v>
      </c>
      <c r="I763" s="105" t="s">
        <v>593</v>
      </c>
      <c r="J763" s="104">
        <v>92</v>
      </c>
      <c r="K763" s="104">
        <v>87</v>
      </c>
      <c r="L763" s="104" t="s">
        <v>593</v>
      </c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763" s="105">
        <v>0.41666666666666669</v>
      </c>
      <c r="P763" s="105">
        <v>0.25</v>
      </c>
      <c r="Q763" s="104">
        <v>520</v>
      </c>
      <c r="R763" s="10" t="str">
        <f>IFERROR(_xlfn.XLOOKUP(F763, BS_ATIVIDADE[ATIVIDADE],BS_ATIVIDADE[UNIDADE] ), "*")</f>
        <v>M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3" s="104" t="s">
        <v>1988</v>
      </c>
      <c r="W763" s="149" t="s">
        <v>2082</v>
      </c>
      <c r="X763" s="103" t="s">
        <v>421</v>
      </c>
      <c r="Y763" s="128" t="s">
        <v>424</v>
      </c>
      <c r="Z763" s="103"/>
      <c r="AA763" s="104" t="s">
        <v>593</v>
      </c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PDM - SUBSTITUIÇÃO - TRILHO</v>
      </c>
      <c r="AJ763" s="9" t="str">
        <f>IF(BS_CONTROLE[[#This Row],[Atividade]]=0, "-", BS_CONTROLE[[#This Row],[Atividade]])</f>
        <v>PDM - SUBSTITUIÇÃO - TRILHO</v>
      </c>
      <c r="AK763" s="31" t="str">
        <f>BS_CONTROLE[[#This Row],[Local - Partida]]</f>
        <v>-</v>
      </c>
      <c r="AL763" s="31" t="str">
        <f>BS_CONTROLE[[#This Row],[Local - Encerramento]]</f>
        <v>-</v>
      </c>
      <c r="AM763" s="104" t="str">
        <f>IF(BS_CONTROLE[[#This Row],[Entre - Estações]]=0, "-", BS_CONTROLE[[#This Row],[Entre - Estações]])</f>
        <v>ZXW-ZGP</v>
      </c>
      <c r="AN763" s="104" t="str">
        <f>IF(BS_CONTROLE[[#This Row],[SB]]=0, "-", BS_CONTROLE[[#This Row],[SB]])</f>
        <v>K89ZES2</v>
      </c>
      <c r="AO763" s="104">
        <f>IF(BS_CONTROLE[[#This Row],[SUB]]=0, "-", BS_CONTROLE[[#This Row],[SUB]])</f>
        <v>92</v>
      </c>
      <c r="AP763" s="104">
        <f>BS_CONTROLE[[#This Row],[KM - Inicio]]</f>
        <v>87</v>
      </c>
      <c r="AQ763" s="104">
        <f>BS_CONTROLE[[#This Row],[KM - Inicio]]</f>
        <v>87</v>
      </c>
      <c r="AR763" s="107">
        <v>0.45833333333333331</v>
      </c>
      <c r="AS763" s="107">
        <v>0.4909722222222222</v>
      </c>
      <c r="AT763" s="107">
        <v>0.74097222222222225</v>
      </c>
      <c r="AU763" s="135"/>
      <c r="AV763" s="135"/>
      <c r="AW763" s="14"/>
      <c r="AX763" s="14"/>
      <c r="AY763" s="160">
        <f t="shared" si="70"/>
        <v>0.25000000000000006</v>
      </c>
      <c r="AZ763" s="151"/>
      <c r="BA763" s="108"/>
      <c r="BB763" s="10" t="str">
        <f>IFERROR(_xlfn.XLOOKUP(AI763, BS_ATIVIDADE[ATIVIDADE],BS_ATIVIDADE[UNIDADE] ), "*")</f>
        <v>M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3" s="148"/>
      <c r="BG763" s="16"/>
      <c r="BH763" s="17">
        <v>1</v>
      </c>
      <c r="BI763" s="17"/>
      <c r="BJ763" s="17" t="s">
        <v>2083</v>
      </c>
      <c r="BK763" s="17" t="s">
        <v>2083</v>
      </c>
      <c r="BL763" s="16"/>
      <c r="BM763" s="129"/>
      <c r="BN763" s="129"/>
      <c r="BO763" s="129"/>
      <c r="BP763" s="18"/>
      <c r="BQ763" s="12" t="str">
        <f t="shared" si="72"/>
        <v>Produção</v>
      </c>
      <c r="BR763" s="19">
        <f t="shared" si="73"/>
        <v>1.0000000000000002</v>
      </c>
      <c r="BS763" s="19">
        <f t="shared" si="74"/>
        <v>0</v>
      </c>
      <c r="BT763" s="185" t="str">
        <f t="shared" si="75"/>
        <v/>
      </c>
    </row>
    <row r="764" spans="1:72">
      <c r="A764" s="47" t="str">
        <f t="shared" si="71"/>
        <v>CARLOS (TP-722)46081</v>
      </c>
      <c r="B764" s="101">
        <v>46081</v>
      </c>
      <c r="C764" s="134">
        <f>IF(BS_CONTROLE[[#This Row],[DATA]]="","",WEEKNUM(BS_CONTROLE[[#This Row],[DATA]]))</f>
        <v>9</v>
      </c>
      <c r="D764" s="103" t="s">
        <v>863</v>
      </c>
      <c r="E764" s="155">
        <v>757</v>
      </c>
      <c r="F764" s="125" t="s">
        <v>782</v>
      </c>
      <c r="G764" s="140" t="str">
        <f>IF(D764="","*",VLOOKUP(F764,BS_ATIVIDADE[],3,FALSE))</f>
        <v>TRILHO - SUBSTITUIÇÂO</v>
      </c>
      <c r="H764" s="105" t="s">
        <v>593</v>
      </c>
      <c r="I764" s="105" t="s">
        <v>593</v>
      </c>
      <c r="J764" s="104">
        <v>92</v>
      </c>
      <c r="K764" s="104">
        <v>87</v>
      </c>
      <c r="L764" s="104" t="s">
        <v>593</v>
      </c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764" s="105">
        <v>0.41666666666666669</v>
      </c>
      <c r="P764" s="105">
        <v>0.25</v>
      </c>
      <c r="Q764" s="104">
        <v>520</v>
      </c>
      <c r="R764" s="10" t="str">
        <f>IFERROR(_xlfn.XLOOKUP(F764, BS_ATIVIDADE[ATIVIDADE],BS_ATIVIDADE[UNIDADE] ), "*")</f>
        <v>M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4" s="104" t="s">
        <v>1988</v>
      </c>
      <c r="W764" s="149" t="s">
        <v>2082</v>
      </c>
      <c r="X764" s="103" t="s">
        <v>421</v>
      </c>
      <c r="Y764" s="128" t="s">
        <v>424</v>
      </c>
      <c r="Z764" s="103"/>
      <c r="AA764" s="104" t="s">
        <v>593</v>
      </c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PDM - SUBSTITUIÇÃO - TRILHO</v>
      </c>
      <c r="AJ764" s="9" t="str">
        <f>IF(BS_CONTROLE[[#This Row],[Atividade]]=0, "-", BS_CONTROLE[[#This Row],[Atividade]])</f>
        <v>PDM - SUBSTITUIÇÃO - TRILHO</v>
      </c>
      <c r="AK764" s="31" t="str">
        <f>BS_CONTROLE[[#This Row],[Local - Partida]]</f>
        <v>-</v>
      </c>
      <c r="AL764" s="31" t="str">
        <f>BS_CONTROLE[[#This Row],[Local - Encerramento]]</f>
        <v>-</v>
      </c>
      <c r="AM764" s="104" t="str">
        <f>IF(BS_CONTROLE[[#This Row],[Entre - Estações]]=0, "-", BS_CONTROLE[[#This Row],[Entre - Estações]])</f>
        <v>ZXW-ZGP</v>
      </c>
      <c r="AN764" s="104" t="str">
        <f>IF(BS_CONTROLE[[#This Row],[SB]]=0, "-", BS_CONTROLE[[#This Row],[SB]])</f>
        <v>K89ZES2</v>
      </c>
      <c r="AO764" s="104">
        <f>IF(BS_CONTROLE[[#This Row],[SUB]]=0, "-", BS_CONTROLE[[#This Row],[SUB]])</f>
        <v>92</v>
      </c>
      <c r="AP764" s="104">
        <f>BS_CONTROLE[[#This Row],[KM - Inicio]]</f>
        <v>87</v>
      </c>
      <c r="AQ764" s="104">
        <f>BS_CONTROLE[[#This Row],[KM - Inicio]]</f>
        <v>87</v>
      </c>
      <c r="AR764" s="107">
        <v>0.45833333333333331</v>
      </c>
      <c r="AS764" s="107">
        <v>0.4909722222222222</v>
      </c>
      <c r="AT764" s="107">
        <v>0.74097222222222225</v>
      </c>
      <c r="AU764" s="135"/>
      <c r="AV764" s="135"/>
      <c r="AW764" s="14"/>
      <c r="AX764" s="14"/>
      <c r="AY764" s="160">
        <f t="shared" si="70"/>
        <v>0.25000000000000006</v>
      </c>
      <c r="AZ764" s="151"/>
      <c r="BA764" s="108"/>
      <c r="BB764" s="10" t="str">
        <f>IFERROR(_xlfn.XLOOKUP(AI764, BS_ATIVIDADE[ATIVIDADE],BS_ATIVIDADE[UNIDADE] ), "*")</f>
        <v>M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4" s="148"/>
      <c r="BG764" s="16"/>
      <c r="BH764" s="17">
        <v>1</v>
      </c>
      <c r="BI764" s="17"/>
      <c r="BJ764" s="17" t="s">
        <v>2083</v>
      </c>
      <c r="BK764" s="17" t="s">
        <v>2083</v>
      </c>
      <c r="BL764" s="16"/>
      <c r="BM764" s="129"/>
      <c r="BN764" s="129"/>
      <c r="BO764" s="129"/>
      <c r="BP764" s="18"/>
      <c r="BQ764" s="12" t="str">
        <f t="shared" si="72"/>
        <v>Produção</v>
      </c>
      <c r="BR764" s="19">
        <f t="shared" si="73"/>
        <v>1.0000000000000002</v>
      </c>
      <c r="BS764" s="19">
        <f t="shared" si="74"/>
        <v>0</v>
      </c>
      <c r="BT764" s="185" t="str">
        <f t="shared" si="75"/>
        <v/>
      </c>
    </row>
    <row r="765" spans="1:72">
      <c r="A765" s="47" t="str">
        <f t="shared" si="71"/>
        <v>LEANDRO (TP-727)46081</v>
      </c>
      <c r="B765" s="101">
        <v>46081</v>
      </c>
      <c r="C765" s="134">
        <f>IF(BS_CONTROLE[[#This Row],[DATA]]="","",WEEKNUM(BS_CONTROLE[[#This Row],[DATA]]))</f>
        <v>9</v>
      </c>
      <c r="D765" s="103" t="s">
        <v>915</v>
      </c>
      <c r="E765" s="155">
        <v>758</v>
      </c>
      <c r="F765" s="125" t="s">
        <v>782</v>
      </c>
      <c r="G765" s="140" t="str">
        <f>IF(D765="","*",VLOOKUP(F765,BS_ATIVIDADE[],3,FALSE))</f>
        <v>TRILHO - SUBSTITUIÇÂO</v>
      </c>
      <c r="H765" s="105" t="s">
        <v>593</v>
      </c>
      <c r="I765" s="105" t="s">
        <v>593</v>
      </c>
      <c r="J765" s="104">
        <v>92</v>
      </c>
      <c r="K765" s="104">
        <v>87</v>
      </c>
      <c r="L765" s="104" t="s">
        <v>593</v>
      </c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765" s="105">
        <v>0.41666666666666669</v>
      </c>
      <c r="P765" s="105">
        <v>0.25</v>
      </c>
      <c r="Q765" s="104">
        <v>520</v>
      </c>
      <c r="R765" s="10" t="str">
        <f>IFERROR(_xlfn.XLOOKUP(F765, BS_ATIVIDADE[ATIVIDADE],BS_ATIVIDADE[UNIDADE] ), "*")</f>
        <v>M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5" s="104" t="s">
        <v>1988</v>
      </c>
      <c r="W765" s="149" t="s">
        <v>2082</v>
      </c>
      <c r="X765" s="103" t="s">
        <v>421</v>
      </c>
      <c r="Y765" s="128" t="s">
        <v>424</v>
      </c>
      <c r="Z765" s="103"/>
      <c r="AA765" s="104" t="s">
        <v>593</v>
      </c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PDM - SUBSTITUIÇÃO - TRILHO</v>
      </c>
      <c r="AJ765" s="9" t="str">
        <f>IF(BS_CONTROLE[[#This Row],[Atividade]]=0, "-", BS_CONTROLE[[#This Row],[Atividade]])</f>
        <v>PDM - SUBSTITUIÇÃO - TRILHO</v>
      </c>
      <c r="AK765" s="31" t="str">
        <f>BS_CONTROLE[[#This Row],[Local - Partida]]</f>
        <v>-</v>
      </c>
      <c r="AL765" s="31" t="str">
        <f>BS_CONTROLE[[#This Row],[Local - Encerramento]]</f>
        <v>-</v>
      </c>
      <c r="AM765" s="104" t="str">
        <f>IF(BS_CONTROLE[[#This Row],[Entre - Estações]]=0, "-", BS_CONTROLE[[#This Row],[Entre - Estações]])</f>
        <v>ZXW-ZGP</v>
      </c>
      <c r="AN765" s="104" t="str">
        <f>IF(BS_CONTROLE[[#This Row],[SB]]=0, "-", BS_CONTROLE[[#This Row],[SB]])</f>
        <v>K89ZES2</v>
      </c>
      <c r="AO765" s="104">
        <f>IF(BS_CONTROLE[[#This Row],[SUB]]=0, "-", BS_CONTROLE[[#This Row],[SUB]])</f>
        <v>92</v>
      </c>
      <c r="AP765" s="104">
        <f>BS_CONTROLE[[#This Row],[KM - Inicio]]</f>
        <v>87</v>
      </c>
      <c r="AQ765" s="104">
        <f>BS_CONTROLE[[#This Row],[KM - Inicio]]</f>
        <v>87</v>
      </c>
      <c r="AR765" s="107">
        <v>0.45833333333333331</v>
      </c>
      <c r="AS765" s="107">
        <v>0.4909722222222222</v>
      </c>
      <c r="AT765" s="107">
        <v>0.74097222222222225</v>
      </c>
      <c r="AU765" s="135"/>
      <c r="AV765" s="135"/>
      <c r="AW765" s="14"/>
      <c r="AX765" s="14"/>
      <c r="AY765" s="160">
        <f t="shared" si="70"/>
        <v>0.25000000000000006</v>
      </c>
      <c r="AZ765" s="151"/>
      <c r="BA765" s="108"/>
      <c r="BB765" s="10" t="str">
        <f>IFERROR(_xlfn.XLOOKUP(AI765, BS_ATIVIDADE[ATIVIDADE],BS_ATIVIDADE[UNIDADE] ), "*")</f>
        <v>M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5" s="148"/>
      <c r="BG765" s="16"/>
      <c r="BH765" s="17">
        <v>1</v>
      </c>
      <c r="BI765" s="17"/>
      <c r="BJ765" s="17" t="s">
        <v>2083</v>
      </c>
      <c r="BK765" s="17" t="s">
        <v>2083</v>
      </c>
      <c r="BL765" s="16"/>
      <c r="BM765" s="129"/>
      <c r="BN765" s="129"/>
      <c r="BO765" s="129"/>
      <c r="BP765" s="18"/>
      <c r="BQ765" s="12" t="str">
        <f t="shared" si="72"/>
        <v>Produção</v>
      </c>
      <c r="BR765" s="19">
        <f t="shared" si="73"/>
        <v>1.0000000000000002</v>
      </c>
      <c r="BS765" s="19">
        <f t="shared" si="74"/>
        <v>0</v>
      </c>
      <c r="BT765" s="185" t="str">
        <f t="shared" si="75"/>
        <v/>
      </c>
    </row>
    <row r="766" spans="1:72">
      <c r="A766" s="47" t="str">
        <f t="shared" si="71"/>
        <v>V8546081</v>
      </c>
      <c r="B766" s="101">
        <v>46081</v>
      </c>
      <c r="C766" s="134">
        <f>IF(BS_CONTROLE[[#This Row],[DATA]]="","",WEEKNUM(BS_CONTROLE[[#This Row],[DATA]]))</f>
        <v>9</v>
      </c>
      <c r="D766" s="103" t="s">
        <v>799</v>
      </c>
      <c r="E766" s="155">
        <v>557</v>
      </c>
      <c r="F766" s="125" t="s">
        <v>698</v>
      </c>
      <c r="G766" s="140" t="str">
        <f>IF(D766="","*",VLOOKUP(F766,BS_ATIVIDADE[],3,FALSE))</f>
        <v>MECANIZAÇÃO - SOCADORA</v>
      </c>
      <c r="H766" s="105" t="s">
        <v>1154</v>
      </c>
      <c r="I766" s="105" t="s">
        <v>1154</v>
      </c>
      <c r="J766" s="104">
        <v>92</v>
      </c>
      <c r="K766" s="104">
        <v>102.1</v>
      </c>
      <c r="L766" s="104">
        <v>102.8</v>
      </c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66" s="105">
        <v>0.33333333333333331</v>
      </c>
      <c r="P766" s="105">
        <v>0.125</v>
      </c>
      <c r="Q766" s="104">
        <v>300</v>
      </c>
      <c r="R766" s="10" t="str">
        <f>IFERROR(_xlfn.XLOOKUP(F766, BS_ATIVIDADE[ATIVIDADE],BS_ATIVIDADE[UNIDADE] ), "*")</f>
        <v>M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6" s="104" t="s">
        <v>1148</v>
      </c>
      <c r="W766" s="149" t="s">
        <v>1664</v>
      </c>
      <c r="X766" s="103" t="s">
        <v>421</v>
      </c>
      <c r="Y766" s="128" t="s">
        <v>424</v>
      </c>
      <c r="Z766" s="103"/>
      <c r="AA766" s="104">
        <v>1</v>
      </c>
      <c r="AB766" s="102" t="s">
        <v>412</v>
      </c>
      <c r="AC766" s="150" t="s">
        <v>406</v>
      </c>
      <c r="AD766" s="106">
        <v>0.29166666666666669</v>
      </c>
      <c r="AE766" s="104">
        <v>6235</v>
      </c>
      <c r="AF766" s="104"/>
      <c r="AG766" s="104"/>
      <c r="AH766" s="15"/>
      <c r="AI766" s="125" t="str">
        <f>IF(BS_CONTROLE[[#This Row],[Atividade]]=0, "-", BS_CONTROLE[[#This Row],[Atividade]])</f>
        <v>MECANIZAÇÃO - SOCADORA</v>
      </c>
      <c r="AJ766" s="9" t="str">
        <f>IF(BS_CONTROLE[[#This Row],[Atividade]]=0, "-", BS_CONTROLE[[#This Row],[Atividade]])</f>
        <v>MECANIZAÇÃO - SOCADORA</v>
      </c>
      <c r="AK766" s="31" t="str">
        <f>BS_CONTROLE[[#This Row],[Local - Partida]]</f>
        <v>ZDRZPT</v>
      </c>
      <c r="AL766" s="31" t="str">
        <f>BS_CONTROLE[[#This Row],[Local - Encerramento]]</f>
        <v>ZDRZPT</v>
      </c>
      <c r="AM766" s="104" t="str">
        <f>IF(BS_CONTROLE[[#This Row],[Entre - Estações]]=0, "-", BS_CONTROLE[[#This Row],[Entre - Estações]])</f>
        <v>ZGP</v>
      </c>
      <c r="AN766" s="104" t="str">
        <f>IF(BS_CONTROLE[[#This Row],[SB]]=0, "-", BS_CONTROLE[[#This Row],[SB]])</f>
        <v>ZGP2</v>
      </c>
      <c r="AO766" s="104">
        <f>IF(BS_CONTROLE[[#This Row],[SUB]]=0, "-", BS_CONTROLE[[#This Row],[SUB]])</f>
        <v>92</v>
      </c>
      <c r="AP766" s="104">
        <f>BS_CONTROLE[[#This Row],[KM - Inicio]]</f>
        <v>102.1</v>
      </c>
      <c r="AQ766" s="104">
        <f>BS_CONTROLE[[#This Row],[KM - Inicio]]</f>
        <v>102.1</v>
      </c>
      <c r="AR766" s="107">
        <v>0.35347222222222224</v>
      </c>
      <c r="AS766" s="107"/>
      <c r="AT766" s="107"/>
      <c r="AU766" s="135"/>
      <c r="AV766" s="135"/>
      <c r="AW766" s="14"/>
      <c r="AX766" s="14"/>
      <c r="AY766" s="160">
        <f t="shared" si="70"/>
        <v>0</v>
      </c>
      <c r="AZ766" s="151"/>
      <c r="BA766" s="108"/>
      <c r="BB766" s="10" t="str">
        <f>IFERROR(_xlfn.XLOOKUP(AI766, BS_ATIVIDADE[ATIVIDADE],BS_ATIVIDADE[UNIDADE] ), "*")</f>
        <v>M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6" s="148"/>
      <c r="BG766" s="16"/>
      <c r="BH766" s="17"/>
      <c r="BI766" s="17"/>
      <c r="BJ766" s="17" t="s">
        <v>2084</v>
      </c>
      <c r="BK766" s="18"/>
      <c r="BL766" s="16"/>
      <c r="BM766" s="129"/>
      <c r="BN766" s="129"/>
      <c r="BO766" s="129"/>
      <c r="BP766" s="18"/>
      <c r="BQ766" s="12" t="str">
        <f t="shared" si="72"/>
        <v>Produção e Intervalo</v>
      </c>
      <c r="BR766" s="19">
        <f t="shared" si="73"/>
        <v>0</v>
      </c>
      <c r="BS766" s="19">
        <f t="shared" si="74"/>
        <v>0</v>
      </c>
      <c r="BT766" s="185" t="str">
        <f t="shared" si="75"/>
        <v/>
      </c>
    </row>
    <row r="767" spans="1:72">
      <c r="A767" s="47" t="str">
        <f t="shared" si="71"/>
        <v>A8446081</v>
      </c>
      <c r="B767" s="101">
        <v>46081</v>
      </c>
      <c r="C767" s="134">
        <f>IF(BS_CONTROLE[[#This Row],[DATA]]="","",WEEKNUM(BS_CONTROLE[[#This Row],[DATA]]))</f>
        <v>9</v>
      </c>
      <c r="D767" s="103" t="s">
        <v>727</v>
      </c>
      <c r="E767" s="155">
        <v>557</v>
      </c>
      <c r="F767" s="125" t="s">
        <v>614</v>
      </c>
      <c r="G767" s="140" t="str">
        <f>IF(D767="","*",VLOOKUP(F767,BS_ATIVIDADE[],3,FALSE))</f>
        <v>DETECÇÃO</v>
      </c>
      <c r="H767" s="105" t="s">
        <v>184</v>
      </c>
      <c r="I767" s="105" t="s">
        <v>72</v>
      </c>
      <c r="J767" s="104">
        <v>54</v>
      </c>
      <c r="K767" s="104">
        <v>106.4</v>
      </c>
      <c r="L767" s="104" t="s">
        <v>593</v>
      </c>
      <c r="M767" s="126" t="s">
        <v>1156</v>
      </c>
      <c r="N767" s="126" t="s">
        <v>1157</v>
      </c>
      <c r="O767" s="105">
        <v>0.3125</v>
      </c>
      <c r="P767" s="105">
        <v>4.1666666666666664E-2</v>
      </c>
      <c r="Q767" s="104">
        <v>1</v>
      </c>
      <c r="R767" s="10" t="str">
        <f>IFERROR(_xlfn.XLOOKUP(F767, BS_ATIVIDADE[ATIVIDADE],BS_ATIVIDADE[UNIDADE] ), "*")</f>
        <v>KM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67" s="104" t="s">
        <v>1354</v>
      </c>
      <c r="W767" s="149" t="s">
        <v>2085</v>
      </c>
      <c r="X767" s="103" t="s">
        <v>421</v>
      </c>
      <c r="Y767" s="128" t="s">
        <v>424</v>
      </c>
      <c r="Z767" s="103"/>
      <c r="AA767" s="104">
        <v>1</v>
      </c>
      <c r="AB767" s="102" t="s">
        <v>412</v>
      </c>
      <c r="AC767" s="150"/>
      <c r="AD767" s="106">
        <v>0.29166666666666669</v>
      </c>
      <c r="AE767" s="104">
        <v>6293</v>
      </c>
      <c r="AF767" s="104"/>
      <c r="AG767" s="104"/>
      <c r="AH767" s="15"/>
      <c r="AI767" s="125" t="str">
        <f>IF(BS_CONTROLE[[#This Row],[Atividade]]=0, "-", BS_CONTROLE[[#This Row],[Atividade]])</f>
        <v>DETECÇÃO - RONDA 7 DIAS</v>
      </c>
      <c r="AJ767" s="9" t="str">
        <f>IF(BS_CONTROLE[[#This Row],[Atividade]]=0, "-", BS_CONTROLE[[#This Row],[Atividade]])</f>
        <v>DETECÇÃO - RONDA 7 DIAS</v>
      </c>
      <c r="AK767" s="31" t="str">
        <f>BS_CONTROLE[[#This Row],[Local - Partida]]</f>
        <v>ZPT1051</v>
      </c>
      <c r="AL767" s="31" t="str">
        <f>BS_CONTROLE[[#This Row],[Local - Encerramento]]</f>
        <v>ZEV1</v>
      </c>
      <c r="AM767" s="104" t="str">
        <f>IF(BS_CONTROLE[[#This Row],[Entre - Estações]]=0, "-", BS_CONTROLE[[#This Row],[Entre - Estações]])</f>
        <v>ZPT-ZEV</v>
      </c>
      <c r="AN767" s="104" t="str">
        <f>IF(BS_CONTROLE[[#This Row],[SB]]=0, "-", BS_CONTROLE[[#This Row],[SB]])</f>
        <v>ZPTZEV</v>
      </c>
      <c r="AO767" s="104">
        <f>IF(BS_CONTROLE[[#This Row],[SUB]]=0, "-", BS_CONTROLE[[#This Row],[SUB]])</f>
        <v>54</v>
      </c>
      <c r="AP767" s="104">
        <f>BS_CONTROLE[[#This Row],[KM - Inicio]]</f>
        <v>106.4</v>
      </c>
      <c r="AQ767" s="104">
        <f>BS_CONTROLE[[#This Row],[KM - Inicio]]</f>
        <v>106.4</v>
      </c>
      <c r="AR767" s="107">
        <v>0.31944444444444442</v>
      </c>
      <c r="AS767" s="107">
        <v>0.35416666666666669</v>
      </c>
      <c r="AT767" s="107">
        <v>0.39583333333333331</v>
      </c>
      <c r="AU767" s="135"/>
      <c r="AV767" s="135"/>
      <c r="AW767" s="14"/>
      <c r="AX767" s="14"/>
      <c r="AY767" s="160">
        <f t="shared" si="70"/>
        <v>4.166666666666663E-2</v>
      </c>
      <c r="AZ767" s="151"/>
      <c r="BA767" s="108">
        <v>1</v>
      </c>
      <c r="BB767" s="10" t="str">
        <f>IFERROR(_xlfn.XLOOKUP(AI767, BS_ATIVIDADE[ATIVIDADE],BS_ATIVIDADE[UNIDADE] ), "*")</f>
        <v>KM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67" s="148"/>
      <c r="BG767" s="16"/>
      <c r="BH767" s="17">
        <v>2</v>
      </c>
      <c r="BI767" s="17"/>
      <c r="BJ767" s="17" t="s">
        <v>2086</v>
      </c>
      <c r="BK767" s="17" t="s">
        <v>2086</v>
      </c>
      <c r="BL767" s="16"/>
      <c r="BM767" s="129" t="s">
        <v>445</v>
      </c>
      <c r="BN767" s="129" t="s">
        <v>445</v>
      </c>
      <c r="BO767" s="129" t="s">
        <v>445</v>
      </c>
      <c r="BP767" s="18"/>
      <c r="BQ767" s="12" t="str">
        <f t="shared" si="72"/>
        <v>Intervalo</v>
      </c>
      <c r="BR767" s="19">
        <f t="shared" si="73"/>
        <v>0.99999999999999911</v>
      </c>
      <c r="BS767" s="19">
        <f t="shared" si="74"/>
        <v>1</v>
      </c>
      <c r="BT767" s="185" t="str">
        <f t="shared" si="75"/>
        <v>OKOK</v>
      </c>
    </row>
    <row r="768" spans="1:72">
      <c r="A768" s="47" t="str">
        <f t="shared" si="71"/>
        <v>HUELTON (TP-725)46081</v>
      </c>
      <c r="B768" s="101">
        <v>46081</v>
      </c>
      <c r="C768" s="134">
        <f>IF(BS_CONTROLE[[#This Row],[DATA]]="","",WEEKNUM(BS_CONTROLE[[#This Row],[DATA]]))</f>
        <v>9</v>
      </c>
      <c r="D768" s="103" t="s">
        <v>891</v>
      </c>
      <c r="E768" s="155">
        <v>557</v>
      </c>
      <c r="F768" s="125" t="s">
        <v>775</v>
      </c>
      <c r="G768" s="140" t="str">
        <f>IF(D768="","*",VLOOKUP(F768,BS_ATIVIDADE[],3,FALSE))</f>
        <v>SOLDA</v>
      </c>
      <c r="H768" s="105" t="s">
        <v>593</v>
      </c>
      <c r="I768" s="105" t="s">
        <v>593</v>
      </c>
      <c r="J768" s="104">
        <v>92</v>
      </c>
      <c r="K768" s="104">
        <v>106.7</v>
      </c>
      <c r="L768" s="104" t="s">
        <v>593</v>
      </c>
      <c r="M768" s="126" t="s">
        <v>335</v>
      </c>
      <c r="N768" s="126" t="s">
        <v>337</v>
      </c>
      <c r="O768" s="105">
        <v>0.41666666666666669</v>
      </c>
      <c r="P768" s="105">
        <v>6.25E-2</v>
      </c>
      <c r="Q768" s="104">
        <v>1</v>
      </c>
      <c r="R768" s="10" t="str">
        <f>IFERROR(_xlfn.XLOOKUP(F768, BS_ATIVIDADE[ATIVIDADE],BS_ATIVIDADE[UNIDADE] ), "*")</f>
        <v>Nº DE SOLDA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8" s="104" t="s">
        <v>1699</v>
      </c>
      <c r="W768" s="149" t="s">
        <v>1060</v>
      </c>
      <c r="X768" s="103" t="s">
        <v>421</v>
      </c>
      <c r="Y768" s="128" t="s">
        <v>424</v>
      </c>
      <c r="Z768" s="103"/>
      <c r="AA768" s="104" t="s">
        <v>593</v>
      </c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PDM - SOLDA</v>
      </c>
      <c r="AJ768" s="9" t="str">
        <f>IF(BS_CONTROLE[[#This Row],[Atividade]]=0, "-", BS_CONTROLE[[#This Row],[Atividade]])</f>
        <v>PDM - SOLDA</v>
      </c>
      <c r="AK768" s="31" t="str">
        <f>BS_CONTROLE[[#This Row],[Local - Partida]]</f>
        <v>-</v>
      </c>
      <c r="AL768" s="31" t="str">
        <f>BS_CONTROLE[[#This Row],[Local - Encerramento]]</f>
        <v>-</v>
      </c>
      <c r="AM768" s="104" t="str">
        <f>IF(BS_CONTROLE[[#This Row],[Entre - Estações]]=0, "-", BS_CONTROLE[[#This Row],[Entre - Estações]])</f>
        <v>ZPT</v>
      </c>
      <c r="AN768" s="104" t="str">
        <f>IF(BS_CONTROLE[[#This Row],[SB]]=0, "-", BS_CONTROLE[[#This Row],[SB]])</f>
        <v>ZPT2</v>
      </c>
      <c r="AO768" s="104">
        <f>IF(BS_CONTROLE[[#This Row],[SUB]]=0, "-", BS_CONTROLE[[#This Row],[SUB]])</f>
        <v>92</v>
      </c>
      <c r="AP768" s="104">
        <f>BS_CONTROLE[[#This Row],[KM - Inicio]]</f>
        <v>106.7</v>
      </c>
      <c r="AQ768" s="104">
        <f>BS_CONTROLE[[#This Row],[KM - Inicio]]</f>
        <v>106.7</v>
      </c>
      <c r="AR768" s="107">
        <v>0</v>
      </c>
      <c r="AS768" s="107">
        <v>0</v>
      </c>
      <c r="AT768" s="107">
        <v>0</v>
      </c>
      <c r="AU768" s="135"/>
      <c r="AV768" s="135"/>
      <c r="AW768" s="14"/>
      <c r="AX768" s="14"/>
      <c r="AY768" s="160">
        <f t="shared" si="70"/>
        <v>0</v>
      </c>
      <c r="AZ768" s="151"/>
      <c r="BA768" s="108">
        <v>0</v>
      </c>
      <c r="BB768" s="10" t="str">
        <f>IFERROR(_xlfn.XLOOKUP(AI768, BS_ATIVIDADE[ATIVIDADE],BS_ATIVIDADE[UNIDADE] ), "*")</f>
        <v>Nº DE SOLDA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8" s="148"/>
      <c r="BG768" s="16"/>
      <c r="BH768" s="17">
        <v>0</v>
      </c>
      <c r="BI768" s="17"/>
      <c r="BJ768" s="17" t="s">
        <v>2067</v>
      </c>
      <c r="BK768" s="17" t="s">
        <v>2067</v>
      </c>
      <c r="BL768" s="16"/>
      <c r="BM768" s="129" t="s">
        <v>441</v>
      </c>
      <c r="BN768" s="129" t="s">
        <v>470</v>
      </c>
      <c r="BO768" s="129" t="s">
        <v>565</v>
      </c>
      <c r="BP768" s="17" t="s">
        <v>2067</v>
      </c>
      <c r="BQ768" s="12" t="str">
        <f t="shared" si="72"/>
        <v>Produção e Intervalo</v>
      </c>
      <c r="BR768" s="19">
        <f t="shared" si="73"/>
        <v>0</v>
      </c>
      <c r="BS768" s="19">
        <f t="shared" si="74"/>
        <v>0</v>
      </c>
      <c r="BT768" s="185" t="str">
        <f t="shared" si="75"/>
        <v>SuperExecução</v>
      </c>
    </row>
    <row r="769" spans="1:72">
      <c r="A769" s="47" t="str">
        <f t="shared" si="71"/>
        <v>EXPANSÃO TURMA 146081</v>
      </c>
      <c r="B769" s="101">
        <v>46081</v>
      </c>
      <c r="C769" s="134">
        <f>IF(BS_CONTROLE[[#This Row],[DATA]]="","",WEEKNUM(BS_CONTROLE[[#This Row],[DATA]]))</f>
        <v>9</v>
      </c>
      <c r="D769" s="103" t="s">
        <v>594</v>
      </c>
      <c r="E769" s="155">
        <v>650</v>
      </c>
      <c r="F769" s="125" t="s">
        <v>654</v>
      </c>
      <c r="G769" s="140" t="str">
        <f>IF(D769="","*",VLOOKUP(F769,BS_ATIVIDADE[],3,FALSE))</f>
        <v>EXPANSÃO</v>
      </c>
      <c r="H769" s="105" t="s">
        <v>593</v>
      </c>
      <c r="I769" s="105" t="s">
        <v>593</v>
      </c>
      <c r="J769" s="104">
        <v>30</v>
      </c>
      <c r="K769" s="104">
        <v>108.75</v>
      </c>
      <c r="L769" s="104">
        <v>109</v>
      </c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69" s="126" t="s">
        <v>1954</v>
      </c>
      <c r="O769" s="105">
        <v>0.35416666666666669</v>
      </c>
      <c r="P769" s="105">
        <v>6.25E-2</v>
      </c>
      <c r="Q769" s="104">
        <v>1</v>
      </c>
      <c r="R769" s="10" t="str">
        <f>IFERROR(_xlfn.XLOOKUP(F769, BS_ATIVIDADE[ATIVIDADE],BS_ATIVIDADE[UNIDADE] ), "*")</f>
        <v>Nº DE SOLDA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69" s="104" t="s">
        <v>1118</v>
      </c>
      <c r="W769" s="149" t="s">
        <v>1060</v>
      </c>
      <c r="X769" s="103" t="s">
        <v>421</v>
      </c>
      <c r="Y769" s="128" t="s">
        <v>424</v>
      </c>
      <c r="Z769" s="103"/>
      <c r="AA769" s="104" t="s">
        <v>593</v>
      </c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EXPANSÃO - SOLDA</v>
      </c>
      <c r="AJ769" s="9" t="str">
        <f>IF(BS_CONTROLE[[#This Row],[Atividade]]=0, "-", BS_CONTROLE[[#This Row],[Atividade]])</f>
        <v>EXPANSÃO - SOLDA</v>
      </c>
      <c r="AK769" s="31" t="str">
        <f>BS_CONTROLE[[#This Row],[Local - Partida]]</f>
        <v>-</v>
      </c>
      <c r="AL769" s="31" t="str">
        <f>BS_CONTROLE[[#This Row],[Local - Encerramento]]</f>
        <v>-</v>
      </c>
      <c r="AM769" s="104" t="str">
        <f>IF(BS_CONTROLE[[#This Row],[Entre - Estações]]=0, "-", BS_CONTROLE[[#This Row],[Entre - Estações]])</f>
        <v>109-ZGM</v>
      </c>
      <c r="AN769" s="104" t="str">
        <f>IF(BS_CONTROLE[[#This Row],[SB]]=0, "-", BS_CONTROLE[[#This Row],[SB]])</f>
        <v>1101093/1101091</v>
      </c>
      <c r="AO769" s="104">
        <f>IF(BS_CONTROLE[[#This Row],[SUB]]=0, "-", BS_CONTROLE[[#This Row],[SUB]])</f>
        <v>30</v>
      </c>
      <c r="AP769" s="104">
        <f>BS_CONTROLE[[#This Row],[KM - Inicio]]</f>
        <v>108.75</v>
      </c>
      <c r="AQ769" s="104">
        <f>BS_CONTROLE[[#This Row],[KM - Inicio]]</f>
        <v>108.75</v>
      </c>
      <c r="AR769" s="107">
        <v>0.33333333333333331</v>
      </c>
      <c r="AS769" s="107">
        <v>0.39583333333333331</v>
      </c>
      <c r="AT769" s="107">
        <v>0.45833333333333331</v>
      </c>
      <c r="AU769" s="135">
        <v>0.47916666666666669</v>
      </c>
      <c r="AV769" s="135">
        <v>0.54166666666666663</v>
      </c>
      <c r="AW769" s="14"/>
      <c r="AX769" s="14"/>
      <c r="AY769" s="160">
        <f t="shared" si="70"/>
        <v>0.12499999999999994</v>
      </c>
      <c r="AZ769" s="151"/>
      <c r="BA769" s="108">
        <v>2</v>
      </c>
      <c r="BB769" s="10" t="str">
        <f>IFERROR(_xlfn.XLOOKUP(AI769, BS_ATIVIDADE[ATIVIDADE],BS_ATIVIDADE[UNIDADE] ), "*")</f>
        <v>Nº DE SOLDA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69" s="148"/>
      <c r="BG769" s="16"/>
      <c r="BH769" s="17">
        <v>2</v>
      </c>
      <c r="BI769" s="17"/>
      <c r="BJ769" s="17" t="s">
        <v>2087</v>
      </c>
      <c r="BK769" s="17" t="s">
        <v>2087</v>
      </c>
      <c r="BL769" s="16"/>
      <c r="BM769" s="129" t="s">
        <v>445</v>
      </c>
      <c r="BN769" s="129" t="s">
        <v>445</v>
      </c>
      <c r="BO769" s="129" t="s">
        <v>445</v>
      </c>
      <c r="BP769" s="18"/>
      <c r="BQ769" s="12" t="str">
        <f t="shared" si="72"/>
        <v>Aderente</v>
      </c>
      <c r="BR769" s="19">
        <f t="shared" si="73"/>
        <v>1.9999999999999991</v>
      </c>
      <c r="BS769" s="19">
        <f t="shared" si="74"/>
        <v>2</v>
      </c>
      <c r="BT769" s="185" t="str">
        <f t="shared" si="75"/>
        <v>OKOK</v>
      </c>
    </row>
    <row r="770" spans="1:72" hidden="1">
      <c r="A770" s="47" t="str">
        <f t="shared" si="71"/>
        <v/>
      </c>
      <c r="B770" s="101"/>
      <c r="C770" s="134" t="str">
        <f>IF(BS_CONTROLE[[#This Row],[DATA]]="","",WEEKNUM(BS_CONTROLE[[#This Row],[DATA]]))</f>
        <v/>
      </c>
      <c r="D770" s="103"/>
      <c r="E770" s="155">
        <v>763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0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2"/>
        <v>Aderente</v>
      </c>
      <c r="BR770" s="19" t="str">
        <f t="shared" si="73"/>
        <v>*</v>
      </c>
      <c r="BS770" s="19" t="str">
        <f t="shared" si="74"/>
        <v>*</v>
      </c>
      <c r="BT770" s="185" t="str">
        <f t="shared" si="75"/>
        <v/>
      </c>
    </row>
    <row r="771" spans="1:72" hidden="1">
      <c r="A771" s="47" t="str">
        <f t="shared" si="71"/>
        <v/>
      </c>
      <c r="B771" s="101"/>
      <c r="C771" s="134" t="str">
        <f>IF(BS_CONTROLE[[#This Row],[DATA]]="","",WEEKNUM(BS_CONTROLE[[#This Row],[DATA]]))</f>
        <v/>
      </c>
      <c r="D771" s="103"/>
      <c r="E771" s="155">
        <v>764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0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2"/>
        <v>Aderente</v>
      </c>
      <c r="BR771" s="19" t="str">
        <f t="shared" si="73"/>
        <v>*</v>
      </c>
      <c r="BS771" s="19" t="str">
        <f t="shared" si="74"/>
        <v>*</v>
      </c>
      <c r="BT771" s="185" t="str">
        <f t="shared" si="75"/>
        <v/>
      </c>
    </row>
    <row r="772" spans="1:72" hidden="1">
      <c r="A772" s="47" t="str">
        <f t="shared" si="71"/>
        <v/>
      </c>
      <c r="B772" s="101"/>
      <c r="C772" s="134" t="str">
        <f>IF(BS_CONTROLE[[#This Row],[DATA]]="","",WEEKNUM(BS_CONTROLE[[#This Row],[DATA]]))</f>
        <v/>
      </c>
      <c r="D772" s="103"/>
      <c r="E772" s="155">
        <v>765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0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2"/>
        <v>Aderente</v>
      </c>
      <c r="BR772" s="19" t="str">
        <f t="shared" si="73"/>
        <v>*</v>
      </c>
      <c r="BS772" s="19" t="str">
        <f t="shared" si="74"/>
        <v>*</v>
      </c>
      <c r="BT772" s="185" t="str">
        <f t="shared" si="75"/>
        <v/>
      </c>
    </row>
    <row r="773" spans="1:72" hidden="1">
      <c r="A773" s="47" t="str">
        <f t="shared" si="71"/>
        <v>E1746082</v>
      </c>
      <c r="B773" s="101">
        <v>46082</v>
      </c>
      <c r="C773" s="134">
        <f>IF(BS_CONTROLE[[#This Row],[DATA]]="","",WEEKNUM(BS_CONTROLE[[#This Row],[DATA]]))</f>
        <v>10</v>
      </c>
      <c r="D773" s="103" t="s">
        <v>744</v>
      </c>
      <c r="E773" s="155"/>
      <c r="F773" s="125" t="s">
        <v>595</v>
      </c>
      <c r="G773" s="140" t="str">
        <f>IF(D773="","*",VLOOKUP(F773,BS_ATIVIDADE[],3,FALSE))</f>
        <v>CAMINHÂO - SOLDA</v>
      </c>
      <c r="H773" s="105" t="s">
        <v>201</v>
      </c>
      <c r="I773" s="105" t="s">
        <v>201</v>
      </c>
      <c r="J773" s="104">
        <v>55</v>
      </c>
      <c r="K773" s="104">
        <v>100.3</v>
      </c>
      <c r="L773" s="104" t="s">
        <v>593</v>
      </c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73" s="105">
        <v>0.38194444444444442</v>
      </c>
      <c r="P773" s="105">
        <v>0.125</v>
      </c>
      <c r="Q773" s="104">
        <v>2</v>
      </c>
      <c r="R773" s="10" t="str">
        <f>IFERROR(_xlfn.XLOOKUP(F773, BS_ATIVIDADE[ATIVIDADE],BS_ATIVIDADE[UNIDADE] ), "*")</f>
        <v>Nº DE SOLDA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3" s="104" t="s">
        <v>1671</v>
      </c>
      <c r="W773" s="149" t="s">
        <v>1090</v>
      </c>
      <c r="X773" s="103" t="s">
        <v>421</v>
      </c>
      <c r="Y773" s="128"/>
      <c r="Z773" s="103"/>
      <c r="AA773" s="104">
        <v>1</v>
      </c>
      <c r="AB773" s="102" t="s">
        <v>412</v>
      </c>
      <c r="AC773" s="150"/>
      <c r="AD773" s="106">
        <v>0.29166666666666669</v>
      </c>
      <c r="AE773" s="104">
        <v>6251</v>
      </c>
      <c r="AF773" s="104" t="s">
        <v>593</v>
      </c>
      <c r="AG773" s="104" t="s">
        <v>593</v>
      </c>
      <c r="AH773" s="15"/>
      <c r="AI773" s="125" t="str">
        <f>IF(BS_CONTROLE[[#This Row],[Atividade]]=0, "-", BS_CONTROLE[[#This Row],[Atividade]])</f>
        <v>CAMINHÃO DE SOLDA</v>
      </c>
      <c r="AJ773" s="9" t="str">
        <f>IF(BS_CONTROLE[[#This Row],[Atividade]]=0, "-", BS_CONTROLE[[#This Row],[Atividade]])</f>
        <v>CAMINHÃO DE SOLDA</v>
      </c>
      <c r="AK773" s="31" t="str">
        <f>BS_CONTROLE[[#This Row],[Local - Partida]]</f>
        <v>102ZKW2</v>
      </c>
      <c r="AL773" s="31" t="str">
        <f>BS_CONTROLE[[#This Row],[Local - Encerramento]]</f>
        <v>102ZKW2</v>
      </c>
      <c r="AM773" s="104" t="str">
        <f>IF(BS_CONTROLE[[#This Row],[Entre - Estações]]=0, "-", BS_CONTROLE[[#This Row],[Entre - Estações]])</f>
        <v>ZKW-ZLU</v>
      </c>
      <c r="AN773" s="104" t="str">
        <f>IF(BS_CONTROLE[[#This Row],[SB]]=0, "-", BS_CONTROLE[[#This Row],[SB]])</f>
        <v>102ZKW2</v>
      </c>
      <c r="AO773" s="104">
        <f>IF(BS_CONTROLE[[#This Row],[SUB]]=0, "-", BS_CONTROLE[[#This Row],[SUB]])</f>
        <v>55</v>
      </c>
      <c r="AP773" s="104">
        <f>BS_CONTROLE[[#This Row],[KM - Inicio]]</f>
        <v>100.3</v>
      </c>
      <c r="AQ773" s="104">
        <f>BS_CONTROLE[[#This Row],[KM - Inicio]]</f>
        <v>100.3</v>
      </c>
      <c r="AR773" s="107"/>
      <c r="AS773" s="107"/>
      <c r="AT773" s="107"/>
      <c r="AU773" s="135"/>
      <c r="AV773" s="135"/>
      <c r="AW773" s="14"/>
      <c r="AX773" s="14"/>
      <c r="AY773" s="160">
        <f t="shared" si="70"/>
        <v>0</v>
      </c>
      <c r="AZ773" s="151"/>
      <c r="BA773" s="108"/>
      <c r="BB773" s="10" t="str">
        <f>IFERROR(_xlfn.XLOOKUP(AI773, BS_ATIVIDADE[ATIVIDADE],BS_ATIVIDADE[UNIDADE] ), "*")</f>
        <v>Nº DE SOLDA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2"/>
        <v>Produção e Intervalo</v>
      </c>
      <c r="BR773" s="19">
        <f t="shared" si="73"/>
        <v>0</v>
      </c>
      <c r="BS773" s="19">
        <f t="shared" si="74"/>
        <v>0</v>
      </c>
      <c r="BT773" s="185" t="str">
        <f t="shared" si="75"/>
        <v/>
      </c>
    </row>
    <row r="774" spans="1:72" hidden="1">
      <c r="A774" s="47" t="str">
        <f t="shared" si="71"/>
        <v>A8446082</v>
      </c>
      <c r="B774" s="101">
        <v>46082</v>
      </c>
      <c r="C774" s="134">
        <f>IF(BS_CONTROLE[[#This Row],[DATA]]="","",WEEKNUM(BS_CONTROLE[[#This Row],[DATA]]))</f>
        <v>10</v>
      </c>
      <c r="D774" s="103" t="s">
        <v>727</v>
      </c>
      <c r="E774" s="155">
        <v>767</v>
      </c>
      <c r="F774" s="125" t="s">
        <v>614</v>
      </c>
      <c r="G774" s="140" t="str">
        <f>IF(D774="","*",VLOOKUP(F774,BS_ATIVIDADE[],3,FALSE))</f>
        <v>DETECÇÃO</v>
      </c>
      <c r="H774" s="105" t="s">
        <v>1155</v>
      </c>
      <c r="I774" s="105" t="s">
        <v>335</v>
      </c>
      <c r="J774" s="104">
        <v>92</v>
      </c>
      <c r="K774" s="104">
        <v>66.3</v>
      </c>
      <c r="L774" s="104" t="s">
        <v>593</v>
      </c>
      <c r="M774" s="126" t="s">
        <v>11</v>
      </c>
      <c r="N774" s="126" t="s">
        <v>1362</v>
      </c>
      <c r="O774" s="105">
        <v>0.33333333333333331</v>
      </c>
      <c r="P774" s="105">
        <v>4.1666666666666664E-2</v>
      </c>
      <c r="Q774" s="104">
        <v>1</v>
      </c>
      <c r="R774" s="10" t="str">
        <f>IFERROR(_xlfn.XLOOKUP(F774, BS_ATIVIDADE[ATIVIDADE],BS_ATIVIDADE[UNIDADE] ), "*")</f>
        <v>KM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74" s="104" t="s">
        <v>1354</v>
      </c>
      <c r="W774" s="149" t="s">
        <v>2085</v>
      </c>
      <c r="X774" s="103" t="s">
        <v>421</v>
      </c>
      <c r="Y774" s="128"/>
      <c r="Z774" s="103"/>
      <c r="AA774" s="104">
        <v>1</v>
      </c>
      <c r="AB774" s="102" t="s">
        <v>412</v>
      </c>
      <c r="AC774" s="150"/>
      <c r="AD774" s="106">
        <v>0.29166666666666669</v>
      </c>
      <c r="AE774" s="104">
        <v>6293</v>
      </c>
      <c r="AF774" s="104"/>
      <c r="AG774" s="104"/>
      <c r="AH774" s="15"/>
      <c r="AI774" s="125" t="str">
        <f>IF(BS_CONTROLE[[#This Row],[Atividade]]=0, "-", BS_CONTROLE[[#This Row],[Atividade]])</f>
        <v>DETECÇÃO - RONDA 7 DIAS</v>
      </c>
      <c r="AJ774" s="9" t="str">
        <f>IF(BS_CONTROLE[[#This Row],[Atividade]]=0, "-", BS_CONTROLE[[#This Row],[Atividade]])</f>
        <v>DETECÇÃO - RONDA 7 DIAS</v>
      </c>
      <c r="AK774" s="31" t="str">
        <f>BS_CONTROLE[[#This Row],[Local - Partida]]</f>
        <v>ZEV-2</v>
      </c>
      <c r="AL774" s="31" t="str">
        <f>BS_CONTROLE[[#This Row],[Local - Encerramento]]</f>
        <v>ZPT</v>
      </c>
      <c r="AM774" s="104" t="str">
        <f>IF(BS_CONTROLE[[#This Row],[Entre - Estações]]=0, "-", BS_CONTROLE[[#This Row],[Entre - Estações]])</f>
        <v>ZEV-ZPT</v>
      </c>
      <c r="AN774" s="104" t="str">
        <f>IF(BS_CONTROLE[[#This Row],[SB]]=0, "-", BS_CONTROLE[[#This Row],[SB]])</f>
        <v>ZEVZPT</v>
      </c>
      <c r="AO774" s="104">
        <f>IF(BS_CONTROLE[[#This Row],[SUB]]=0, "-", BS_CONTROLE[[#This Row],[SUB]])</f>
        <v>92</v>
      </c>
      <c r="AP774" s="104">
        <f>BS_CONTROLE[[#This Row],[KM - Inicio]]</f>
        <v>66.3</v>
      </c>
      <c r="AQ774" s="104">
        <f>BS_CONTROLE[[#This Row],[KM - Inicio]]</f>
        <v>66.3</v>
      </c>
      <c r="AR774" s="107"/>
      <c r="AS774" s="107"/>
      <c r="AT774" s="107"/>
      <c r="AU774" s="135"/>
      <c r="AV774" s="135"/>
      <c r="AW774" s="14"/>
      <c r="AX774" s="14"/>
      <c r="AY774" s="160">
        <f t="shared" si="70"/>
        <v>0</v>
      </c>
      <c r="AZ774" s="151"/>
      <c r="BA774" s="108"/>
      <c r="BB774" s="10" t="str">
        <f>IFERROR(_xlfn.XLOOKUP(AI774, BS_ATIVIDADE[ATIVIDADE],BS_ATIVIDADE[UNIDADE] ), "*")</f>
        <v>KM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2"/>
        <v>Produção e Intervalo</v>
      </c>
      <c r="BR774" s="19">
        <f t="shared" si="73"/>
        <v>0</v>
      </c>
      <c r="BS774" s="19">
        <f t="shared" si="74"/>
        <v>0</v>
      </c>
      <c r="BT774" s="185" t="str">
        <f t="shared" si="75"/>
        <v/>
      </c>
    </row>
    <row r="775" spans="1:72" hidden="1">
      <c r="A775" s="47" t="str">
        <f t="shared" si="71"/>
        <v/>
      </c>
      <c r="B775" s="101"/>
      <c r="C775" s="134" t="str">
        <f>IF(BS_CONTROLE[[#This Row],[DATA]]="","",WEEKNUM(BS_CONTROLE[[#This Row],[DATA]]))</f>
        <v/>
      </c>
      <c r="D775" s="103"/>
      <c r="E775" s="155">
        <v>768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si="70"/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2"/>
        <v>Aderente</v>
      </c>
      <c r="BR775" s="19" t="str">
        <f t="shared" si="73"/>
        <v>*</v>
      </c>
      <c r="BS775" s="19" t="str">
        <f t="shared" si="74"/>
        <v>*</v>
      </c>
      <c r="BT775" s="185" t="str">
        <f t="shared" si="75"/>
        <v/>
      </c>
    </row>
    <row r="776" spans="1:72" hidden="1">
      <c r="A776" s="47" t="str">
        <f t="shared" si="71"/>
        <v>V9246083</v>
      </c>
      <c r="B776" s="101">
        <v>46083</v>
      </c>
      <c r="C776" s="134">
        <f>IF(BS_CONTROLE[[#This Row],[DATA]]="","",WEEKNUM(BS_CONTROLE[[#This Row],[DATA]]))</f>
        <v>10</v>
      </c>
      <c r="D776" s="103" t="s">
        <v>812</v>
      </c>
      <c r="E776" s="155">
        <v>769</v>
      </c>
      <c r="F776" s="125" t="s">
        <v>698</v>
      </c>
      <c r="G776" s="140" t="str">
        <f>IF(D776="","*",VLOOKUP(F776,BS_ATIVIDADE[],3,FALSE))</f>
        <v>MECANIZAÇÃO - SOCADORA</v>
      </c>
      <c r="H776" s="105" t="s">
        <v>1375</v>
      </c>
      <c r="I776" s="105" t="s">
        <v>1375</v>
      </c>
      <c r="J776" s="104">
        <v>70</v>
      </c>
      <c r="K776" s="104">
        <v>97.3</v>
      </c>
      <c r="L776" s="104">
        <v>97.4</v>
      </c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776" s="105">
        <v>0.375</v>
      </c>
      <c r="P776" s="105">
        <v>8.3333333333333329E-2</v>
      </c>
      <c r="Q776" s="104">
        <v>100</v>
      </c>
      <c r="R776" s="10" t="str">
        <f>IFERROR(_xlfn.XLOOKUP(F776, BS_ATIVIDADE[ATIVIDADE],BS_ATIVIDADE[UNIDADE] ), "*")</f>
        <v>M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6" s="104" t="s">
        <v>1069</v>
      </c>
      <c r="W776" s="149" t="s">
        <v>1664</v>
      </c>
      <c r="X776" s="103" t="s">
        <v>421</v>
      </c>
      <c r="Y776" s="128"/>
      <c r="Z776" s="103"/>
      <c r="AA776" s="104" t="s">
        <v>2088</v>
      </c>
      <c r="AB776" s="102" t="s">
        <v>412</v>
      </c>
      <c r="AC776" s="150" t="s">
        <v>406</v>
      </c>
      <c r="AD776" s="106">
        <v>0.33333333333333331</v>
      </c>
      <c r="AE776" s="104" t="s">
        <v>593</v>
      </c>
      <c r="AF776" s="104"/>
      <c r="AG776" s="104"/>
      <c r="AH776" s="15"/>
      <c r="AI776" s="125" t="str">
        <f>IF(BS_CONTROLE[[#This Row],[Atividade]]=0, "-", BS_CONTROLE[[#This Row],[Atividade]])</f>
        <v>MECANIZAÇÃO - SOCADORA</v>
      </c>
      <c r="AJ776" s="9" t="str">
        <f>IF(BS_CONTROLE[[#This Row],[Atividade]]=0, "-", BS_CONTROLE[[#This Row],[Atividade]])</f>
        <v>MECANIZAÇÃO - SOCADORA</v>
      </c>
      <c r="AK776" s="31" t="str">
        <f>BS_CONTROLE[[#This Row],[Local - Partida]]</f>
        <v>ZAC-2</v>
      </c>
      <c r="AL776" s="31" t="str">
        <f>BS_CONTROLE[[#This Row],[Local - Encerramento]]</f>
        <v>ZAC-2</v>
      </c>
      <c r="AM776" s="104" t="str">
        <f>IF(BS_CONTROLE[[#This Row],[Entre - Estações]]=0, "-", BS_CONTROLE[[#This Row],[Entre - Estações]])</f>
        <v>ZTT-ZLI</v>
      </c>
      <c r="AN776" s="104" t="str">
        <f>IF(BS_CONTROLE[[#This Row],[SB]]=0, "-", BS_CONTROLE[[#This Row],[SB]])</f>
        <v>ZTTK971</v>
      </c>
      <c r="AO776" s="104">
        <f>IF(BS_CONTROLE[[#This Row],[SUB]]=0, "-", BS_CONTROLE[[#This Row],[SUB]])</f>
        <v>70</v>
      </c>
      <c r="AP776" s="104">
        <f>BS_CONTROLE[[#This Row],[KM - Inicio]]</f>
        <v>97.3</v>
      </c>
      <c r="AQ776" s="104">
        <f>BS_CONTROLE[[#This Row],[KM - Inicio]]</f>
        <v>97.3</v>
      </c>
      <c r="AR776" s="107"/>
      <c r="AS776" s="107"/>
      <c r="AT776" s="107"/>
      <c r="AU776" s="135"/>
      <c r="AV776" s="135"/>
      <c r="AW776" s="14"/>
      <c r="AX776" s="14"/>
      <c r="AY776" s="160">
        <f t="shared" ref="AY776:AY839" si="76">IF(D776="","*",IFERROR(IF(ISODD(COUNT(AS776:AX776)),"ERRO",SUM((AT776-AS776),(AV776-AU776),(AX776-AW776))),"ERRO"))</f>
        <v>0</v>
      </c>
      <c r="AZ776" s="151"/>
      <c r="BA776" s="108"/>
      <c r="BB776" s="10" t="str">
        <f>IFERROR(_xlfn.XLOOKUP(AI776, BS_ATIVIDADE[ATIVIDADE],BS_ATIVIDADE[UNIDADE] ), "*")</f>
        <v>M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si="72"/>
        <v>Produção e Intervalo</v>
      </c>
      <c r="BR776" s="19">
        <f t="shared" si="73"/>
        <v>0</v>
      </c>
      <c r="BS776" s="19">
        <f t="shared" si="74"/>
        <v>0</v>
      </c>
      <c r="BT776" s="185" t="str">
        <f t="shared" si="75"/>
        <v/>
      </c>
    </row>
    <row r="777" spans="1:72" hidden="1">
      <c r="A777" s="47" t="str">
        <f t="shared" ref="A777:A840" si="77">D777&amp;B777</f>
        <v>EXPANSÃO TURMA 146083</v>
      </c>
      <c r="B777" s="101">
        <v>46083</v>
      </c>
      <c r="C777" s="134">
        <f>IF(BS_CONTROLE[[#This Row],[DATA]]="","",WEEKNUM(BS_CONTROLE[[#This Row],[DATA]]))</f>
        <v>10</v>
      </c>
      <c r="D777" s="103" t="s">
        <v>594</v>
      </c>
      <c r="E777" s="155">
        <v>536</v>
      </c>
      <c r="F777" s="125" t="s">
        <v>654</v>
      </c>
      <c r="G777" s="140" t="str">
        <f>IF(D777="","*",VLOOKUP(F777,BS_ATIVIDADE[],3,FALSE))</f>
        <v>EXPANSÃO</v>
      </c>
      <c r="H777" s="105" t="s">
        <v>593</v>
      </c>
      <c r="I777" s="105" t="s">
        <v>593</v>
      </c>
      <c r="J777" s="104">
        <v>68</v>
      </c>
      <c r="K777" s="104">
        <v>73.38</v>
      </c>
      <c r="L777" s="104">
        <v>74.180000000000007</v>
      </c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777" s="105">
        <v>0.35416666666666669</v>
      </c>
      <c r="P777" s="105">
        <v>6.25E-2</v>
      </c>
      <c r="Q777" s="104">
        <v>1</v>
      </c>
      <c r="R777" s="10" t="str">
        <f>IFERROR(_xlfn.XLOOKUP(F777, BS_ATIVIDADE[ATIVIDADE],BS_ATIVIDADE[UNIDADE] ), "*")</f>
        <v>Nº DE SOLDA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77" s="104" t="s">
        <v>1965</v>
      </c>
      <c r="W777" s="149" t="s">
        <v>1060</v>
      </c>
      <c r="X777" s="103" t="s">
        <v>421</v>
      </c>
      <c r="Y777" s="128"/>
      <c r="Z777" s="103"/>
      <c r="AA777" s="104" t="s">
        <v>593</v>
      </c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EXPANSÃO - SOLDA</v>
      </c>
      <c r="AJ777" s="9" t="str">
        <f>IF(BS_CONTROLE[[#This Row],[Atividade]]=0, "-", BS_CONTROLE[[#This Row],[Atividade]])</f>
        <v>EXPANSÃO - SOLDA</v>
      </c>
      <c r="AK777" s="31" t="str">
        <f>BS_CONTROLE[[#This Row],[Local - Partida]]</f>
        <v>-</v>
      </c>
      <c r="AL777" s="31" t="str">
        <f>BS_CONTROLE[[#This Row],[Local - Encerramento]]</f>
        <v>-</v>
      </c>
      <c r="AM777" s="104" t="str">
        <f>IF(BS_CONTROLE[[#This Row],[Entre - Estações]]=0, "-", BS_CONTROLE[[#This Row],[Entre - Estações]])</f>
        <v>ZSU-ZNO</v>
      </c>
      <c r="AN777" s="104" t="str">
        <f>IF(BS_CONTROLE[[#This Row],[SB]]=0, "-", BS_CONTROLE[[#This Row],[SB]])</f>
        <v>K70K74</v>
      </c>
      <c r="AO777" s="104">
        <f>IF(BS_CONTROLE[[#This Row],[SUB]]=0, "-", BS_CONTROLE[[#This Row],[SUB]])</f>
        <v>68</v>
      </c>
      <c r="AP777" s="104">
        <f>BS_CONTROLE[[#This Row],[KM - Inicio]]</f>
        <v>73.38</v>
      </c>
      <c r="AQ777" s="104">
        <f>BS_CONTROLE[[#This Row],[KM - Inicio]]</f>
        <v>73.38</v>
      </c>
      <c r="AR777" s="107"/>
      <c r="AS777" s="107"/>
      <c r="AT777" s="107"/>
      <c r="AU777" s="135"/>
      <c r="AV777" s="135"/>
      <c r="AW777" s="14"/>
      <c r="AX777" s="14"/>
      <c r="AY777" s="160">
        <f t="shared" si="76"/>
        <v>0</v>
      </c>
      <c r="AZ777" s="151"/>
      <c r="BA777" s="108"/>
      <c r="BB777" s="10" t="str">
        <f>IFERROR(_xlfn.XLOOKUP(AI777, BS_ATIVIDADE[ATIVIDADE],BS_ATIVIDADE[UNIDADE] ), "*")</f>
        <v>Nº DE SOLDA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ref="BQ777:BQ840" si="78">IF(AND(BR777&lt;1,BS777&lt;1),"Produção e Intervalo",IF(BR777&lt;1,"Intervalo",IF(BS777&lt;1,"Produção","Aderente")))</f>
        <v>Produção e Intervalo</v>
      </c>
      <c r="BR777" s="19">
        <f t="shared" ref="BR777:BR840" si="79">IF(OR(B777="",F777=""),"*",AY777/P777)</f>
        <v>0</v>
      </c>
      <c r="BS777" s="19">
        <f t="shared" ref="BS777:BS840" si="80">IF(OR(B777="",F777=""),"*",BA777/Q777)</f>
        <v>0</v>
      </c>
      <c r="BT777" s="185" t="str">
        <f t="shared" ref="BT777:BT840" si="81">IF(BN777="","",SUBSTITUTE(BM777," ","")&amp;SUBSTITUTE(BN777," ",""))</f>
        <v/>
      </c>
    </row>
    <row r="778" spans="1:72" hidden="1">
      <c r="A778" s="47" t="str">
        <f t="shared" si="77"/>
        <v/>
      </c>
      <c r="B778" s="101"/>
      <c r="C778" s="134" t="str">
        <f>IF(BS_CONTROLE[[#This Row],[DATA]]="","",WEEKNUM(BS_CONTROLE[[#This Row],[DATA]]))</f>
        <v/>
      </c>
      <c r="D778" s="103"/>
      <c r="E778" s="155">
        <v>771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 t="s">
        <v>593</v>
      </c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6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78"/>
        <v>Aderente</v>
      </c>
      <c r="BR778" s="19" t="str">
        <f t="shared" si="79"/>
        <v>*</v>
      </c>
      <c r="BS778" s="19" t="str">
        <f t="shared" si="80"/>
        <v>*</v>
      </c>
      <c r="BT778" s="185" t="str">
        <f t="shared" si="81"/>
        <v/>
      </c>
    </row>
    <row r="779" spans="1:72" hidden="1">
      <c r="A779" s="47" t="str">
        <f t="shared" si="77"/>
        <v>DANIEL (TP-647)46083</v>
      </c>
      <c r="B779" s="101">
        <v>46083</v>
      </c>
      <c r="C779" s="134">
        <f>IF(BS_CONTROLE[[#This Row],[DATA]]="","",WEEKNUM(BS_CONTROLE[[#This Row],[DATA]]))</f>
        <v>10</v>
      </c>
      <c r="D779" s="103" t="s">
        <v>867</v>
      </c>
      <c r="E779" s="155">
        <v>162</v>
      </c>
      <c r="F779" s="125" t="s">
        <v>775</v>
      </c>
      <c r="G779" s="140" t="str">
        <f>IF(D779="","*",VLOOKUP(F779,BS_ATIVIDADE[],3,FALSE))</f>
        <v>SOLDA</v>
      </c>
      <c r="H779" s="104" t="s">
        <v>593</v>
      </c>
      <c r="I779" s="104" t="s">
        <v>593</v>
      </c>
      <c r="J779" s="104">
        <v>56</v>
      </c>
      <c r="K779" s="104">
        <v>208.75</v>
      </c>
      <c r="L779" s="104" t="s">
        <v>593</v>
      </c>
      <c r="M779" s="126" t="s">
        <v>105</v>
      </c>
      <c r="N779" s="126" t="s">
        <v>250</v>
      </c>
      <c r="O779" s="105">
        <v>0.375</v>
      </c>
      <c r="P779" s="105">
        <v>6.25E-2</v>
      </c>
      <c r="Q779" s="104">
        <v>1</v>
      </c>
      <c r="R779" s="10" t="str">
        <f>IFERROR(_xlfn.XLOOKUP(F779, BS_ATIVIDADE[ATIVIDADE],BS_ATIVIDADE[UNIDADE] ), "*")</f>
        <v>Nº DE SOLDA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79" s="104" t="s">
        <v>1217</v>
      </c>
      <c r="W779" s="149" t="s">
        <v>1060</v>
      </c>
      <c r="X779" s="103" t="s">
        <v>421</v>
      </c>
      <c r="Y779" s="128"/>
      <c r="Z779" s="103"/>
      <c r="AA779" s="104" t="s">
        <v>593</v>
      </c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PDM - SOLDA</v>
      </c>
      <c r="AJ779" s="9" t="str">
        <f>IF(BS_CONTROLE[[#This Row],[Atividade]]=0, "-", BS_CONTROLE[[#This Row],[Atividade]])</f>
        <v>PDM - SOLDA</v>
      </c>
      <c r="AK779" s="31" t="str">
        <f>BS_CONTROLE[[#This Row],[Local - Partida]]</f>
        <v>-</v>
      </c>
      <c r="AL779" s="31" t="str">
        <f>BS_CONTROLE[[#This Row],[Local - Encerramento]]</f>
        <v>-</v>
      </c>
      <c r="AM779" s="104" t="str">
        <f>IF(BS_CONTROLE[[#This Row],[Entre - Estações]]=0, "-", BS_CONTROLE[[#This Row],[Entre - Estações]])</f>
        <v>ZST</v>
      </c>
      <c r="AN779" s="104" t="str">
        <f>IF(BS_CONTROLE[[#This Row],[SB]]=0, "-", BS_CONTROLE[[#This Row],[SB]])</f>
        <v>ZST2</v>
      </c>
      <c r="AO779" s="104">
        <f>IF(BS_CONTROLE[[#This Row],[SUB]]=0, "-", BS_CONTROLE[[#This Row],[SUB]])</f>
        <v>56</v>
      </c>
      <c r="AP779" s="104">
        <f>BS_CONTROLE[[#This Row],[KM - Inicio]]</f>
        <v>208.75</v>
      </c>
      <c r="AQ779" s="104">
        <f>BS_CONTROLE[[#This Row],[KM - Inicio]]</f>
        <v>208.75</v>
      </c>
      <c r="AR779" s="107"/>
      <c r="AS779" s="107"/>
      <c r="AT779" s="107"/>
      <c r="AU779" s="135"/>
      <c r="AV779" s="135"/>
      <c r="AW779" s="14"/>
      <c r="AX779" s="14"/>
      <c r="AY779" s="160">
        <f t="shared" si="76"/>
        <v>0</v>
      </c>
      <c r="AZ779" s="151"/>
      <c r="BA779" s="108"/>
      <c r="BB779" s="10" t="str">
        <f>IFERROR(_xlfn.XLOOKUP(AI779, BS_ATIVIDADE[ATIVIDADE],BS_ATIVIDADE[UNIDADE] ), "*")</f>
        <v>Nº DE SOLDA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78"/>
        <v>Produção e Intervalo</v>
      </c>
      <c r="BR779" s="19">
        <f t="shared" si="79"/>
        <v>0</v>
      </c>
      <c r="BS779" s="19">
        <f t="shared" si="80"/>
        <v>0</v>
      </c>
      <c r="BT779" s="185" t="str">
        <f t="shared" si="81"/>
        <v/>
      </c>
    </row>
    <row r="780" spans="1:72" hidden="1">
      <c r="A780" s="47" t="str">
        <f t="shared" si="77"/>
        <v>V9346083</v>
      </c>
      <c r="B780" s="101">
        <v>46083</v>
      </c>
      <c r="C780" s="134">
        <f>IF(BS_CONTROLE[[#This Row],[DATA]]="","",WEEKNUM(BS_CONTROLE[[#This Row],[DATA]]))</f>
        <v>10</v>
      </c>
      <c r="D780" s="103" t="s">
        <v>814</v>
      </c>
      <c r="E780" s="155">
        <v>162</v>
      </c>
      <c r="F780" s="125" t="s">
        <v>698</v>
      </c>
      <c r="G780" s="140" t="str">
        <f>IF(D780="","*",VLOOKUP(F780,BS_ATIVIDADE[],3,FALSE))</f>
        <v>MECANIZAÇÃO - SOCADORA</v>
      </c>
      <c r="H780" s="104" t="s">
        <v>104</v>
      </c>
      <c r="I780" s="104" t="s">
        <v>104</v>
      </c>
      <c r="J780" s="104">
        <v>56</v>
      </c>
      <c r="K780" s="104">
        <v>204.4</v>
      </c>
      <c r="L780" s="104">
        <v>206.4</v>
      </c>
      <c r="M780" s="126" t="s">
        <v>247</v>
      </c>
      <c r="N780" s="126" t="s">
        <v>248</v>
      </c>
      <c r="O780" s="105">
        <v>0.33333333333333331</v>
      </c>
      <c r="P780" s="105">
        <v>0.125</v>
      </c>
      <c r="Q780" s="104">
        <v>500</v>
      </c>
      <c r="R780" s="10" t="str">
        <f>IFERROR(_xlfn.XLOOKUP(F780, BS_ATIVIDADE[ATIVIDADE],BS_ATIVIDADE[UNIDADE] ), "*")</f>
        <v>M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80" s="104" t="s">
        <v>1109</v>
      </c>
      <c r="W780" s="149" t="s">
        <v>1664</v>
      </c>
      <c r="X780" s="103" t="s">
        <v>416</v>
      </c>
      <c r="Y780" s="128"/>
      <c r="Z780" s="103"/>
      <c r="AA780" s="104" t="s">
        <v>2068</v>
      </c>
      <c r="AB780" s="102" t="s">
        <v>412</v>
      </c>
      <c r="AC780" s="150" t="s">
        <v>406</v>
      </c>
      <c r="AD780" s="106">
        <v>0.33333333333333331</v>
      </c>
      <c r="AE780" s="104">
        <v>7309</v>
      </c>
      <c r="AF780" s="104"/>
      <c r="AG780" s="104"/>
      <c r="AH780" s="15"/>
      <c r="AI780" s="125" t="str">
        <f>IF(BS_CONTROLE[[#This Row],[Atividade]]=0, "-", BS_CONTROLE[[#This Row],[Atividade]])</f>
        <v>MECANIZAÇÃO - SOCADORA</v>
      </c>
      <c r="AJ780" s="9" t="str">
        <f>IF(BS_CONTROLE[[#This Row],[Atividade]]=0, "-", BS_CONTROLE[[#This Row],[Atividade]])</f>
        <v>MECANIZAÇÃO - SOCADORA</v>
      </c>
      <c r="AK780" s="31" t="str">
        <f>BS_CONTROLE[[#This Row],[Local - Partida]]</f>
        <v>ZYU1</v>
      </c>
      <c r="AL780" s="31" t="str">
        <f>BS_CONTROLE[[#This Row],[Local - Encerramento]]</f>
        <v>ZYU1</v>
      </c>
      <c r="AM780" s="104" t="str">
        <f>IF(BS_CONTROLE[[#This Row],[Entre - Estações]]=0, "-", BS_CONTROLE[[#This Row],[Entre - Estações]])</f>
        <v>ZYU-ZST</v>
      </c>
      <c r="AN780" s="104" t="str">
        <f>IF(BS_CONTROLE[[#This Row],[SB]]=0, "-", BS_CONTROLE[[#This Row],[SB]])</f>
        <v>ZYU206</v>
      </c>
      <c r="AO780" s="104">
        <f>IF(BS_CONTROLE[[#This Row],[SUB]]=0, "-", BS_CONTROLE[[#This Row],[SUB]])</f>
        <v>56</v>
      </c>
      <c r="AP780" s="104">
        <f>BS_CONTROLE[[#This Row],[KM - Inicio]]</f>
        <v>204.4</v>
      </c>
      <c r="AQ780" s="104">
        <f>BS_CONTROLE[[#This Row],[KM - Inicio]]</f>
        <v>204.4</v>
      </c>
      <c r="AR780" s="107"/>
      <c r="AS780" s="107"/>
      <c r="AT780" s="107"/>
      <c r="AU780" s="135"/>
      <c r="AV780" s="135"/>
      <c r="AW780" s="14"/>
      <c r="AX780" s="14"/>
      <c r="AY780" s="160">
        <f t="shared" si="76"/>
        <v>0</v>
      </c>
      <c r="AZ780" s="151"/>
      <c r="BA780" s="108"/>
      <c r="BB780" s="10" t="str">
        <f>IFERROR(_xlfn.XLOOKUP(AI780, BS_ATIVIDADE[ATIVIDADE],BS_ATIVIDADE[UNIDADE] ), "*")</f>
        <v>M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78"/>
        <v>Produção e Intervalo</v>
      </c>
      <c r="BR780" s="19">
        <f t="shared" si="79"/>
        <v>0</v>
      </c>
      <c r="BS780" s="19">
        <f t="shared" si="80"/>
        <v>0</v>
      </c>
      <c r="BT780" s="185" t="str">
        <f t="shared" si="81"/>
        <v/>
      </c>
    </row>
    <row r="781" spans="1:72" hidden="1">
      <c r="A781" s="47" t="str">
        <f t="shared" si="77"/>
        <v>ROGÉRIO (TP-730)46083</v>
      </c>
      <c r="B781" s="101">
        <v>46083</v>
      </c>
      <c r="C781" s="134">
        <f>IF(BS_CONTROLE[[#This Row],[DATA]]="","",WEEKNUM(BS_CONTROLE[[#This Row],[DATA]]))</f>
        <v>10</v>
      </c>
      <c r="D781" s="103" t="s">
        <v>937</v>
      </c>
      <c r="E781" s="155">
        <v>774</v>
      </c>
      <c r="F781" s="125" t="s">
        <v>779</v>
      </c>
      <c r="G781" s="140" t="str">
        <f>IF(D781="","*",VLOOKUP(F781,BS_ATIVIDADE[],3,FALSE))</f>
        <v>DORMENTE - SUBSTITUIÇÂO</v>
      </c>
      <c r="H781" s="105" t="s">
        <v>593</v>
      </c>
      <c r="I781" s="105" t="s">
        <v>593</v>
      </c>
      <c r="J781" s="104">
        <v>56</v>
      </c>
      <c r="K781" s="104">
        <v>202</v>
      </c>
      <c r="L781" s="104" t="s">
        <v>593</v>
      </c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81" s="105">
        <v>0.375</v>
      </c>
      <c r="P781" s="105">
        <v>8.3333333333333329E-2</v>
      </c>
      <c r="Q781" s="104">
        <v>30</v>
      </c>
      <c r="R781" s="10" t="str">
        <f>IFERROR(_xlfn.XLOOKUP(F781, BS_ATIVIDADE[ATIVIDADE],BS_ATIVIDADE[UNIDADE] ), "*")</f>
        <v>Nº DE DORMENTES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81" s="104" t="s">
        <v>1181</v>
      </c>
      <c r="W781" s="149" t="s">
        <v>1131</v>
      </c>
      <c r="X781" s="103" t="s">
        <v>421</v>
      </c>
      <c r="Y781" s="128"/>
      <c r="Z781" s="103"/>
      <c r="AA781" s="104" t="s">
        <v>593</v>
      </c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PDM - SUBSTITUIÇÃO - DORMENTE</v>
      </c>
      <c r="AJ781" s="9" t="str">
        <f>IF(BS_CONTROLE[[#This Row],[Atividade]]=0, "-", BS_CONTROLE[[#This Row],[Atividade]])</f>
        <v>PDM - SUBSTITUIÇÃO - DORMENTE</v>
      </c>
      <c r="AK781" s="31" t="str">
        <f>BS_CONTROLE[[#This Row],[Local - Partida]]</f>
        <v>-</v>
      </c>
      <c r="AL781" s="31" t="str">
        <f>BS_CONTROLE[[#This Row],[Local - Encerramento]]</f>
        <v>-</v>
      </c>
      <c r="AM781" s="104" t="str">
        <f>IF(BS_CONTROLE[[#This Row],[Entre - Estações]]=0, "-", BS_CONTROLE[[#This Row],[Entre - Estações]])</f>
        <v>ZYU</v>
      </c>
      <c r="AN781" s="104" t="str">
        <f>IF(BS_CONTROLE[[#This Row],[SB]]=0, "-", BS_CONTROLE[[#This Row],[SB]])</f>
        <v>ZYU2</v>
      </c>
      <c r="AO781" s="104">
        <f>IF(BS_CONTROLE[[#This Row],[SUB]]=0, "-", BS_CONTROLE[[#This Row],[SUB]])</f>
        <v>56</v>
      </c>
      <c r="AP781" s="104">
        <f>BS_CONTROLE[[#This Row],[KM - Inicio]]</f>
        <v>202</v>
      </c>
      <c r="AQ781" s="104">
        <f>BS_CONTROLE[[#This Row],[KM - Inicio]]</f>
        <v>202</v>
      </c>
      <c r="AR781" s="107"/>
      <c r="AS781" s="107"/>
      <c r="AT781" s="107"/>
      <c r="AU781" s="135"/>
      <c r="AV781" s="135"/>
      <c r="AW781" s="14"/>
      <c r="AX781" s="14"/>
      <c r="AY781" s="160">
        <f t="shared" si="76"/>
        <v>0</v>
      </c>
      <c r="AZ781" s="151"/>
      <c r="BA781" s="108"/>
      <c r="BB781" s="10" t="str">
        <f>IFERROR(_xlfn.XLOOKUP(AI781, BS_ATIVIDADE[ATIVIDADE],BS_ATIVIDADE[UNIDADE] ), "*")</f>
        <v>Nº DE DORMENTES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78"/>
        <v>Produção e Intervalo</v>
      </c>
      <c r="BR781" s="19">
        <f t="shared" si="79"/>
        <v>0</v>
      </c>
      <c r="BS781" s="19">
        <f t="shared" si="80"/>
        <v>0</v>
      </c>
      <c r="BT781" s="185" t="str">
        <f t="shared" si="81"/>
        <v/>
      </c>
    </row>
    <row r="782" spans="1:72" hidden="1">
      <c r="A782" s="47" t="str">
        <f t="shared" si="77"/>
        <v>W5946083</v>
      </c>
      <c r="B782" s="101">
        <v>46083</v>
      </c>
      <c r="C782" s="134">
        <f>IF(BS_CONTROLE[[#This Row],[DATA]]="","",WEEKNUM(BS_CONTROLE[[#This Row],[DATA]]))</f>
        <v>10</v>
      </c>
      <c r="D782" s="103" t="s">
        <v>827</v>
      </c>
      <c r="E782" s="155">
        <v>605</v>
      </c>
      <c r="F782" s="125" t="s">
        <v>756</v>
      </c>
      <c r="G782" s="140" t="str">
        <f>IF(D782="","*",VLOOKUP(F782,BS_ATIVIDADE[],3,FALSE))</f>
        <v>DORMENTE - DESCARGA</v>
      </c>
      <c r="H782" s="104" t="s">
        <v>104</v>
      </c>
      <c r="I782" s="104" t="s">
        <v>104</v>
      </c>
      <c r="J782" s="104">
        <v>56</v>
      </c>
      <c r="K782" s="104">
        <v>190</v>
      </c>
      <c r="L782" s="104" t="s">
        <v>593</v>
      </c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82" s="105">
        <v>0.375</v>
      </c>
      <c r="P782" s="105">
        <v>4.1666666666666664E-2</v>
      </c>
      <c r="Q782" s="104">
        <v>100</v>
      </c>
      <c r="R782" s="10" t="str">
        <f>IFERROR(_xlfn.XLOOKUP(F782, BS_ATIVIDADE[ATIVIDADE],BS_ATIVIDADE[UNIDADE] ), "*")</f>
        <v>Nº DE DORMENTES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82" s="104" t="s">
        <v>1181</v>
      </c>
      <c r="W782" s="149" t="s">
        <v>2089</v>
      </c>
      <c r="X782" s="103" t="s">
        <v>421</v>
      </c>
      <c r="Y782" s="128"/>
      <c r="Z782" s="103"/>
      <c r="AA782" s="104" t="s">
        <v>2090</v>
      </c>
      <c r="AB782" s="102" t="s">
        <v>418</v>
      </c>
      <c r="AC782" s="150" t="s">
        <v>419</v>
      </c>
      <c r="AD782" s="106">
        <v>0.35416666666666669</v>
      </c>
      <c r="AE782" s="104">
        <v>7629</v>
      </c>
      <c r="AF782" s="104"/>
      <c r="AG782" s="104"/>
      <c r="AH782" s="15"/>
      <c r="AI782" s="125" t="str">
        <f>IF(BS_CONTROLE[[#This Row],[Atividade]]=0, "-", BS_CONTROLE[[#This Row],[Atividade]])</f>
        <v>PDM - DESCARGA - DORMENTE</v>
      </c>
      <c r="AJ782" s="9" t="str">
        <f>IF(BS_CONTROLE[[#This Row],[Atividade]]=0, "-", BS_CONTROLE[[#This Row],[Atividade]])</f>
        <v>PDM - DESCARGA - DORMENTE</v>
      </c>
      <c r="AK782" s="31" t="str">
        <f>BS_CONTROLE[[#This Row],[Local - Partida]]</f>
        <v>ZYU1</v>
      </c>
      <c r="AL782" s="31" t="str">
        <f>BS_CONTROLE[[#This Row],[Local - Encerramento]]</f>
        <v>ZYU1</v>
      </c>
      <c r="AM782" s="104" t="str">
        <f>IF(BS_CONTROLE[[#This Row],[Entre - Estações]]=0, "-", BS_CONTROLE[[#This Row],[Entre - Estações]])</f>
        <v>ZDY-ZFY</v>
      </c>
      <c r="AN782" s="104" t="str">
        <f>IF(BS_CONTROLE[[#This Row],[SB]]=0, "-", BS_CONTROLE[[#This Row],[SB]])</f>
        <v>189ZFY</v>
      </c>
      <c r="AO782" s="104">
        <f>IF(BS_CONTROLE[[#This Row],[SUB]]=0, "-", BS_CONTROLE[[#This Row],[SUB]])</f>
        <v>56</v>
      </c>
      <c r="AP782" s="104">
        <f>BS_CONTROLE[[#This Row],[KM - Inicio]]</f>
        <v>190</v>
      </c>
      <c r="AQ782" s="104">
        <f>BS_CONTROLE[[#This Row],[KM - Inicio]]</f>
        <v>190</v>
      </c>
      <c r="AR782" s="107"/>
      <c r="AS782" s="107"/>
      <c r="AT782" s="107"/>
      <c r="AU782" s="135"/>
      <c r="AV782" s="135"/>
      <c r="AW782" s="14"/>
      <c r="AX782" s="14"/>
      <c r="AY782" s="160">
        <f t="shared" si="76"/>
        <v>0</v>
      </c>
      <c r="AZ782" s="151"/>
      <c r="BA782" s="108"/>
      <c r="BB782" s="10" t="str">
        <f>IFERROR(_xlfn.XLOOKUP(AI782, BS_ATIVIDADE[ATIVIDADE],BS_ATIVIDADE[UNIDADE] ), "*")</f>
        <v>Nº DE DORMENTES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78"/>
        <v>Produção e Intervalo</v>
      </c>
      <c r="BR782" s="19">
        <f t="shared" si="79"/>
        <v>0</v>
      </c>
      <c r="BS782" s="19">
        <f t="shared" si="80"/>
        <v>0</v>
      </c>
      <c r="BT782" s="185" t="str">
        <f t="shared" si="81"/>
        <v/>
      </c>
    </row>
    <row r="783" spans="1:72" hidden="1">
      <c r="A783" s="47" t="str">
        <f t="shared" si="77"/>
        <v>ROBSON (TF-701)</v>
      </c>
      <c r="B783" s="101"/>
      <c r="C783" s="134" t="str">
        <f>IF(BS_CONTROLE[[#This Row],[DATA]]="","",WEEKNUM(BS_CONTROLE[[#This Row],[DATA]]))</f>
        <v/>
      </c>
      <c r="D783" s="103" t="s">
        <v>935</v>
      </c>
      <c r="E783" s="155">
        <v>310</v>
      </c>
      <c r="F783" s="125" t="s">
        <v>779</v>
      </c>
      <c r="G783" s="140" t="str">
        <f>IF(D783="","*",VLOOKUP(F783,BS_ATIVIDADE[],3,FALSE))</f>
        <v>DORMENTE - SUBSTITUIÇÂO</v>
      </c>
      <c r="H783" s="105" t="s">
        <v>593</v>
      </c>
      <c r="I783" s="105" t="s">
        <v>593</v>
      </c>
      <c r="J783" s="104">
        <v>56</v>
      </c>
      <c r="K783" s="104">
        <v>190.3</v>
      </c>
      <c r="L783" s="104">
        <v>190.5</v>
      </c>
      <c r="M783" s="126" t="s">
        <v>95</v>
      </c>
      <c r="N783" s="126" t="s">
        <v>242</v>
      </c>
      <c r="O783" s="105">
        <v>0.375</v>
      </c>
      <c r="P783" s="105">
        <v>8.3333333333333329E-2</v>
      </c>
      <c r="Q783" s="104">
        <v>50</v>
      </c>
      <c r="R783" s="10" t="str">
        <f>IFERROR(_xlfn.XLOOKUP(F783, BS_ATIVIDADE[ATIVIDADE],BS_ATIVIDADE[UNIDADE] ), "*")</f>
        <v>Nº DE DORMENTES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83" s="104" t="s">
        <v>1417</v>
      </c>
      <c r="W783" s="149" t="s">
        <v>1075</v>
      </c>
      <c r="X783" s="103" t="s">
        <v>421</v>
      </c>
      <c r="Y783" s="128"/>
      <c r="Z783" s="103"/>
      <c r="AA783" s="104" t="s">
        <v>593</v>
      </c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PDM - SUBSTITUIÇÃO - DORMENTE</v>
      </c>
      <c r="AJ783" s="9" t="str">
        <f>IF(BS_CONTROLE[[#This Row],[Atividade]]=0, "-", BS_CONTROLE[[#This Row],[Atividade]])</f>
        <v>PDM - SUBSTITUIÇÃO - DORMENTE</v>
      </c>
      <c r="AK783" s="31" t="str">
        <f>BS_CONTROLE[[#This Row],[Local - Partida]]</f>
        <v>-</v>
      </c>
      <c r="AL783" s="31" t="str">
        <f>BS_CONTROLE[[#This Row],[Local - Encerramento]]</f>
        <v>-</v>
      </c>
      <c r="AM783" s="104" t="str">
        <f>IF(BS_CONTROLE[[#This Row],[Entre - Estações]]=0, "-", BS_CONTROLE[[#This Row],[Entre - Estações]])</f>
        <v>ZDY-ZFY</v>
      </c>
      <c r="AN783" s="104" t="str">
        <f>IF(BS_CONTROLE[[#This Row],[SB]]=0, "-", BS_CONTROLE[[#This Row],[SB]])</f>
        <v>189ZFY</v>
      </c>
      <c r="AO783" s="104">
        <f>IF(BS_CONTROLE[[#This Row],[SUB]]=0, "-", BS_CONTROLE[[#This Row],[SUB]])</f>
        <v>56</v>
      </c>
      <c r="AP783" s="104">
        <f>BS_CONTROLE[[#This Row],[KM - Inicio]]</f>
        <v>190.3</v>
      </c>
      <c r="AQ783" s="104">
        <f>BS_CONTROLE[[#This Row],[KM - Inicio]]</f>
        <v>190.3</v>
      </c>
      <c r="AR783" s="107"/>
      <c r="AS783" s="107"/>
      <c r="AT783" s="107"/>
      <c r="AU783" s="135"/>
      <c r="AV783" s="135"/>
      <c r="AW783" s="14"/>
      <c r="AX783" s="14"/>
      <c r="AY783" s="160">
        <f t="shared" si="76"/>
        <v>0</v>
      </c>
      <c r="AZ783" s="151"/>
      <c r="BA783" s="108"/>
      <c r="BB783" s="10" t="str">
        <f>IFERROR(_xlfn.XLOOKUP(AI783, BS_ATIVIDADE[ATIVIDADE],BS_ATIVIDADE[UNIDADE] ), "*")</f>
        <v>Nº DE DORMENTES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78"/>
        <v>Aderente</v>
      </c>
      <c r="BR783" s="19" t="str">
        <f t="shared" si="79"/>
        <v>*</v>
      </c>
      <c r="BS783" s="19" t="str">
        <f t="shared" si="80"/>
        <v>*</v>
      </c>
      <c r="BT783" s="185" t="str">
        <f t="shared" si="81"/>
        <v/>
      </c>
    </row>
    <row r="784" spans="1:72" hidden="1">
      <c r="A784" s="47" t="str">
        <f t="shared" si="77"/>
        <v>JACIANO (TF-674)</v>
      </c>
      <c r="B784" s="101"/>
      <c r="C784" s="134" t="str">
        <f>IF(BS_CONTROLE[[#This Row],[DATA]]="","",WEEKNUM(BS_CONTROLE[[#This Row],[DATA]]))</f>
        <v/>
      </c>
      <c r="D784" s="103" t="s">
        <v>895</v>
      </c>
      <c r="E784" s="155"/>
      <c r="F784" s="125" t="s">
        <v>779</v>
      </c>
      <c r="G784" s="140" t="str">
        <f>IF(D784="","*",VLOOKUP(F784,BS_ATIVIDADE[],3,FALSE))</f>
        <v>DORMENTE - SUBSTITUIÇÂO</v>
      </c>
      <c r="H784" s="105" t="s">
        <v>593</v>
      </c>
      <c r="I784" s="105" t="s">
        <v>593</v>
      </c>
      <c r="J784" s="104">
        <v>56</v>
      </c>
      <c r="K784" s="104">
        <v>190.3</v>
      </c>
      <c r="L784" s="104">
        <v>190.5</v>
      </c>
      <c r="M784" s="126" t="s">
        <v>95</v>
      </c>
      <c r="N784" s="126" t="s">
        <v>242</v>
      </c>
      <c r="O784" s="105">
        <v>0.375</v>
      </c>
      <c r="P784" s="105">
        <v>8.3333333333333329E-2</v>
      </c>
      <c r="Q784" s="104">
        <v>50</v>
      </c>
      <c r="R784" s="10" t="str">
        <f>IFERROR(_xlfn.XLOOKUP(F784, BS_ATIVIDADE[ATIVIDADE],BS_ATIVIDADE[UNIDADE] ), "*")</f>
        <v>Nº DE DORMENTES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84" s="104" t="s">
        <v>1804</v>
      </c>
      <c r="W784" s="149" t="s">
        <v>1075</v>
      </c>
      <c r="X784" s="103" t="s">
        <v>421</v>
      </c>
      <c r="Y784" s="128"/>
      <c r="Z784" s="103"/>
      <c r="AA784" s="104" t="s">
        <v>593</v>
      </c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PDM - SUBSTITUIÇÃO - DORMENTE</v>
      </c>
      <c r="AJ784" s="9" t="str">
        <f>IF(BS_CONTROLE[[#This Row],[Atividade]]=0, "-", BS_CONTROLE[[#This Row],[Atividade]])</f>
        <v>PDM - SUBSTITUIÇÃO - DORMENTE</v>
      </c>
      <c r="AK784" s="31" t="str">
        <f>BS_CONTROLE[[#This Row],[Local - Partida]]</f>
        <v>-</v>
      </c>
      <c r="AL784" s="31" t="str">
        <f>BS_CONTROLE[[#This Row],[Local - Encerramento]]</f>
        <v>-</v>
      </c>
      <c r="AM784" s="104" t="str">
        <f>IF(BS_CONTROLE[[#This Row],[Entre - Estações]]=0, "-", BS_CONTROLE[[#This Row],[Entre - Estações]])</f>
        <v>ZDY-ZFY</v>
      </c>
      <c r="AN784" s="104" t="str">
        <f>IF(BS_CONTROLE[[#This Row],[SB]]=0, "-", BS_CONTROLE[[#This Row],[SB]])</f>
        <v>189ZFY</v>
      </c>
      <c r="AO784" s="104">
        <f>IF(BS_CONTROLE[[#This Row],[SUB]]=0, "-", BS_CONTROLE[[#This Row],[SUB]])</f>
        <v>56</v>
      </c>
      <c r="AP784" s="104">
        <f>BS_CONTROLE[[#This Row],[KM - Inicio]]</f>
        <v>190.3</v>
      </c>
      <c r="AQ784" s="104">
        <f>BS_CONTROLE[[#This Row],[KM - Inicio]]</f>
        <v>190.3</v>
      </c>
      <c r="AR784" s="107"/>
      <c r="AS784" s="107"/>
      <c r="AT784" s="107"/>
      <c r="AU784" s="135"/>
      <c r="AV784" s="135"/>
      <c r="AW784" s="14"/>
      <c r="AX784" s="14"/>
      <c r="AY784" s="160">
        <f t="shared" si="76"/>
        <v>0</v>
      </c>
      <c r="AZ784" s="151"/>
      <c r="BA784" s="108"/>
      <c r="BB784" s="10" t="str">
        <f>IFERROR(_xlfn.XLOOKUP(AI784, BS_ATIVIDADE[ATIVIDADE],BS_ATIVIDADE[UNIDADE] ), "*")</f>
        <v>Nº DE DORMENTES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78"/>
        <v>Aderente</v>
      </c>
      <c r="BR784" s="19" t="str">
        <f t="shared" si="79"/>
        <v>*</v>
      </c>
      <c r="BS784" s="19" t="str">
        <f t="shared" si="80"/>
        <v>*</v>
      </c>
      <c r="BT784" s="185" t="str">
        <f t="shared" si="81"/>
        <v/>
      </c>
    </row>
    <row r="785" spans="1:72" hidden="1">
      <c r="A785" s="47" t="str">
        <f t="shared" si="77"/>
        <v>CLEBISON (TP-728)46083</v>
      </c>
      <c r="B785" s="101">
        <v>46083</v>
      </c>
      <c r="C785" s="134">
        <f>IF(BS_CONTROLE[[#This Row],[DATA]]="","",WEEKNUM(BS_CONTROLE[[#This Row],[DATA]]))</f>
        <v>10</v>
      </c>
      <c r="D785" s="103" t="s">
        <v>866</v>
      </c>
      <c r="E785" s="155">
        <v>778</v>
      </c>
      <c r="F785" s="125" t="s">
        <v>775</v>
      </c>
      <c r="G785" s="140" t="str">
        <f>IF(D785="","*",VLOOKUP(F785,BS_ATIVIDADE[],3,FALSE))</f>
        <v>SOLDA</v>
      </c>
      <c r="H785" s="105" t="s">
        <v>593</v>
      </c>
      <c r="I785" s="105" t="s">
        <v>593</v>
      </c>
      <c r="J785" s="104">
        <v>55</v>
      </c>
      <c r="K785" s="104">
        <v>91.15</v>
      </c>
      <c r="L785" s="104">
        <v>91.516999999999996</v>
      </c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785" s="105">
        <v>0.375</v>
      </c>
      <c r="P785" s="105">
        <v>6.25E-2</v>
      </c>
      <c r="Q785" s="104">
        <v>1</v>
      </c>
      <c r="R785" s="10" t="str">
        <f>IFERROR(_xlfn.XLOOKUP(F785, BS_ATIVIDADE[ATIVIDADE],BS_ATIVIDADE[UNIDADE] ), "*")</f>
        <v>Nº DE SOLDA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5" s="104" t="s">
        <v>1097</v>
      </c>
      <c r="W785" s="149" t="s">
        <v>1060</v>
      </c>
      <c r="X785" s="103" t="s">
        <v>421</v>
      </c>
      <c r="Y785" s="128"/>
      <c r="Z785" s="103"/>
      <c r="AA785" s="104" t="s">
        <v>593</v>
      </c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PDM - SOLDA</v>
      </c>
      <c r="AJ785" s="9" t="str">
        <f>IF(BS_CONTROLE[[#This Row],[Atividade]]=0, "-", BS_CONTROLE[[#This Row],[Atividade]])</f>
        <v>PDM - SOLDA</v>
      </c>
      <c r="AK785" s="31" t="str">
        <f>BS_CONTROLE[[#This Row],[Local - Partida]]</f>
        <v>-</v>
      </c>
      <c r="AL785" s="31" t="str">
        <f>BS_CONTROLE[[#This Row],[Local - Encerramento]]</f>
        <v>-</v>
      </c>
      <c r="AM785" s="104" t="str">
        <f>IF(BS_CONTROLE[[#This Row],[Entre - Estações]]=0, "-", BS_CONTROLE[[#This Row],[Entre - Estações]])</f>
        <v>ZWW-ZKW</v>
      </c>
      <c r="AN785" s="104" t="str">
        <f>IF(BS_CONTROLE[[#This Row],[SB]]=0, "-", BS_CONTROLE[[#This Row],[SB]])</f>
        <v>K93K912</v>
      </c>
      <c r="AO785" s="104">
        <f>IF(BS_CONTROLE[[#This Row],[SUB]]=0, "-", BS_CONTROLE[[#This Row],[SUB]])</f>
        <v>55</v>
      </c>
      <c r="AP785" s="104">
        <f>BS_CONTROLE[[#This Row],[KM - Inicio]]</f>
        <v>91.15</v>
      </c>
      <c r="AQ785" s="104">
        <f>BS_CONTROLE[[#This Row],[KM - Inicio]]</f>
        <v>91.15</v>
      </c>
      <c r="AR785" s="107"/>
      <c r="AS785" s="107"/>
      <c r="AT785" s="107"/>
      <c r="AU785" s="135"/>
      <c r="AV785" s="135"/>
      <c r="AW785" s="14"/>
      <c r="AX785" s="14"/>
      <c r="AY785" s="160">
        <f t="shared" si="76"/>
        <v>0</v>
      </c>
      <c r="AZ785" s="151"/>
      <c r="BA785" s="108"/>
      <c r="BB785" s="10" t="str">
        <f>IFERROR(_xlfn.XLOOKUP(AI785, BS_ATIVIDADE[ATIVIDADE],BS_ATIVIDADE[UNIDADE] ), "*")</f>
        <v>Nº DE SOLDA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78"/>
        <v>Produção e Intervalo</v>
      </c>
      <c r="BR785" s="19">
        <f t="shared" si="79"/>
        <v>0</v>
      </c>
      <c r="BS785" s="19">
        <f t="shared" si="80"/>
        <v>0</v>
      </c>
      <c r="BT785" s="185" t="str">
        <f t="shared" si="81"/>
        <v/>
      </c>
    </row>
    <row r="786" spans="1:72" hidden="1">
      <c r="A786" s="47" t="str">
        <f t="shared" si="77"/>
        <v>ISMAEL(TP-726)46083</v>
      </c>
      <c r="B786" s="101">
        <v>46083</v>
      </c>
      <c r="C786" s="134">
        <f>IF(BS_CONTROLE[[#This Row],[DATA]]="","",WEEKNUM(BS_CONTROLE[[#This Row],[DATA]]))</f>
        <v>10</v>
      </c>
      <c r="D786" s="103" t="s">
        <v>894</v>
      </c>
      <c r="E786" s="155">
        <v>779</v>
      </c>
      <c r="F786" s="125" t="s">
        <v>775</v>
      </c>
      <c r="G786" s="140" t="str">
        <f>IF(D786="","*",VLOOKUP(F786,BS_ATIVIDADE[],3,FALSE))</f>
        <v>SOLDA</v>
      </c>
      <c r="H786" s="105" t="s">
        <v>593</v>
      </c>
      <c r="I786" s="105" t="s">
        <v>593</v>
      </c>
      <c r="J786" s="104">
        <v>55</v>
      </c>
      <c r="K786" s="104">
        <v>91.15</v>
      </c>
      <c r="L786" s="104">
        <v>91.516999999999996</v>
      </c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786" s="105">
        <v>0.375</v>
      </c>
      <c r="P786" s="105">
        <v>6.25E-2</v>
      </c>
      <c r="Q786" s="104">
        <v>1</v>
      </c>
      <c r="R786" s="10" t="str">
        <f>IFERROR(_xlfn.XLOOKUP(F786, BS_ATIVIDADE[ATIVIDADE],BS_ATIVIDADE[UNIDADE] ), "*")</f>
        <v>Nº DE SOLDA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6" s="104" t="s">
        <v>1097</v>
      </c>
      <c r="W786" s="149" t="s">
        <v>1060</v>
      </c>
      <c r="X786" s="103" t="s">
        <v>421</v>
      </c>
      <c r="Y786" s="128"/>
      <c r="Z786" s="103"/>
      <c r="AA786" s="104" t="s">
        <v>593</v>
      </c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PDM - SOLDA</v>
      </c>
      <c r="AJ786" s="9" t="str">
        <f>IF(BS_CONTROLE[[#This Row],[Atividade]]=0, "-", BS_CONTROLE[[#This Row],[Atividade]])</f>
        <v>PDM - SOLDA</v>
      </c>
      <c r="AK786" s="31" t="str">
        <f>BS_CONTROLE[[#This Row],[Local - Partida]]</f>
        <v>-</v>
      </c>
      <c r="AL786" s="31" t="str">
        <f>BS_CONTROLE[[#This Row],[Local - Encerramento]]</f>
        <v>-</v>
      </c>
      <c r="AM786" s="104" t="str">
        <f>IF(BS_CONTROLE[[#This Row],[Entre - Estações]]=0, "-", BS_CONTROLE[[#This Row],[Entre - Estações]])</f>
        <v>ZWW-ZKW</v>
      </c>
      <c r="AN786" s="104" t="str">
        <f>IF(BS_CONTROLE[[#This Row],[SB]]=0, "-", BS_CONTROLE[[#This Row],[SB]])</f>
        <v>K93K912</v>
      </c>
      <c r="AO786" s="104">
        <f>IF(BS_CONTROLE[[#This Row],[SUB]]=0, "-", BS_CONTROLE[[#This Row],[SUB]])</f>
        <v>55</v>
      </c>
      <c r="AP786" s="104">
        <f>BS_CONTROLE[[#This Row],[KM - Inicio]]</f>
        <v>91.15</v>
      </c>
      <c r="AQ786" s="104">
        <f>BS_CONTROLE[[#This Row],[KM - Inicio]]</f>
        <v>91.15</v>
      </c>
      <c r="AR786" s="107"/>
      <c r="AS786" s="107"/>
      <c r="AT786" s="107"/>
      <c r="AU786" s="135"/>
      <c r="AV786" s="135"/>
      <c r="AW786" s="14"/>
      <c r="AX786" s="14"/>
      <c r="AY786" s="160">
        <f t="shared" si="76"/>
        <v>0</v>
      </c>
      <c r="AZ786" s="151"/>
      <c r="BA786" s="108"/>
      <c r="BB786" s="10" t="str">
        <f>IFERROR(_xlfn.XLOOKUP(AI786, BS_ATIVIDADE[ATIVIDADE],BS_ATIVIDADE[UNIDADE] ), "*")</f>
        <v>Nº DE SOLDA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78"/>
        <v>Produção e Intervalo</v>
      </c>
      <c r="BR786" s="19">
        <f t="shared" si="79"/>
        <v>0</v>
      </c>
      <c r="BS786" s="19">
        <f t="shared" si="80"/>
        <v>0</v>
      </c>
      <c r="BT786" s="185" t="str">
        <f t="shared" si="81"/>
        <v/>
      </c>
    </row>
    <row r="787" spans="1:72" hidden="1">
      <c r="A787" s="47" t="str">
        <f t="shared" si="77"/>
        <v>E1746083</v>
      </c>
      <c r="B787" s="101">
        <v>46083</v>
      </c>
      <c r="C787" s="134">
        <f>IF(BS_CONTROLE[[#This Row],[DATA]]="","",WEEKNUM(BS_CONTROLE[[#This Row],[DATA]]))</f>
        <v>10</v>
      </c>
      <c r="D787" s="103" t="s">
        <v>744</v>
      </c>
      <c r="E787" s="155"/>
      <c r="F787" s="125" t="s">
        <v>595</v>
      </c>
      <c r="G787" s="140" t="str">
        <f>IF(D787="","*",VLOOKUP(F787,BS_ATIVIDADE[],3,FALSE))</f>
        <v>CAMINHÂO - SOLDA</v>
      </c>
      <c r="H787" s="105" t="s">
        <v>201</v>
      </c>
      <c r="I787" s="105" t="s">
        <v>201</v>
      </c>
      <c r="J787" s="104">
        <v>55</v>
      </c>
      <c r="K787" s="104">
        <v>100.3</v>
      </c>
      <c r="L787" s="104" t="s">
        <v>593</v>
      </c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87" s="105">
        <v>0.38194444444444442</v>
      </c>
      <c r="P787" s="105">
        <v>0.125</v>
      </c>
      <c r="Q787" s="104">
        <v>2</v>
      </c>
      <c r="R787" s="10" t="str">
        <f>IFERROR(_xlfn.XLOOKUP(F787, BS_ATIVIDADE[ATIVIDADE],BS_ATIVIDADE[UNIDADE] ), "*")</f>
        <v>Nº DE SOLDA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7" s="104" t="s">
        <v>1671</v>
      </c>
      <c r="W787" s="149" t="s">
        <v>1090</v>
      </c>
      <c r="X787" s="103" t="s">
        <v>421</v>
      </c>
      <c r="Y787" s="128"/>
      <c r="Z787" s="103"/>
      <c r="AA787" s="104">
        <v>1</v>
      </c>
      <c r="AB787" s="102" t="s">
        <v>412</v>
      </c>
      <c r="AC787" s="150"/>
      <c r="AD787" s="106">
        <v>0.29166666666666669</v>
      </c>
      <c r="AE787" s="104">
        <v>6251</v>
      </c>
      <c r="AF787" s="104" t="s">
        <v>593</v>
      </c>
      <c r="AG787" s="104" t="s">
        <v>593</v>
      </c>
      <c r="AH787" s="15"/>
      <c r="AI787" s="125" t="str">
        <f>IF(BS_CONTROLE[[#This Row],[Atividade]]=0, "-", BS_CONTROLE[[#This Row],[Atividade]])</f>
        <v>CAMINHÃO DE SOLDA</v>
      </c>
      <c r="AJ787" s="9" t="str">
        <f>IF(BS_CONTROLE[[#This Row],[Atividade]]=0, "-", BS_CONTROLE[[#This Row],[Atividade]])</f>
        <v>CAMINHÃO DE SOLDA</v>
      </c>
      <c r="AK787" s="31" t="str">
        <f>BS_CONTROLE[[#This Row],[Local - Partida]]</f>
        <v>102ZKW2</v>
      </c>
      <c r="AL787" s="31" t="str">
        <f>BS_CONTROLE[[#This Row],[Local - Encerramento]]</f>
        <v>102ZKW2</v>
      </c>
      <c r="AM787" s="104" t="str">
        <f>IF(BS_CONTROLE[[#This Row],[Entre - Estações]]=0, "-", BS_CONTROLE[[#This Row],[Entre - Estações]])</f>
        <v>ZKW-ZLU</v>
      </c>
      <c r="AN787" s="104" t="str">
        <f>IF(BS_CONTROLE[[#This Row],[SB]]=0, "-", BS_CONTROLE[[#This Row],[SB]])</f>
        <v>102ZKW2</v>
      </c>
      <c r="AO787" s="104">
        <f>IF(BS_CONTROLE[[#This Row],[SUB]]=0, "-", BS_CONTROLE[[#This Row],[SUB]])</f>
        <v>55</v>
      </c>
      <c r="AP787" s="104">
        <f>BS_CONTROLE[[#This Row],[KM - Inicio]]</f>
        <v>100.3</v>
      </c>
      <c r="AQ787" s="104">
        <f>BS_CONTROLE[[#This Row],[KM - Inicio]]</f>
        <v>100.3</v>
      </c>
      <c r="AR787" s="107"/>
      <c r="AS787" s="107"/>
      <c r="AT787" s="107"/>
      <c r="AU787" s="135"/>
      <c r="AV787" s="135"/>
      <c r="AW787" s="14"/>
      <c r="AX787" s="14"/>
      <c r="AY787" s="160">
        <f t="shared" si="76"/>
        <v>0</v>
      </c>
      <c r="AZ787" s="151"/>
      <c r="BA787" s="108"/>
      <c r="BB787" s="10" t="str">
        <f>IFERROR(_xlfn.XLOOKUP(AI787, BS_ATIVIDADE[ATIVIDADE],BS_ATIVIDADE[UNIDADE] ), "*")</f>
        <v>Nº DE SOLDA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78"/>
        <v>Produção e Intervalo</v>
      </c>
      <c r="BR787" s="19">
        <f t="shared" si="79"/>
        <v>0</v>
      </c>
      <c r="BS787" s="19">
        <f t="shared" si="80"/>
        <v>0</v>
      </c>
      <c r="BT787" s="185" t="str">
        <f t="shared" si="81"/>
        <v/>
      </c>
    </row>
    <row r="788" spans="1:72" hidden="1">
      <c r="A788" s="47" t="str">
        <f t="shared" si="77"/>
        <v>DIEGO (TP-681)46083</v>
      </c>
      <c r="B788" s="101">
        <v>46083</v>
      </c>
      <c r="C788" s="134">
        <f>IF(BS_CONTROLE[[#This Row],[DATA]]="","",WEEKNUM(BS_CONTROLE[[#This Row],[DATA]]))</f>
        <v>10</v>
      </c>
      <c r="D788" s="103" t="s">
        <v>873</v>
      </c>
      <c r="E788" s="155">
        <v>781</v>
      </c>
      <c r="F788" s="125" t="s">
        <v>782</v>
      </c>
      <c r="G788" s="140" t="str">
        <f>IF(D788="","*",VLOOKUP(F788,BS_ATIVIDADE[],3,FALSE))</f>
        <v>TRILHO - SUBSTITUIÇÂO</v>
      </c>
      <c r="H788" s="105" t="s">
        <v>593</v>
      </c>
      <c r="I788" s="105" t="s">
        <v>593</v>
      </c>
      <c r="J788" s="104">
        <v>55</v>
      </c>
      <c r="K788" s="104">
        <v>129.9</v>
      </c>
      <c r="L788" s="104" t="s">
        <v>593</v>
      </c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8" s="105">
        <v>0.41666666666666669</v>
      </c>
      <c r="P788" s="105">
        <v>8.3333333333333329E-2</v>
      </c>
      <c r="Q788" s="104">
        <v>312</v>
      </c>
      <c r="R788" s="10" t="str">
        <f>IFERROR(_xlfn.XLOOKUP(F788, BS_ATIVIDADE[ATIVIDADE],BS_ATIVIDADE[UNIDADE] ), "*")</f>
        <v>M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8" s="104" t="s">
        <v>1097</v>
      </c>
      <c r="W788" s="149" t="s">
        <v>2091</v>
      </c>
      <c r="X788" s="103" t="s">
        <v>421</v>
      </c>
      <c r="Y788" s="128"/>
      <c r="Z788" s="103"/>
      <c r="AA788" s="104" t="s">
        <v>593</v>
      </c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PDM - SUBSTITUIÇÃO - TRILHO</v>
      </c>
      <c r="AJ788" s="9" t="str">
        <f>IF(BS_CONTROLE[[#This Row],[Atividade]]=0, "-", BS_CONTROLE[[#This Row],[Atividade]])</f>
        <v>PDM - SUBSTITUIÇÃO - TRILHO</v>
      </c>
      <c r="AK788" s="31" t="str">
        <f>BS_CONTROLE[[#This Row],[Local - Partida]]</f>
        <v>-</v>
      </c>
      <c r="AL788" s="31" t="str">
        <f>BS_CONTROLE[[#This Row],[Local - Encerramento]]</f>
        <v>-</v>
      </c>
      <c r="AM788" s="104" t="str">
        <f>IF(BS_CONTROLE[[#This Row],[Entre - Estações]]=0, "-", BS_CONTROLE[[#This Row],[Entre - Estações]])</f>
        <v>ZWI-ZEM</v>
      </c>
      <c r="AN788" s="104" t="str">
        <f>IF(BS_CONTROLE[[#This Row],[SB]]=0, "-", BS_CONTROLE[[#This Row],[SB]])</f>
        <v>130ZYQ2</v>
      </c>
      <c r="AO788" s="104">
        <f>IF(BS_CONTROLE[[#This Row],[SUB]]=0, "-", BS_CONTROLE[[#This Row],[SUB]])</f>
        <v>55</v>
      </c>
      <c r="AP788" s="104">
        <f>BS_CONTROLE[[#This Row],[KM - Inicio]]</f>
        <v>129.9</v>
      </c>
      <c r="AQ788" s="104">
        <f>BS_CONTROLE[[#This Row],[KM - Inicio]]</f>
        <v>129.9</v>
      </c>
      <c r="AR788" s="107"/>
      <c r="AS788" s="107"/>
      <c r="AT788" s="107"/>
      <c r="AU788" s="135"/>
      <c r="AV788" s="135"/>
      <c r="AW788" s="14"/>
      <c r="AX788" s="14"/>
      <c r="AY788" s="160">
        <f t="shared" si="76"/>
        <v>0</v>
      </c>
      <c r="AZ788" s="151"/>
      <c r="BA788" s="108"/>
      <c r="BB788" s="10" t="str">
        <f>IFERROR(_xlfn.XLOOKUP(AI788, BS_ATIVIDADE[ATIVIDADE],BS_ATIVIDADE[UNIDADE] ), "*")</f>
        <v>M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78"/>
        <v>Produção e Intervalo</v>
      </c>
      <c r="BR788" s="19">
        <f t="shared" si="79"/>
        <v>0</v>
      </c>
      <c r="BS788" s="19">
        <f t="shared" si="80"/>
        <v>0</v>
      </c>
      <c r="BT788" s="185" t="str">
        <f t="shared" si="81"/>
        <v/>
      </c>
    </row>
    <row r="789" spans="1:72" hidden="1">
      <c r="A789" s="47" t="str">
        <f t="shared" si="77"/>
        <v>W6046083</v>
      </c>
      <c r="B789" s="101">
        <v>46083</v>
      </c>
      <c r="C789" s="134">
        <f>IF(BS_CONTROLE[[#This Row],[DATA]]="","",WEEKNUM(BS_CONTROLE[[#This Row],[DATA]]))</f>
        <v>10</v>
      </c>
      <c r="D789" s="103" t="s">
        <v>828</v>
      </c>
      <c r="E789" s="155">
        <v>782</v>
      </c>
      <c r="F789" s="125" t="s">
        <v>786</v>
      </c>
      <c r="G789" s="140" t="str">
        <f>IF(D789="","*",VLOOKUP(F789,BS_ATIVIDADE[],3,FALSE))</f>
        <v>OUTROS</v>
      </c>
      <c r="H789" s="105" t="s">
        <v>1865</v>
      </c>
      <c r="I789" s="105" t="s">
        <v>1865</v>
      </c>
      <c r="J789" s="104">
        <v>48</v>
      </c>
      <c r="K789" s="104">
        <v>145.9</v>
      </c>
      <c r="L789" s="104">
        <v>151.6</v>
      </c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789" s="105">
        <v>0.33333333333333331</v>
      </c>
      <c r="P789" s="105">
        <v>6.25E-2</v>
      </c>
      <c r="Q789" s="104">
        <v>100</v>
      </c>
      <c r="R789" s="10" t="str">
        <f>IFERROR(_xlfn.XLOOKUP(F789, BS_ATIVIDADE[ATIVIDADE],BS_ATIVIDADE[UNIDADE] ), "*")</f>
        <v>Nº DE PEÇAS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89" s="104" t="s">
        <v>2092</v>
      </c>
      <c r="W789" s="149" t="s">
        <v>2093</v>
      </c>
      <c r="X789" s="103" t="s">
        <v>421</v>
      </c>
      <c r="Y789" s="128"/>
      <c r="Z789" s="103"/>
      <c r="AA789" s="104">
        <v>1</v>
      </c>
      <c r="AB789" s="102" t="s">
        <v>412</v>
      </c>
      <c r="AC789" s="150" t="s">
        <v>406</v>
      </c>
      <c r="AD789" s="106">
        <v>0.29166666666666669</v>
      </c>
      <c r="AE789" s="104">
        <v>7694</v>
      </c>
      <c r="AF789" s="104" t="s">
        <v>593</v>
      </c>
      <c r="AG789" s="104" t="s">
        <v>593</v>
      </c>
      <c r="AH789" s="15"/>
      <c r="AI789" s="125" t="str">
        <f>IF(BS_CONTROLE[[#This Row],[Atividade]]=0, "-", BS_CONTROLE[[#This Row],[Atividade]])</f>
        <v>RECOLHIMENTO DE DORMENTE</v>
      </c>
      <c r="AJ789" s="9" t="str">
        <f>IF(BS_CONTROLE[[#This Row],[Atividade]]=0, "-", BS_CONTROLE[[#This Row],[Atividade]])</f>
        <v>RECOLHIMENTO DE DORMENTE</v>
      </c>
      <c r="AK789" s="31" t="str">
        <f>BS_CONTROLE[[#This Row],[Local - Partida]]</f>
        <v>ZEM130-2</v>
      </c>
      <c r="AL789" s="31" t="str">
        <f>BS_CONTROLE[[#This Row],[Local - Encerramento]]</f>
        <v>ZEM130-2</v>
      </c>
      <c r="AM789" s="104" t="str">
        <f>IF(BS_CONTROLE[[#This Row],[Entre - Estações]]=0, "-", BS_CONTROLE[[#This Row],[Entre - Estações]])</f>
        <v>ZEJ</v>
      </c>
      <c r="AN789" s="104" t="str">
        <f>IF(BS_CONTROLE[[#This Row],[SB]]=0, "-", BS_CONTROLE[[#This Row],[SB]])</f>
        <v>ZEJ1</v>
      </c>
      <c r="AO789" s="104">
        <f>IF(BS_CONTROLE[[#This Row],[SUB]]=0, "-", BS_CONTROLE[[#This Row],[SUB]])</f>
        <v>48</v>
      </c>
      <c r="AP789" s="104">
        <f>BS_CONTROLE[[#This Row],[KM - Inicio]]</f>
        <v>145.9</v>
      </c>
      <c r="AQ789" s="104">
        <f>BS_CONTROLE[[#This Row],[KM - Inicio]]</f>
        <v>145.9</v>
      </c>
      <c r="AR789" s="107"/>
      <c r="AS789" s="107"/>
      <c r="AT789" s="107"/>
      <c r="AU789" s="135"/>
      <c r="AV789" s="135"/>
      <c r="AW789" s="14"/>
      <c r="AX789" s="14"/>
      <c r="AY789" s="160">
        <f t="shared" si="76"/>
        <v>0</v>
      </c>
      <c r="AZ789" s="151"/>
      <c r="BA789" s="108"/>
      <c r="BB789" s="10" t="str">
        <f>IFERROR(_xlfn.XLOOKUP(AI789, BS_ATIVIDADE[ATIVIDADE],BS_ATIVIDADE[UNIDADE] ), "*")</f>
        <v>Nº DE PEÇAS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78"/>
        <v>Produção e Intervalo</v>
      </c>
      <c r="BR789" s="19">
        <f t="shared" si="79"/>
        <v>0</v>
      </c>
      <c r="BS789" s="19">
        <f t="shared" si="80"/>
        <v>0</v>
      </c>
      <c r="BT789" s="185" t="str">
        <f t="shared" si="81"/>
        <v/>
      </c>
    </row>
    <row r="790" spans="1:72" hidden="1">
      <c r="A790" s="47" t="str">
        <f t="shared" si="77"/>
        <v/>
      </c>
      <c r="B790" s="101"/>
      <c r="C790" s="134" t="str">
        <f>IF(BS_CONTROLE[[#This Row],[DATA]]="","",WEEKNUM(BS_CONTROLE[[#This Row],[DATA]]))</f>
        <v/>
      </c>
      <c r="D790" s="103"/>
      <c r="E790" s="155">
        <v>783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6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78"/>
        <v>Aderente</v>
      </c>
      <c r="BR790" s="19" t="str">
        <f t="shared" si="79"/>
        <v>*</v>
      </c>
      <c r="BS790" s="19" t="str">
        <f t="shared" si="80"/>
        <v>*</v>
      </c>
      <c r="BT790" s="185" t="str">
        <f t="shared" si="81"/>
        <v/>
      </c>
    </row>
    <row r="791" spans="1:72" hidden="1">
      <c r="A791" s="47" t="str">
        <f t="shared" si="77"/>
        <v>MATEUS (TP-809)46083</v>
      </c>
      <c r="B791" s="101">
        <v>46083</v>
      </c>
      <c r="C791" s="134">
        <f>IF(BS_CONTROLE[[#This Row],[DATA]]="","",WEEKNUM(BS_CONTROLE[[#This Row],[DATA]]))</f>
        <v>10</v>
      </c>
      <c r="D791" s="103" t="s">
        <v>921</v>
      </c>
      <c r="E791" s="155">
        <v>784</v>
      </c>
      <c r="F791" s="125" t="s">
        <v>726</v>
      </c>
      <c r="G791" s="140" t="str">
        <f>IF(D791="","*",VLOOKUP(F791,BS_ATIVIDADE[],3,FALSE))</f>
        <v>MODERNIZAÇÃO</v>
      </c>
      <c r="H791" s="105" t="s">
        <v>593</v>
      </c>
      <c r="I791" s="105"/>
      <c r="J791" s="104">
        <v>48</v>
      </c>
      <c r="K791" s="104">
        <v>155.96</v>
      </c>
      <c r="L791" s="104" t="s">
        <v>593</v>
      </c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91" s="126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791" s="105">
        <v>0.35416666666666669</v>
      </c>
      <c r="P791" s="105">
        <v>6.9444444444444448E-2</v>
      </c>
      <c r="Q791" s="104">
        <v>1</v>
      </c>
      <c r="R791" s="10" t="str">
        <f>IFERROR(_xlfn.XLOOKUP(F791, BS_ATIVIDADE[ATIVIDADE],BS_ATIVIDADE[UNIDADE] ), "*")</f>
        <v>Nº DE SOLDA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91" s="104" t="s">
        <v>1594</v>
      </c>
      <c r="W791" s="149" t="s">
        <v>1060</v>
      </c>
      <c r="X791" s="103" t="s">
        <v>421</v>
      </c>
      <c r="Y791" s="128"/>
      <c r="Z791" s="103"/>
      <c r="AA791" s="104" t="s">
        <v>593</v>
      </c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MODERNIZAÇÃO - SOLDA</v>
      </c>
      <c r="AJ791" s="9" t="str">
        <f>IF(BS_CONTROLE[[#This Row],[Atividade]]=0, "-", BS_CONTROLE[[#This Row],[Atividade]])</f>
        <v>MODERNIZAÇÃO - SOLDA</v>
      </c>
      <c r="AK791" s="31" t="str">
        <f>BS_CONTROLE[[#This Row],[Local - Partida]]</f>
        <v>-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ZRB-ZEV</v>
      </c>
      <c r="AN791" s="104">
        <f>IF(BS_CONTROLE[[#This Row],[SB]]=0, "-", BS_CONTROLE[[#This Row],[SB]])</f>
        <v>1561551</v>
      </c>
      <c r="AO791" s="104">
        <f>IF(BS_CONTROLE[[#This Row],[SUB]]=0, "-", BS_CONTROLE[[#This Row],[SUB]])</f>
        <v>48</v>
      </c>
      <c r="AP791" s="104">
        <f>BS_CONTROLE[[#This Row],[KM - Inicio]]</f>
        <v>155.96</v>
      </c>
      <c r="AQ791" s="104">
        <f>BS_CONTROLE[[#This Row],[KM - Inicio]]</f>
        <v>155.96</v>
      </c>
      <c r="AR791" s="107"/>
      <c r="AS791" s="107"/>
      <c r="AT791" s="107"/>
      <c r="AU791" s="135"/>
      <c r="AV791" s="135"/>
      <c r="AW791" s="14"/>
      <c r="AX791" s="14"/>
      <c r="AY791" s="160">
        <f t="shared" si="76"/>
        <v>0</v>
      </c>
      <c r="AZ791" s="151"/>
      <c r="BA791" s="108"/>
      <c r="BB791" s="10" t="str">
        <f>IFERROR(_xlfn.XLOOKUP(AI791, BS_ATIVIDADE[ATIVIDADE],BS_ATIVIDADE[UNIDADE] ), "*")</f>
        <v>Nº DE SOLDA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78"/>
        <v>Produção e Intervalo</v>
      </c>
      <c r="BR791" s="19">
        <f t="shared" si="79"/>
        <v>0</v>
      </c>
      <c r="BS791" s="19">
        <f t="shared" si="80"/>
        <v>0</v>
      </c>
      <c r="BT791" s="185" t="str">
        <f t="shared" si="81"/>
        <v/>
      </c>
    </row>
    <row r="792" spans="1:72" hidden="1">
      <c r="A792" s="47" t="str">
        <f t="shared" si="77"/>
        <v>WALTER (TP-810)46083</v>
      </c>
      <c r="B792" s="101">
        <v>46083</v>
      </c>
      <c r="C792" s="134">
        <f>IF(BS_CONTROLE[[#This Row],[DATA]]="","",WEEKNUM(BS_CONTROLE[[#This Row],[DATA]]))</f>
        <v>10</v>
      </c>
      <c r="D792" s="103" t="s">
        <v>947</v>
      </c>
      <c r="E792" s="155">
        <v>785</v>
      </c>
      <c r="F792" s="125" t="s">
        <v>726</v>
      </c>
      <c r="G792" s="140" t="str">
        <f>IF(D792="","*",VLOOKUP(F792,BS_ATIVIDADE[],3,FALSE))</f>
        <v>MODERNIZAÇÃO</v>
      </c>
      <c r="H792" s="105" t="s">
        <v>593</v>
      </c>
      <c r="I792" s="105" t="s">
        <v>593</v>
      </c>
      <c r="J792" s="104">
        <v>48</v>
      </c>
      <c r="K792" s="104">
        <v>155.36799999999999</v>
      </c>
      <c r="L792" s="104" t="s">
        <v>593</v>
      </c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92" s="126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792" s="105">
        <v>0.35416666666666669</v>
      </c>
      <c r="P792" s="105">
        <v>6.9444444444444448E-2</v>
      </c>
      <c r="Q792" s="104">
        <v>1</v>
      </c>
      <c r="R792" s="10" t="str">
        <f>IFERROR(_xlfn.XLOOKUP(F792, BS_ATIVIDADE[ATIVIDADE],BS_ATIVIDADE[UNIDADE] ), "*")</f>
        <v>Nº DE SOLDA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92" s="104" t="s">
        <v>1594</v>
      </c>
      <c r="W792" s="149" t="s">
        <v>1060</v>
      </c>
      <c r="X792" s="103" t="s">
        <v>421</v>
      </c>
      <c r="Y792" s="128"/>
      <c r="Z792" s="103"/>
      <c r="AA792" s="104" t="s">
        <v>593</v>
      </c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MODERNIZAÇÃO - SOLDA</v>
      </c>
      <c r="AJ792" s="9" t="str">
        <f>IF(BS_CONTROLE[[#This Row],[Atividade]]=0, "-", BS_CONTROLE[[#This Row],[Atividade]])</f>
        <v>MODERNIZAÇÃO - SOLDA</v>
      </c>
      <c r="AK792" s="31" t="str">
        <f>BS_CONTROLE[[#This Row],[Local - Partida]]</f>
        <v>-</v>
      </c>
      <c r="AL792" s="31" t="str">
        <f>BS_CONTROLE[[#This Row],[Local - Encerramento]]</f>
        <v>-</v>
      </c>
      <c r="AM792" s="104" t="str">
        <f>IF(BS_CONTROLE[[#This Row],[Entre - Estações]]=0, "-", BS_CONTROLE[[#This Row],[Entre - Estações]])</f>
        <v>ZRB-ZEV</v>
      </c>
      <c r="AN792" s="104">
        <f>IF(BS_CONTROLE[[#This Row],[SB]]=0, "-", BS_CONTROLE[[#This Row],[SB]])</f>
        <v>1561551</v>
      </c>
      <c r="AO792" s="104">
        <f>IF(BS_CONTROLE[[#This Row],[SUB]]=0, "-", BS_CONTROLE[[#This Row],[SUB]])</f>
        <v>48</v>
      </c>
      <c r="AP792" s="104">
        <f>BS_CONTROLE[[#This Row],[KM - Inicio]]</f>
        <v>155.36799999999999</v>
      </c>
      <c r="AQ792" s="104">
        <f>BS_CONTROLE[[#This Row],[KM - Inicio]]</f>
        <v>155.36799999999999</v>
      </c>
      <c r="AR792" s="107"/>
      <c r="AS792" s="107"/>
      <c r="AT792" s="107"/>
      <c r="AU792" s="135"/>
      <c r="AV792" s="135"/>
      <c r="AW792" s="14"/>
      <c r="AX792" s="14"/>
      <c r="AY792" s="160">
        <f t="shared" si="76"/>
        <v>0</v>
      </c>
      <c r="AZ792" s="151"/>
      <c r="BA792" s="108"/>
      <c r="BB792" s="10" t="str">
        <f>IFERROR(_xlfn.XLOOKUP(AI792, BS_ATIVIDADE[ATIVIDADE],BS_ATIVIDADE[UNIDADE] ), "*")</f>
        <v>Nº DE SOLDA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78"/>
        <v>Produção e Intervalo</v>
      </c>
      <c r="BR792" s="19">
        <f t="shared" si="79"/>
        <v>0</v>
      </c>
      <c r="BS792" s="19">
        <f t="shared" si="80"/>
        <v>0</v>
      </c>
      <c r="BT792" s="185" t="str">
        <f t="shared" si="81"/>
        <v/>
      </c>
    </row>
    <row r="793" spans="1:72" hidden="1">
      <c r="A793" s="47" t="str">
        <f t="shared" si="77"/>
        <v>ADENISON (TP-810)46083</v>
      </c>
      <c r="B793" s="101">
        <v>46083</v>
      </c>
      <c r="C793" s="134">
        <f>IF(BS_CONTROLE[[#This Row],[DATA]]="","",WEEKNUM(BS_CONTROLE[[#This Row],[DATA]]))</f>
        <v>10</v>
      </c>
      <c r="D793" s="103" t="s">
        <v>849</v>
      </c>
      <c r="E793" s="155">
        <v>786</v>
      </c>
      <c r="F793" s="125" t="s">
        <v>726</v>
      </c>
      <c r="G793" s="140" t="str">
        <f>IF(D793="","*",VLOOKUP(F793,BS_ATIVIDADE[],3,FALSE))</f>
        <v>MODERNIZAÇÃO</v>
      </c>
      <c r="H793" s="105" t="s">
        <v>593</v>
      </c>
      <c r="I793" s="105" t="s">
        <v>593</v>
      </c>
      <c r="J793" s="104">
        <v>48</v>
      </c>
      <c r="K793" s="104">
        <v>155.37899999999999</v>
      </c>
      <c r="L793" s="104" t="s">
        <v>593</v>
      </c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93" s="126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793" s="105">
        <v>0.35416666666666669</v>
      </c>
      <c r="P793" s="105">
        <v>6.9444444444444448E-2</v>
      </c>
      <c r="Q793" s="104">
        <v>1</v>
      </c>
      <c r="R793" s="10" t="str">
        <f>IFERROR(_xlfn.XLOOKUP(F793, BS_ATIVIDADE[ATIVIDADE],BS_ATIVIDADE[UNIDADE] ), "*")</f>
        <v>Nº DE SOLDA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93" s="104" t="s">
        <v>1594</v>
      </c>
      <c r="W793" s="149" t="s">
        <v>1060</v>
      </c>
      <c r="X793" s="103" t="s">
        <v>421</v>
      </c>
      <c r="Y793" s="128"/>
      <c r="Z793" s="103"/>
      <c r="AA793" s="104" t="s">
        <v>593</v>
      </c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MODERNIZAÇÃO - SOLDA</v>
      </c>
      <c r="AJ793" s="9" t="str">
        <f>IF(BS_CONTROLE[[#This Row],[Atividade]]=0, "-", BS_CONTROLE[[#This Row],[Atividade]])</f>
        <v>MODERNIZAÇÃO - SOLDA</v>
      </c>
      <c r="AK793" s="31" t="str">
        <f>BS_CONTROLE[[#This Row],[Local - Partida]]</f>
        <v>-</v>
      </c>
      <c r="AL793" s="31" t="str">
        <f>BS_CONTROLE[[#This Row],[Local - Encerramento]]</f>
        <v>-</v>
      </c>
      <c r="AM793" s="104" t="str">
        <f>IF(BS_CONTROLE[[#This Row],[Entre - Estações]]=0, "-", BS_CONTROLE[[#This Row],[Entre - Estações]])</f>
        <v>ZRB-ZEV</v>
      </c>
      <c r="AN793" s="104">
        <f>IF(BS_CONTROLE[[#This Row],[SB]]=0, "-", BS_CONTROLE[[#This Row],[SB]])</f>
        <v>1561551</v>
      </c>
      <c r="AO793" s="104">
        <f>IF(BS_CONTROLE[[#This Row],[SUB]]=0, "-", BS_CONTROLE[[#This Row],[SUB]])</f>
        <v>48</v>
      </c>
      <c r="AP793" s="104">
        <f>BS_CONTROLE[[#This Row],[KM - Inicio]]</f>
        <v>155.37899999999999</v>
      </c>
      <c r="AQ793" s="104">
        <f>BS_CONTROLE[[#This Row],[KM - Inicio]]</f>
        <v>155.37899999999999</v>
      </c>
      <c r="AR793" s="107"/>
      <c r="AS793" s="107"/>
      <c r="AT793" s="107"/>
      <c r="AU793" s="135"/>
      <c r="AV793" s="135"/>
      <c r="AW793" s="14"/>
      <c r="AX793" s="14"/>
      <c r="AY793" s="160">
        <f t="shared" si="76"/>
        <v>0</v>
      </c>
      <c r="AZ793" s="151"/>
      <c r="BA793" s="108"/>
      <c r="BB793" s="10" t="str">
        <f>IFERROR(_xlfn.XLOOKUP(AI793, BS_ATIVIDADE[ATIVIDADE],BS_ATIVIDADE[UNIDADE] ), "*")</f>
        <v>Nº DE SOLDA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78"/>
        <v>Produção e Intervalo</v>
      </c>
      <c r="BR793" s="19">
        <f t="shared" si="79"/>
        <v>0</v>
      </c>
      <c r="BS793" s="19">
        <f t="shared" si="80"/>
        <v>0</v>
      </c>
      <c r="BT793" s="185" t="str">
        <f t="shared" si="81"/>
        <v/>
      </c>
    </row>
    <row r="794" spans="1:72" hidden="1">
      <c r="A794" s="47" t="str">
        <f t="shared" si="77"/>
        <v>CAIQUE (TMA-677)46083</v>
      </c>
      <c r="B794" s="101">
        <v>46083</v>
      </c>
      <c r="C794" s="134">
        <f>IF(BS_CONTROLE[[#This Row],[DATA]]="","",WEEKNUM(BS_CONTROLE[[#This Row],[DATA]]))</f>
        <v>10</v>
      </c>
      <c r="D794" s="103" t="s">
        <v>861</v>
      </c>
      <c r="E794" s="155">
        <v>787</v>
      </c>
      <c r="F794" s="125" t="s">
        <v>726</v>
      </c>
      <c r="G794" s="140" t="str">
        <f>IF(D794="","*",VLOOKUP(F794,BS_ATIVIDADE[],3,FALSE))</f>
        <v>MODERNIZAÇÃO</v>
      </c>
      <c r="H794" s="105" t="s">
        <v>593</v>
      </c>
      <c r="I794" s="105" t="s">
        <v>593</v>
      </c>
      <c r="J794" s="104">
        <v>48</v>
      </c>
      <c r="K794" s="104">
        <v>155.59200000000001</v>
      </c>
      <c r="L794" s="104" t="s">
        <v>593</v>
      </c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94" s="126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794" s="105">
        <v>0.35416666666666669</v>
      </c>
      <c r="P794" s="105">
        <v>6.25E-2</v>
      </c>
      <c r="Q794" s="104">
        <v>1</v>
      </c>
      <c r="R794" s="10" t="str">
        <f>IFERROR(_xlfn.XLOOKUP(F794, BS_ATIVIDADE[ATIVIDADE],BS_ATIVIDADE[UNIDADE] ), "*")</f>
        <v>Nº DE SOLDA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94" s="104" t="s">
        <v>1594</v>
      </c>
      <c r="W794" s="149" t="s">
        <v>1060</v>
      </c>
      <c r="X794" s="103" t="s">
        <v>421</v>
      </c>
      <c r="Y794" s="128"/>
      <c r="Z794" s="103"/>
      <c r="AA794" s="104" t="s">
        <v>593</v>
      </c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MODERNIZAÇÃO - SOLDA</v>
      </c>
      <c r="AJ794" s="9" t="str">
        <f>IF(BS_CONTROLE[[#This Row],[Atividade]]=0, "-", BS_CONTROLE[[#This Row],[Atividade]])</f>
        <v>MODERNIZAÇÃO - SOLDA</v>
      </c>
      <c r="AK794" s="31" t="str">
        <f>BS_CONTROLE[[#This Row],[Local - Partida]]</f>
        <v>-</v>
      </c>
      <c r="AL794" s="31" t="str">
        <f>BS_CONTROLE[[#This Row],[Local - Encerramento]]</f>
        <v>-</v>
      </c>
      <c r="AM794" s="104" t="str">
        <f>IF(BS_CONTROLE[[#This Row],[Entre - Estações]]=0, "-", BS_CONTROLE[[#This Row],[Entre - Estações]])</f>
        <v>ZRB-ZEV</v>
      </c>
      <c r="AN794" s="104">
        <f>IF(BS_CONTROLE[[#This Row],[SB]]=0, "-", BS_CONTROLE[[#This Row],[SB]])</f>
        <v>1561551</v>
      </c>
      <c r="AO794" s="104">
        <f>IF(BS_CONTROLE[[#This Row],[SUB]]=0, "-", BS_CONTROLE[[#This Row],[SUB]])</f>
        <v>48</v>
      </c>
      <c r="AP794" s="104">
        <f>BS_CONTROLE[[#This Row],[KM - Inicio]]</f>
        <v>155.59200000000001</v>
      </c>
      <c r="AQ794" s="104">
        <f>BS_CONTROLE[[#This Row],[KM - Inicio]]</f>
        <v>155.59200000000001</v>
      </c>
      <c r="AR794" s="107"/>
      <c r="AS794" s="107"/>
      <c r="AT794" s="107"/>
      <c r="AU794" s="135"/>
      <c r="AV794" s="135"/>
      <c r="AW794" s="14"/>
      <c r="AX794" s="14"/>
      <c r="AY794" s="160">
        <f t="shared" si="76"/>
        <v>0</v>
      </c>
      <c r="AZ794" s="151"/>
      <c r="BA794" s="108"/>
      <c r="BB794" s="10" t="str">
        <f>IFERROR(_xlfn.XLOOKUP(AI794, BS_ATIVIDADE[ATIVIDADE],BS_ATIVIDADE[UNIDADE] ), "*")</f>
        <v>Nº DE SOLDA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78"/>
        <v>Produção e Intervalo</v>
      </c>
      <c r="BR794" s="19">
        <f t="shared" si="79"/>
        <v>0</v>
      </c>
      <c r="BS794" s="19">
        <f t="shared" si="80"/>
        <v>0</v>
      </c>
      <c r="BT794" s="185" t="str">
        <f t="shared" si="81"/>
        <v/>
      </c>
    </row>
    <row r="795" spans="1:72" hidden="1">
      <c r="A795" s="47" t="str">
        <f t="shared" si="77"/>
        <v/>
      </c>
      <c r="B795" s="101"/>
      <c r="C795" s="134" t="str">
        <f>IF(BS_CONTROLE[[#This Row],[DATA]]="","",WEEKNUM(BS_CONTROLE[[#This Row],[DATA]]))</f>
        <v/>
      </c>
      <c r="D795" s="103"/>
      <c r="E795" s="155">
        <v>788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6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78"/>
        <v>Aderente</v>
      </c>
      <c r="BR795" s="19" t="str">
        <f t="shared" si="79"/>
        <v>*</v>
      </c>
      <c r="BS795" s="19" t="str">
        <f t="shared" si="80"/>
        <v>*</v>
      </c>
      <c r="BT795" s="185" t="str">
        <f t="shared" si="81"/>
        <v/>
      </c>
    </row>
    <row r="796" spans="1:72" hidden="1">
      <c r="A796" s="47" t="str">
        <f t="shared" si="77"/>
        <v/>
      </c>
      <c r="B796" s="101"/>
      <c r="C796" s="134" t="str">
        <f>IF(BS_CONTROLE[[#This Row],[DATA]]="","",WEEKNUM(BS_CONTROLE[[#This Row],[DATA]]))</f>
        <v/>
      </c>
      <c r="D796" s="103"/>
      <c r="E796" s="155">
        <v>789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6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78"/>
        <v>Aderente</v>
      </c>
      <c r="BR796" s="19" t="str">
        <f t="shared" si="79"/>
        <v>*</v>
      </c>
      <c r="BS796" s="19" t="str">
        <f t="shared" si="80"/>
        <v>*</v>
      </c>
      <c r="BT796" s="185" t="str">
        <f t="shared" si="81"/>
        <v/>
      </c>
    </row>
    <row r="797" spans="1:72" hidden="1">
      <c r="A797" s="47" t="str">
        <f t="shared" si="77"/>
        <v>TURMA FIXA VIA 46083</v>
      </c>
      <c r="B797" s="101">
        <v>46083</v>
      </c>
      <c r="C797" s="134">
        <f>IF(BS_CONTROLE[[#This Row],[DATA]]="","",WEEKNUM(BS_CONTROLE[[#This Row],[DATA]]))</f>
        <v>10</v>
      </c>
      <c r="D797" s="103" t="s">
        <v>847</v>
      </c>
      <c r="E797" s="155">
        <v>790</v>
      </c>
      <c r="F797" s="125" t="s">
        <v>726</v>
      </c>
      <c r="G797" s="140" t="str">
        <f>IF(D797="","*",VLOOKUP(F797,BS_ATIVIDADE[],3,FALSE))</f>
        <v>MODERNIZAÇÃO</v>
      </c>
      <c r="H797" s="105" t="s">
        <v>593</v>
      </c>
      <c r="I797" s="105" t="s">
        <v>593</v>
      </c>
      <c r="J797" s="104">
        <v>92</v>
      </c>
      <c r="K797" s="104">
        <v>79.58</v>
      </c>
      <c r="L797" s="104" t="s">
        <v>593</v>
      </c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797" s="105">
        <v>0.33333333333333331</v>
      </c>
      <c r="P797" s="105">
        <v>6.25E-2</v>
      </c>
      <c r="Q797" s="104">
        <v>1</v>
      </c>
      <c r="R797" s="10" t="str">
        <f>IFERROR(_xlfn.XLOOKUP(F797, BS_ATIVIDADE[ATIVIDADE],BS_ATIVIDADE[UNIDADE] ), "*")</f>
        <v>Nº DE SOLDA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7" s="104" t="s">
        <v>1148</v>
      </c>
      <c r="W797" s="149" t="s">
        <v>1060</v>
      </c>
      <c r="X797" s="103" t="s">
        <v>421</v>
      </c>
      <c r="Y797" s="128"/>
      <c r="Z797" s="103"/>
      <c r="AA797" s="104" t="s">
        <v>593</v>
      </c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MODERNIZAÇÃO - SOLDA</v>
      </c>
      <c r="AJ797" s="9" t="str">
        <f>IF(BS_CONTROLE[[#This Row],[Atividade]]=0, "-", BS_CONTROLE[[#This Row],[Atividade]])</f>
        <v>MODERNIZAÇÃO - SOLDA</v>
      </c>
      <c r="AK797" s="31" t="str">
        <f>BS_CONTROLE[[#This Row],[Local - Partida]]</f>
        <v>-</v>
      </c>
      <c r="AL797" s="31" t="str">
        <f>BS_CONTROLE[[#This Row],[Local - Encerramento]]</f>
        <v>-</v>
      </c>
      <c r="AM797" s="104" t="str">
        <f>IF(BS_CONTROLE[[#This Row],[Entre - Estações]]=0, "-", BS_CONTROLE[[#This Row],[Entre - Estações]])</f>
        <v>ZEZ-ZXW</v>
      </c>
      <c r="AN797" s="104" t="str">
        <f>IF(BS_CONTROLE[[#This Row],[SB]]=0, "-", BS_CONTROLE[[#This Row],[SB]])</f>
        <v>ZXWK792</v>
      </c>
      <c r="AO797" s="104">
        <f>IF(BS_CONTROLE[[#This Row],[SUB]]=0, "-", BS_CONTROLE[[#This Row],[SUB]])</f>
        <v>92</v>
      </c>
      <c r="AP797" s="104">
        <f>BS_CONTROLE[[#This Row],[KM - Inicio]]</f>
        <v>79.58</v>
      </c>
      <c r="AQ797" s="104">
        <f>BS_CONTROLE[[#This Row],[KM - Inicio]]</f>
        <v>79.58</v>
      </c>
      <c r="AR797" s="107"/>
      <c r="AS797" s="107"/>
      <c r="AT797" s="107"/>
      <c r="AU797" s="135"/>
      <c r="AV797" s="135"/>
      <c r="AW797" s="14"/>
      <c r="AX797" s="14"/>
      <c r="AY797" s="160">
        <f t="shared" si="76"/>
        <v>0</v>
      </c>
      <c r="AZ797" s="151"/>
      <c r="BA797" s="108"/>
      <c r="BB797" s="10" t="str">
        <f>IFERROR(_xlfn.XLOOKUP(AI797, BS_ATIVIDADE[ATIVIDADE],BS_ATIVIDADE[UNIDADE] ), "*")</f>
        <v>Nº DE SOLDA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78"/>
        <v>Produção e Intervalo</v>
      </c>
      <c r="BR797" s="19">
        <f t="shared" si="79"/>
        <v>0</v>
      </c>
      <c r="BS797" s="19">
        <f t="shared" si="80"/>
        <v>0</v>
      </c>
      <c r="BT797" s="185" t="str">
        <f t="shared" si="81"/>
        <v/>
      </c>
    </row>
    <row r="798" spans="1:72" hidden="1">
      <c r="A798" s="47" t="str">
        <f t="shared" si="77"/>
        <v>W6146083</v>
      </c>
      <c r="B798" s="101">
        <v>46083</v>
      </c>
      <c r="C798" s="134">
        <f>IF(BS_CONTROLE[[#This Row],[DATA]]="","",WEEKNUM(BS_CONTROLE[[#This Row],[DATA]]))</f>
        <v>10</v>
      </c>
      <c r="D798" s="103" t="s">
        <v>829</v>
      </c>
      <c r="E798" s="155">
        <v>754</v>
      </c>
      <c r="F798" s="125" t="s">
        <v>607</v>
      </c>
      <c r="G798" s="140" t="str">
        <f>IF(D798="","*",VLOOKUP(F798,BS_ATIVIDADE[],3,FALSE))</f>
        <v>OUTROS</v>
      </c>
      <c r="H798" s="105" t="s">
        <v>306</v>
      </c>
      <c r="I798" s="105" t="s">
        <v>306</v>
      </c>
      <c r="J798" s="104">
        <v>92</v>
      </c>
      <c r="K798" s="104">
        <v>83.7</v>
      </c>
      <c r="L798" s="104" t="s">
        <v>593</v>
      </c>
      <c r="M798" s="104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98" s="148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798" s="105">
        <v>0.33333333333333331</v>
      </c>
      <c r="P798" s="105">
        <v>4.1666666666666664E-2</v>
      </c>
      <c r="Q798" s="167">
        <v>1</v>
      </c>
      <c r="R798" s="10" t="str">
        <f>IFERROR(_xlfn.XLOOKUP(F798, BS_ATIVIDADE[ATIVIDADE],BS_ATIVIDADE[UNIDADE] ), "*")</f>
        <v>BINÁRIO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8" s="149" t="s">
        <v>1109</v>
      </c>
      <c r="W798" s="149" t="s">
        <v>2094</v>
      </c>
      <c r="X798" s="103" t="s">
        <v>416</v>
      </c>
      <c r="Y798" s="128"/>
      <c r="Z798" s="103"/>
      <c r="AA798" s="104">
        <v>1</v>
      </c>
      <c r="AB798" s="102" t="s">
        <v>412</v>
      </c>
      <c r="AC798" s="125" t="s">
        <v>406</v>
      </c>
      <c r="AD798" s="106">
        <v>0.3125</v>
      </c>
      <c r="AE798" s="104">
        <v>7663</v>
      </c>
      <c r="AF798" s="106" t="s">
        <v>593</v>
      </c>
      <c r="AG798" s="106" t="s">
        <v>593</v>
      </c>
      <c r="AH798" s="15"/>
      <c r="AI798" s="125" t="str">
        <f>IF(BS_CONTROLE[[#This Row],[Atividade]]=0, "-", BS_CONTROLE[[#This Row],[Atividade]])</f>
        <v>DESLOCAMENTO</v>
      </c>
      <c r="AJ798" s="9" t="str">
        <f>IF(BS_CONTROLE[[#This Row],[Atividade]]=0, "-", BS_CONTROLE[[#This Row],[Atividade]])</f>
        <v>DESLOCAMENTO</v>
      </c>
      <c r="AK798" s="31" t="str">
        <f>BS_CONTROLE[[#This Row],[Local - Partida]]</f>
        <v>K67ZEV2</v>
      </c>
      <c r="AL798" s="31" t="str">
        <f>BS_CONTROLE[[#This Row],[Local - Encerramento]]</f>
        <v>K67ZEV2</v>
      </c>
      <c r="AM798" s="104" t="str">
        <f>IF(BS_CONTROLE[[#This Row],[Entre - Estações]]=0, "-", BS_CONTROLE[[#This Row],[Entre - Estações]])</f>
        <v>ZXW-ZGP</v>
      </c>
      <c r="AN798" s="104" t="str">
        <f>IF(BS_CONTROLE[[#This Row],[SB]]=0, "-", BS_CONTROLE[[#This Row],[SB]])</f>
        <v>K84ZXW2</v>
      </c>
      <c r="AO798" s="104">
        <f>IF(BS_CONTROLE[[#This Row],[SUB]]=0, "-", BS_CONTROLE[[#This Row],[SUB]])</f>
        <v>92</v>
      </c>
      <c r="AP798" s="104">
        <f>BS_CONTROLE[[#This Row],[KM - Inicio]]</f>
        <v>83.7</v>
      </c>
      <c r="AQ798" s="104">
        <f>BS_CONTROLE[[#This Row],[KM - Inicio]]</f>
        <v>83.7</v>
      </c>
      <c r="AR798" s="107"/>
      <c r="AS798" s="107"/>
      <c r="AT798" s="107"/>
      <c r="AU798" s="135"/>
      <c r="AV798" s="135"/>
      <c r="AW798" s="14"/>
      <c r="AX798" s="14"/>
      <c r="AY798" s="160">
        <f t="shared" si="76"/>
        <v>0</v>
      </c>
      <c r="AZ798" s="151"/>
      <c r="BA798" s="108"/>
      <c r="BB798" s="10" t="str">
        <f>IFERROR(_xlfn.XLOOKUP(AI798, BS_ATIVIDADE[ATIVIDADE],BS_ATIVIDADE[UNIDADE] ), "*")</f>
        <v>BINÁRIO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78"/>
        <v>Produção e Intervalo</v>
      </c>
      <c r="BR798" s="19">
        <f t="shared" si="79"/>
        <v>0</v>
      </c>
      <c r="BS798" s="19">
        <f t="shared" si="80"/>
        <v>0</v>
      </c>
      <c r="BT798" s="185" t="str">
        <f t="shared" si="81"/>
        <v/>
      </c>
    </row>
    <row r="799" spans="1:72" hidden="1">
      <c r="A799" s="47" t="str">
        <f t="shared" si="77"/>
        <v>W6246083</v>
      </c>
      <c r="B799" s="101">
        <v>46083</v>
      </c>
      <c r="C799" s="134">
        <f>IF(BS_CONTROLE[[#This Row],[DATA]]="","",WEEKNUM(BS_CONTROLE[[#This Row],[DATA]]))</f>
        <v>10</v>
      </c>
      <c r="D799" s="103" t="s">
        <v>830</v>
      </c>
      <c r="E799" s="155">
        <v>677</v>
      </c>
      <c r="F799" s="125" t="s">
        <v>607</v>
      </c>
      <c r="G799" s="140" t="str">
        <f>IF(D799="","*",VLOOKUP(F799,BS_ATIVIDADE[],3,FALSE))</f>
        <v>OUTROS</v>
      </c>
      <c r="H799" s="105" t="s">
        <v>184</v>
      </c>
      <c r="I799" s="105" t="s">
        <v>1112</v>
      </c>
      <c r="J799" s="104">
        <v>92</v>
      </c>
      <c r="K799" s="104">
        <v>83.7</v>
      </c>
      <c r="L799" s="104" t="s">
        <v>593</v>
      </c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799" s="105">
        <v>0.32291666666666669</v>
      </c>
      <c r="P799" s="105">
        <v>4.1666666666666664E-2</v>
      </c>
      <c r="Q799" s="104">
        <v>1</v>
      </c>
      <c r="R799" s="10" t="str">
        <f>IFERROR(_xlfn.XLOOKUP(F799, BS_ATIVIDADE[ATIVIDADE],BS_ATIVIDADE[UNIDADE] ), "*")</f>
        <v>BINÁRIO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9" s="104" t="s">
        <v>1988</v>
      </c>
      <c r="W799" s="149" t="s">
        <v>1989</v>
      </c>
      <c r="X799" s="103" t="s">
        <v>416</v>
      </c>
      <c r="Y799" s="128"/>
      <c r="Z799" s="103"/>
      <c r="AA799" s="104">
        <v>1</v>
      </c>
      <c r="AB799" s="102" t="s">
        <v>412</v>
      </c>
      <c r="AC799" s="150" t="s">
        <v>406</v>
      </c>
      <c r="AD799" s="106">
        <v>0.29166666666666669</v>
      </c>
      <c r="AE799" s="104">
        <v>9038</v>
      </c>
      <c r="AF799" s="104" t="s">
        <v>593</v>
      </c>
      <c r="AG799" s="104" t="s">
        <v>593</v>
      </c>
      <c r="AH799" s="15"/>
      <c r="AI799" s="125" t="str">
        <f>IF(BS_CONTROLE[[#This Row],[Atividade]]=0, "-", BS_CONTROLE[[#This Row],[Atividade]])</f>
        <v>DESLOCAMENTO</v>
      </c>
      <c r="AJ799" s="9" t="str">
        <f>IF(BS_CONTROLE[[#This Row],[Atividade]]=0, "-", BS_CONTROLE[[#This Row],[Atividade]])</f>
        <v>DESLOCAMENTO</v>
      </c>
      <c r="AK799" s="31" t="str">
        <f>BS_CONTROLE[[#This Row],[Local - Partida]]</f>
        <v>ZPT1051</v>
      </c>
      <c r="AL799" s="31" t="str">
        <f>BS_CONTROLE[[#This Row],[Local - Encerramento]]</f>
        <v>ZPTZDR</v>
      </c>
      <c r="AM799" s="104" t="str">
        <f>IF(BS_CONTROLE[[#This Row],[Entre - Estações]]=0, "-", BS_CONTROLE[[#This Row],[Entre - Estações]])</f>
        <v>ZXW-ZGP</v>
      </c>
      <c r="AN799" s="104" t="str">
        <f>IF(BS_CONTROLE[[#This Row],[SB]]=0, "-", BS_CONTROLE[[#This Row],[SB]])</f>
        <v>K84ZXW2</v>
      </c>
      <c r="AO799" s="104">
        <f>IF(BS_CONTROLE[[#This Row],[SUB]]=0, "-", BS_CONTROLE[[#This Row],[SUB]])</f>
        <v>92</v>
      </c>
      <c r="AP799" s="104">
        <f>BS_CONTROLE[[#This Row],[KM - Inicio]]</f>
        <v>83.7</v>
      </c>
      <c r="AQ799" s="104">
        <f>BS_CONTROLE[[#This Row],[KM - Inicio]]</f>
        <v>83.7</v>
      </c>
      <c r="AR799" s="107"/>
      <c r="AS799" s="107"/>
      <c r="AT799" s="107"/>
      <c r="AU799" s="135"/>
      <c r="AV799" s="135"/>
      <c r="AW799" s="14"/>
      <c r="AX799" s="14"/>
      <c r="AY799" s="160">
        <f t="shared" si="76"/>
        <v>0</v>
      </c>
      <c r="AZ799" s="151"/>
      <c r="BA799" s="108"/>
      <c r="BB799" s="10" t="str">
        <f>IFERROR(_xlfn.XLOOKUP(AI799, BS_ATIVIDADE[ATIVIDADE],BS_ATIVIDADE[UNIDADE] ), "*")</f>
        <v>BINÁRIO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78"/>
        <v>Produção e Intervalo</v>
      </c>
      <c r="BR799" s="19">
        <f t="shared" si="79"/>
        <v>0</v>
      </c>
      <c r="BS799" s="19">
        <f t="shared" si="80"/>
        <v>0</v>
      </c>
      <c r="BT799" s="185" t="str">
        <f t="shared" si="81"/>
        <v/>
      </c>
    </row>
    <row r="800" spans="1:72" hidden="1">
      <c r="A800" s="47" t="str">
        <f t="shared" si="77"/>
        <v>A8546083</v>
      </c>
      <c r="B800" s="101">
        <v>46083</v>
      </c>
      <c r="C800" s="134">
        <f>IF(BS_CONTROLE[[#This Row],[DATA]]="","",WEEKNUM(BS_CONTROLE[[#This Row],[DATA]]))</f>
        <v>10</v>
      </c>
      <c r="D800" s="103" t="s">
        <v>729</v>
      </c>
      <c r="E800" s="155">
        <v>793</v>
      </c>
      <c r="F800" s="125" t="s">
        <v>607</v>
      </c>
      <c r="G800" s="140" t="str">
        <f>IF(D800="","*",VLOOKUP(F800,BS_ATIVIDADE[],3,FALSE))</f>
        <v>OUTROS</v>
      </c>
      <c r="H800" s="105" t="s">
        <v>2095</v>
      </c>
      <c r="I800" s="105" t="s">
        <v>1155</v>
      </c>
      <c r="J800" s="104">
        <v>92</v>
      </c>
      <c r="K800" s="104">
        <v>83.7</v>
      </c>
      <c r="L800" s="104" t="s">
        <v>593</v>
      </c>
      <c r="M800" s="126" t="s">
        <v>2096</v>
      </c>
      <c r="N800" s="126" t="s">
        <v>2097</v>
      </c>
      <c r="O800" s="105">
        <v>0.375</v>
      </c>
      <c r="P800" s="105">
        <v>4.1666666666666664E-2</v>
      </c>
      <c r="Q800" s="104">
        <v>1</v>
      </c>
      <c r="R800" s="10" t="str">
        <f>IFERROR(_xlfn.XLOOKUP(F800, BS_ATIVIDADE[ATIVIDADE],BS_ATIVIDADE[UNIDADE] ), "*")</f>
        <v>BINÁRIO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00" s="104" t="s">
        <v>1988</v>
      </c>
      <c r="W800" s="149" t="s">
        <v>1050</v>
      </c>
      <c r="X800" s="103" t="s">
        <v>421</v>
      </c>
      <c r="Y800" s="128"/>
      <c r="Z800" s="103"/>
      <c r="AA800" s="104">
        <v>1</v>
      </c>
      <c r="AB800" s="102" t="s">
        <v>412</v>
      </c>
      <c r="AC800" s="150" t="s">
        <v>406</v>
      </c>
      <c r="AD800" s="106">
        <v>0.33333333333333331</v>
      </c>
      <c r="AE800" s="104" t="s">
        <v>593</v>
      </c>
      <c r="AF800" s="104"/>
      <c r="AG800" s="104"/>
      <c r="AH800" s="15"/>
      <c r="AI800" s="125" t="str">
        <f>IF(BS_CONTROLE[[#This Row],[Atividade]]=0, "-", BS_CONTROLE[[#This Row],[Atividade]])</f>
        <v>DESLOCAMENTO</v>
      </c>
      <c r="AJ800" s="9" t="str">
        <f>IF(BS_CONTROLE[[#This Row],[Atividade]]=0, "-", BS_CONTROLE[[#This Row],[Atividade]])</f>
        <v>DESLOCAMENTO</v>
      </c>
      <c r="AK800" s="31" t="str">
        <f>BS_CONTROLE[[#This Row],[Local - Partida]]</f>
        <v>ZXW-2</v>
      </c>
      <c r="AL800" s="31" t="str">
        <f>BS_CONTROLE[[#This Row],[Local - Encerramento]]</f>
        <v>ZEV-2</v>
      </c>
      <c r="AM800" s="104" t="str">
        <f>IF(BS_CONTROLE[[#This Row],[Entre - Estações]]=0, "-", BS_CONTROLE[[#This Row],[Entre - Estações]])</f>
        <v>ZXW-ZEV</v>
      </c>
      <c r="AN800" s="104" t="str">
        <f>IF(BS_CONTROLE[[#This Row],[SB]]=0, "-", BS_CONTROLE[[#This Row],[SB]])</f>
        <v>ZXWZEV</v>
      </c>
      <c r="AO800" s="104">
        <f>IF(BS_CONTROLE[[#This Row],[SUB]]=0, "-", BS_CONTROLE[[#This Row],[SUB]])</f>
        <v>92</v>
      </c>
      <c r="AP800" s="104">
        <f>BS_CONTROLE[[#This Row],[KM - Inicio]]</f>
        <v>83.7</v>
      </c>
      <c r="AQ800" s="104">
        <f>BS_CONTROLE[[#This Row],[KM - Inicio]]</f>
        <v>83.7</v>
      </c>
      <c r="AR800" s="107"/>
      <c r="AS800" s="107"/>
      <c r="AT800" s="107"/>
      <c r="AU800" s="135"/>
      <c r="AV800" s="135"/>
      <c r="AW800" s="14"/>
      <c r="AX800" s="14"/>
      <c r="AY800" s="160">
        <f t="shared" si="76"/>
        <v>0</v>
      </c>
      <c r="AZ800" s="151"/>
      <c r="BA800" s="108"/>
      <c r="BB800" s="10" t="str">
        <f>IFERROR(_xlfn.XLOOKUP(AI800, BS_ATIVIDADE[ATIVIDADE],BS_ATIVIDADE[UNIDADE] ), "*")</f>
        <v>BINÁRIO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78"/>
        <v>Produção e Intervalo</v>
      </c>
      <c r="BR800" s="19">
        <f t="shared" si="79"/>
        <v>0</v>
      </c>
      <c r="BS800" s="19">
        <f t="shared" si="80"/>
        <v>0</v>
      </c>
      <c r="BT800" s="185" t="str">
        <f t="shared" si="81"/>
        <v/>
      </c>
    </row>
    <row r="801" spans="1:72" hidden="1">
      <c r="A801" s="47" t="str">
        <f t="shared" si="77"/>
        <v>THIAGO (TF-685)46083</v>
      </c>
      <c r="B801" s="101">
        <v>46083</v>
      </c>
      <c r="C801" s="134">
        <f>IF(BS_CONTROLE[[#This Row],[DATA]]="","",WEEKNUM(BS_CONTROLE[[#This Row],[DATA]]))</f>
        <v>10</v>
      </c>
      <c r="D801" s="103" t="s">
        <v>939</v>
      </c>
      <c r="E801" s="155">
        <v>793</v>
      </c>
      <c r="F801" s="125" t="s">
        <v>749</v>
      </c>
      <c r="G801" s="140" t="str">
        <f>IF(D801="","*",VLOOKUP(F801,BS_ATIVIDADE[],3,FALSE))</f>
        <v>AMV</v>
      </c>
      <c r="H801" s="105" t="s">
        <v>593</v>
      </c>
      <c r="I801" s="105" t="s">
        <v>593</v>
      </c>
      <c r="J801" s="104">
        <v>92</v>
      </c>
      <c r="K801" s="104">
        <v>91.94</v>
      </c>
      <c r="L801" s="104" t="s">
        <v>593</v>
      </c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801" s="105">
        <v>0.41666666666666669</v>
      </c>
      <c r="P801" s="105">
        <v>0.10416666666666667</v>
      </c>
      <c r="Q801" s="104">
        <v>1</v>
      </c>
      <c r="R801" s="10" t="str">
        <f>IFERROR(_xlfn.XLOOKUP(F801, BS_ATIVIDADE[ATIVIDADE],BS_ATIVIDADE[UNIDADE] ), "*")</f>
        <v>Nº DE PEÇAS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01" s="104" t="s">
        <v>1988</v>
      </c>
      <c r="W801" s="149" t="s">
        <v>2098</v>
      </c>
      <c r="X801" s="103" t="s">
        <v>421</v>
      </c>
      <c r="Y801" s="128"/>
      <c r="Z801" s="103"/>
      <c r="AA801" s="104" t="s">
        <v>593</v>
      </c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PDM - AMV - JACARÉ</v>
      </c>
      <c r="AJ801" s="9" t="str">
        <f>IF(BS_CONTROLE[[#This Row],[Atividade]]=0, "-", BS_CONTROLE[[#This Row],[Atividade]])</f>
        <v>PDM - AMV - JACARÉ</v>
      </c>
      <c r="AK801" s="31" t="str">
        <f>BS_CONTROLE[[#This Row],[Local - Partida]]</f>
        <v>-</v>
      </c>
      <c r="AL801" s="31" t="str">
        <f>BS_CONTROLE[[#This Row],[Local - Encerramento]]</f>
        <v>-</v>
      </c>
      <c r="AM801" s="104" t="str">
        <f>IF(BS_CONTROLE[[#This Row],[Entre - Estações]]=0, "-", BS_CONTROLE[[#This Row],[Entre - Estações]])</f>
        <v>ZXW-ZGP</v>
      </c>
      <c r="AN801" s="104" t="str">
        <f>IF(BS_CONTROLE[[#This Row],[SB]]=0, "-", BS_CONTROLE[[#This Row],[SB]])</f>
        <v>ZDCK892</v>
      </c>
      <c r="AO801" s="104">
        <f>IF(BS_CONTROLE[[#This Row],[SUB]]=0, "-", BS_CONTROLE[[#This Row],[SUB]])</f>
        <v>92</v>
      </c>
      <c r="AP801" s="104">
        <f>BS_CONTROLE[[#This Row],[KM - Inicio]]</f>
        <v>91.94</v>
      </c>
      <c r="AQ801" s="104">
        <f>BS_CONTROLE[[#This Row],[KM - Inicio]]</f>
        <v>91.94</v>
      </c>
      <c r="AR801" s="107"/>
      <c r="AS801" s="107"/>
      <c r="AT801" s="107"/>
      <c r="AU801" s="135"/>
      <c r="AV801" s="135"/>
      <c r="AW801" s="14"/>
      <c r="AX801" s="14"/>
      <c r="AY801" s="160">
        <f t="shared" si="76"/>
        <v>0</v>
      </c>
      <c r="AZ801" s="151"/>
      <c r="BA801" s="108"/>
      <c r="BB801" s="10" t="str">
        <f>IFERROR(_xlfn.XLOOKUP(AI801, BS_ATIVIDADE[ATIVIDADE],BS_ATIVIDADE[UNIDADE] ), "*")</f>
        <v>Nº DE PEÇAS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78"/>
        <v>Produção e Intervalo</v>
      </c>
      <c r="BR801" s="19">
        <f t="shared" si="79"/>
        <v>0</v>
      </c>
      <c r="BS801" s="19">
        <f t="shared" si="80"/>
        <v>0</v>
      </c>
      <c r="BT801" s="185" t="str">
        <f t="shared" si="81"/>
        <v/>
      </c>
    </row>
    <row r="802" spans="1:72" hidden="1">
      <c r="A802" s="47" t="str">
        <f t="shared" si="77"/>
        <v>HUELTON (TP-725)46083</v>
      </c>
      <c r="B802" s="101">
        <v>46083</v>
      </c>
      <c r="C802" s="134">
        <f>IF(BS_CONTROLE[[#This Row],[DATA]]="","",WEEKNUM(BS_CONTROLE[[#This Row],[DATA]]))</f>
        <v>10</v>
      </c>
      <c r="D802" s="103" t="s">
        <v>891</v>
      </c>
      <c r="E802" s="155">
        <v>557</v>
      </c>
      <c r="F802" s="125" t="s">
        <v>775</v>
      </c>
      <c r="G802" s="140" t="str">
        <f>IF(D802="","*",VLOOKUP(F802,BS_ATIVIDADE[],3,FALSE))</f>
        <v>SOLDA</v>
      </c>
      <c r="H802" s="105" t="s">
        <v>593</v>
      </c>
      <c r="I802" s="105" t="s">
        <v>593</v>
      </c>
      <c r="J802" s="104">
        <v>92</v>
      </c>
      <c r="K802" s="104">
        <v>106.7</v>
      </c>
      <c r="L802" s="104" t="s">
        <v>593</v>
      </c>
      <c r="M802" s="126" t="s">
        <v>335</v>
      </c>
      <c r="N802" s="126" t="s">
        <v>337</v>
      </c>
      <c r="O802" s="105">
        <v>0.41666666666666669</v>
      </c>
      <c r="P802" s="105">
        <v>6.25E-2</v>
      </c>
      <c r="Q802" s="104">
        <v>1</v>
      </c>
      <c r="R802" s="10" t="str">
        <f>IFERROR(_xlfn.XLOOKUP(F802, BS_ATIVIDADE[ATIVIDADE],BS_ATIVIDADE[UNIDADE] ), "*")</f>
        <v>Nº DE SOLDA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02" s="104" t="s">
        <v>1699</v>
      </c>
      <c r="W802" s="149" t="s">
        <v>1060</v>
      </c>
      <c r="X802" s="103" t="s">
        <v>421</v>
      </c>
      <c r="Y802" s="128"/>
      <c r="Z802" s="103"/>
      <c r="AA802" s="104" t="s">
        <v>593</v>
      </c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PDM - SOLDA</v>
      </c>
      <c r="AJ802" s="9" t="str">
        <f>IF(BS_CONTROLE[[#This Row],[Atividade]]=0, "-", BS_CONTROLE[[#This Row],[Atividade]])</f>
        <v>PDM - SOLDA</v>
      </c>
      <c r="AK802" s="31" t="str">
        <f>BS_CONTROLE[[#This Row],[Local - Partida]]</f>
        <v>-</v>
      </c>
      <c r="AL802" s="31" t="str">
        <f>BS_CONTROLE[[#This Row],[Local - Encerramento]]</f>
        <v>-</v>
      </c>
      <c r="AM802" s="104" t="str">
        <f>IF(BS_CONTROLE[[#This Row],[Entre - Estações]]=0, "-", BS_CONTROLE[[#This Row],[Entre - Estações]])</f>
        <v>ZPT</v>
      </c>
      <c r="AN802" s="104" t="str">
        <f>IF(BS_CONTROLE[[#This Row],[SB]]=0, "-", BS_CONTROLE[[#This Row],[SB]])</f>
        <v>ZPT2</v>
      </c>
      <c r="AO802" s="104">
        <f>IF(BS_CONTROLE[[#This Row],[SUB]]=0, "-", BS_CONTROLE[[#This Row],[SUB]])</f>
        <v>92</v>
      </c>
      <c r="AP802" s="104">
        <f>BS_CONTROLE[[#This Row],[KM - Inicio]]</f>
        <v>106.7</v>
      </c>
      <c r="AQ802" s="104">
        <f>BS_CONTROLE[[#This Row],[KM - Inicio]]</f>
        <v>106.7</v>
      </c>
      <c r="AR802" s="107"/>
      <c r="AS802" s="107"/>
      <c r="AT802" s="107"/>
      <c r="AU802" s="135"/>
      <c r="AV802" s="135"/>
      <c r="AW802" s="14"/>
      <c r="AX802" s="14"/>
      <c r="AY802" s="160">
        <f t="shared" si="76"/>
        <v>0</v>
      </c>
      <c r="AZ802" s="151"/>
      <c r="BA802" s="108"/>
      <c r="BB802" s="10" t="str">
        <f>IFERROR(_xlfn.XLOOKUP(AI802, BS_ATIVIDADE[ATIVIDADE],BS_ATIVIDADE[UNIDADE] ), "*")</f>
        <v>Nº DE SOLDA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78"/>
        <v>Produção e Intervalo</v>
      </c>
      <c r="BR802" s="19">
        <f t="shared" si="79"/>
        <v>0</v>
      </c>
      <c r="BS802" s="19">
        <f t="shared" si="80"/>
        <v>0</v>
      </c>
      <c r="BT802" s="185" t="str">
        <f t="shared" si="81"/>
        <v/>
      </c>
    </row>
    <row r="803" spans="1:72" hidden="1">
      <c r="A803" s="47" t="str">
        <f t="shared" si="77"/>
        <v>EXPANSÃO TURMA 146083</v>
      </c>
      <c r="B803" s="101">
        <v>46083</v>
      </c>
      <c r="C803" s="134">
        <f>IF(BS_CONTROLE[[#This Row],[DATA]]="","",WEEKNUM(BS_CONTROLE[[#This Row],[DATA]]))</f>
        <v>10</v>
      </c>
      <c r="D803" s="103" t="s">
        <v>594</v>
      </c>
      <c r="E803" s="155">
        <v>650</v>
      </c>
      <c r="F803" s="125" t="s">
        <v>654</v>
      </c>
      <c r="G803" s="140" t="str">
        <f>IF(D803="","*",VLOOKUP(F803,BS_ATIVIDADE[],3,FALSE))</f>
        <v>EXPANSÃO</v>
      </c>
      <c r="H803" s="105" t="s">
        <v>593</v>
      </c>
      <c r="I803" s="105" t="s">
        <v>593</v>
      </c>
      <c r="J803" s="104">
        <v>30</v>
      </c>
      <c r="K803" s="104">
        <v>108.75</v>
      </c>
      <c r="L803" s="104">
        <v>109</v>
      </c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803" s="126" t="s">
        <v>1954</v>
      </c>
      <c r="O803" s="105">
        <v>0.35416666666666669</v>
      </c>
      <c r="P803" s="105">
        <v>6.25E-2</v>
      </c>
      <c r="Q803" s="104">
        <v>1</v>
      </c>
      <c r="R803" s="10" t="str">
        <f>IFERROR(_xlfn.XLOOKUP(F803, BS_ATIVIDADE[ATIVIDADE],BS_ATIVIDADE[UNIDADE] ), "*")</f>
        <v>Nº DE SOLDA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803" s="104" t="s">
        <v>1118</v>
      </c>
      <c r="W803" s="149" t="s">
        <v>1060</v>
      </c>
      <c r="X803" s="103" t="s">
        <v>421</v>
      </c>
      <c r="Y803" s="128"/>
      <c r="Z803" s="103"/>
      <c r="AA803" s="104" t="s">
        <v>593</v>
      </c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EXPANSÃO - SOLDA</v>
      </c>
      <c r="AJ803" s="9" t="str">
        <f>IF(BS_CONTROLE[[#This Row],[Atividade]]=0, "-", BS_CONTROLE[[#This Row],[Atividade]])</f>
        <v>EXPANSÃO - SOLDA</v>
      </c>
      <c r="AK803" s="31" t="str">
        <f>BS_CONTROLE[[#This Row],[Local - Partida]]</f>
        <v>-</v>
      </c>
      <c r="AL803" s="31" t="str">
        <f>BS_CONTROLE[[#This Row],[Local - Encerramento]]</f>
        <v>-</v>
      </c>
      <c r="AM803" s="104" t="str">
        <f>IF(BS_CONTROLE[[#This Row],[Entre - Estações]]=0, "-", BS_CONTROLE[[#This Row],[Entre - Estações]])</f>
        <v>109-ZGM</v>
      </c>
      <c r="AN803" s="104" t="str">
        <f>IF(BS_CONTROLE[[#This Row],[SB]]=0, "-", BS_CONTROLE[[#This Row],[SB]])</f>
        <v>1101093/1101091</v>
      </c>
      <c r="AO803" s="104">
        <f>IF(BS_CONTROLE[[#This Row],[SUB]]=0, "-", BS_CONTROLE[[#This Row],[SUB]])</f>
        <v>30</v>
      </c>
      <c r="AP803" s="104">
        <f>BS_CONTROLE[[#This Row],[KM - Inicio]]</f>
        <v>108.75</v>
      </c>
      <c r="AQ803" s="104">
        <f>BS_CONTROLE[[#This Row],[KM - Inicio]]</f>
        <v>108.75</v>
      </c>
      <c r="AR803" s="107"/>
      <c r="AS803" s="107"/>
      <c r="AT803" s="107"/>
      <c r="AU803" s="135"/>
      <c r="AV803" s="135"/>
      <c r="AW803" s="14"/>
      <c r="AX803" s="14"/>
      <c r="AY803" s="160">
        <f t="shared" si="76"/>
        <v>0</v>
      </c>
      <c r="AZ803" s="151"/>
      <c r="BA803" s="108"/>
      <c r="BB803" s="10" t="str">
        <f>IFERROR(_xlfn.XLOOKUP(AI803, BS_ATIVIDADE[ATIVIDADE],BS_ATIVIDADE[UNIDADE] ), "*")</f>
        <v>Nº DE SOLDA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78"/>
        <v>Produção e Intervalo</v>
      </c>
      <c r="BR803" s="19">
        <f t="shared" si="79"/>
        <v>0</v>
      </c>
      <c r="BS803" s="19">
        <f t="shared" si="80"/>
        <v>0</v>
      </c>
      <c r="BT803" s="185" t="str">
        <f t="shared" si="81"/>
        <v/>
      </c>
    </row>
    <row r="804" spans="1:72" hidden="1">
      <c r="A804" s="47" t="str">
        <f t="shared" si="77"/>
        <v>LEANDRO (TP-727)46083</v>
      </c>
      <c r="B804" s="101">
        <v>46083</v>
      </c>
      <c r="C804" s="134">
        <f>IF(BS_CONTROLE[[#This Row],[DATA]]="","",WEEKNUM(BS_CONTROLE[[#This Row],[DATA]]))</f>
        <v>10</v>
      </c>
      <c r="D804" s="103" t="s">
        <v>915</v>
      </c>
      <c r="E804" s="155">
        <v>722</v>
      </c>
      <c r="F804" s="125" t="s">
        <v>779</v>
      </c>
      <c r="G804" s="140" t="str">
        <f>IF(D804="","*",VLOOKUP(F804,BS_ATIVIDADE[],3,FALSE))</f>
        <v>DORMENTE - SUBSTITUIÇÂO</v>
      </c>
      <c r="H804" s="105" t="s">
        <v>593</v>
      </c>
      <c r="I804" s="105" t="s">
        <v>593</v>
      </c>
      <c r="J804" s="104">
        <v>30</v>
      </c>
      <c r="K804" s="104">
        <v>112.7</v>
      </c>
      <c r="L804" s="104" t="s">
        <v>593</v>
      </c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804" s="126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804" s="105">
        <v>0.41666666666666669</v>
      </c>
      <c r="P804" s="105">
        <v>8.3333333333333329E-2</v>
      </c>
      <c r="Q804" s="104">
        <v>30</v>
      </c>
      <c r="R804" s="10" t="str">
        <f>IFERROR(_xlfn.XLOOKUP(F804, BS_ATIVIDADE[ATIVIDADE],BS_ATIVIDADE[UNIDADE] ), "*")</f>
        <v>Nº DE DORMENTES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804" s="104" t="s">
        <v>1988</v>
      </c>
      <c r="W804" s="149" t="s">
        <v>1131</v>
      </c>
      <c r="X804" s="103" t="s">
        <v>421</v>
      </c>
      <c r="Y804" s="128"/>
      <c r="Z804" s="103"/>
      <c r="AA804" s="104" t="s">
        <v>593</v>
      </c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PDM - SUBSTITUIÇÃO - DORMENTE</v>
      </c>
      <c r="AJ804" s="9" t="str">
        <f>IF(BS_CONTROLE[[#This Row],[Atividade]]=0, "-", BS_CONTROLE[[#This Row],[Atividade]])</f>
        <v>PDM - SUBSTITUIÇÃO - DORMENTE</v>
      </c>
      <c r="AK804" s="31" t="str">
        <f>BS_CONTROLE[[#This Row],[Local - Partida]]</f>
        <v>-</v>
      </c>
      <c r="AL804" s="31" t="str">
        <f>BS_CONTROLE[[#This Row],[Local - Encerramento]]</f>
        <v>-</v>
      </c>
      <c r="AM804" s="104" t="str">
        <f>IF(BS_CONTROLE[[#This Row],[Entre - Estações]]=0, "-", BS_CONTROLE[[#This Row],[Entre - Estações]])</f>
        <v>109-ZGM</v>
      </c>
      <c r="AN804" s="104">
        <f>IF(BS_CONTROLE[[#This Row],[SB]]=0, "-", BS_CONTROLE[[#This Row],[SB]])</f>
        <v>1131121</v>
      </c>
      <c r="AO804" s="104">
        <f>IF(BS_CONTROLE[[#This Row],[SUB]]=0, "-", BS_CONTROLE[[#This Row],[SUB]])</f>
        <v>30</v>
      </c>
      <c r="AP804" s="104">
        <f>BS_CONTROLE[[#This Row],[KM - Inicio]]</f>
        <v>112.7</v>
      </c>
      <c r="AQ804" s="104">
        <f>BS_CONTROLE[[#This Row],[KM - Inicio]]</f>
        <v>112.7</v>
      </c>
      <c r="AR804" s="107"/>
      <c r="AS804" s="107"/>
      <c r="AT804" s="107"/>
      <c r="AU804" s="135"/>
      <c r="AV804" s="135"/>
      <c r="AW804" s="14"/>
      <c r="AX804" s="14"/>
      <c r="AY804" s="160">
        <f t="shared" si="76"/>
        <v>0</v>
      </c>
      <c r="AZ804" s="151"/>
      <c r="BA804" s="108"/>
      <c r="BB804" s="10" t="str">
        <f>IFERROR(_xlfn.XLOOKUP(AI804, BS_ATIVIDADE[ATIVIDADE],BS_ATIVIDADE[UNIDADE] ), "*")</f>
        <v>Nº DE DORMENTES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78"/>
        <v>Produção e Intervalo</v>
      </c>
      <c r="BR804" s="19">
        <f t="shared" si="79"/>
        <v>0</v>
      </c>
      <c r="BS804" s="19">
        <f t="shared" si="80"/>
        <v>0</v>
      </c>
      <c r="BT804" s="185" t="str">
        <f t="shared" si="81"/>
        <v/>
      </c>
    </row>
    <row r="805" spans="1:72" hidden="1">
      <c r="A805" s="47" t="str">
        <f t="shared" si="77"/>
        <v/>
      </c>
      <c r="B805" s="101"/>
      <c r="C805" s="134" t="str">
        <f>IF(BS_CONTROLE[[#This Row],[DATA]]="","",WEEKNUM(BS_CONTROLE[[#This Row],[DATA]]))</f>
        <v/>
      </c>
      <c r="D805" s="103"/>
      <c r="E805" s="155">
        <v>798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6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78"/>
        <v>Aderente</v>
      </c>
      <c r="BR805" s="19" t="str">
        <f t="shared" si="79"/>
        <v>*</v>
      </c>
      <c r="BS805" s="19" t="str">
        <f t="shared" si="80"/>
        <v>*</v>
      </c>
      <c r="BT805" s="185" t="str">
        <f t="shared" si="81"/>
        <v/>
      </c>
    </row>
    <row r="806" spans="1:72" hidden="1">
      <c r="A806" s="47" t="str">
        <f t="shared" si="77"/>
        <v/>
      </c>
      <c r="B806" s="101"/>
      <c r="C806" s="134" t="str">
        <f>IF(BS_CONTROLE[[#This Row],[DATA]]="","",WEEKNUM(BS_CONTROLE[[#This Row],[DATA]]))</f>
        <v/>
      </c>
      <c r="D806" s="103"/>
      <c r="E806" s="155">
        <v>799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6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78"/>
        <v>Aderente</v>
      </c>
      <c r="BR806" s="19" t="str">
        <f t="shared" si="79"/>
        <v>*</v>
      </c>
      <c r="BS806" s="19" t="str">
        <f t="shared" si="80"/>
        <v>*</v>
      </c>
      <c r="BT806" s="185" t="str">
        <f t="shared" si="81"/>
        <v/>
      </c>
    </row>
    <row r="807" spans="1:72" hidden="1">
      <c r="A807" s="47" t="str">
        <f t="shared" si="77"/>
        <v/>
      </c>
      <c r="B807" s="101"/>
      <c r="C807" s="134" t="str">
        <f>IF(BS_CONTROLE[[#This Row],[DATA]]="","",WEEKNUM(BS_CONTROLE[[#This Row],[DATA]]))</f>
        <v/>
      </c>
      <c r="D807" s="103"/>
      <c r="E807" s="155">
        <v>800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6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78"/>
        <v>Aderente</v>
      </c>
      <c r="BR807" s="19" t="str">
        <f t="shared" si="79"/>
        <v>*</v>
      </c>
      <c r="BS807" s="19" t="str">
        <f t="shared" si="80"/>
        <v>*</v>
      </c>
      <c r="BT807" s="185" t="str">
        <f t="shared" si="81"/>
        <v/>
      </c>
    </row>
    <row r="808" spans="1:72" hidden="1">
      <c r="A808" s="47" t="str">
        <f t="shared" si="77"/>
        <v/>
      </c>
      <c r="B808" s="101"/>
      <c r="C808" s="134" t="str">
        <f>IF(BS_CONTROLE[[#This Row],[DATA]]="","",WEEKNUM(BS_CONTROLE[[#This Row],[DATA]]))</f>
        <v/>
      </c>
      <c r="D808" s="103"/>
      <c r="E808" s="155">
        <v>801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6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78"/>
        <v>Aderente</v>
      </c>
      <c r="BR808" s="19" t="str">
        <f t="shared" si="79"/>
        <v>*</v>
      </c>
      <c r="BS808" s="19" t="str">
        <f t="shared" si="80"/>
        <v>*</v>
      </c>
      <c r="BT808" s="185" t="str">
        <f t="shared" si="81"/>
        <v/>
      </c>
    </row>
    <row r="809" spans="1:72" hidden="1">
      <c r="A809" s="47" t="str">
        <f t="shared" si="77"/>
        <v/>
      </c>
      <c r="B809" s="101"/>
      <c r="C809" s="134" t="str">
        <f>IF(BS_CONTROLE[[#This Row],[DATA]]="","",WEEKNUM(BS_CONTROLE[[#This Row],[DATA]]))</f>
        <v/>
      </c>
      <c r="D809" s="103"/>
      <c r="E809" s="155">
        <v>802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6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78"/>
        <v>Aderente</v>
      </c>
      <c r="BR809" s="19" t="str">
        <f t="shared" si="79"/>
        <v>*</v>
      </c>
      <c r="BS809" s="19" t="str">
        <f t="shared" si="80"/>
        <v>*</v>
      </c>
      <c r="BT809" s="185" t="str">
        <f t="shared" si="81"/>
        <v/>
      </c>
    </row>
    <row r="810" spans="1:72" hidden="1">
      <c r="A810" s="47" t="str">
        <f t="shared" si="77"/>
        <v/>
      </c>
      <c r="B810" s="101"/>
      <c r="C810" s="134" t="str">
        <f>IF(BS_CONTROLE[[#This Row],[DATA]]="","",WEEKNUM(BS_CONTROLE[[#This Row],[DATA]]))</f>
        <v/>
      </c>
      <c r="D810" s="103"/>
      <c r="E810" s="155">
        <v>803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6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78"/>
        <v>Aderente</v>
      </c>
      <c r="BR810" s="19" t="str">
        <f t="shared" si="79"/>
        <v>*</v>
      </c>
      <c r="BS810" s="19" t="str">
        <f t="shared" si="80"/>
        <v>*</v>
      </c>
      <c r="BT810" s="185" t="str">
        <f t="shared" si="81"/>
        <v/>
      </c>
    </row>
    <row r="811" spans="1:72" hidden="1">
      <c r="A811" s="47" t="str">
        <f t="shared" si="77"/>
        <v/>
      </c>
      <c r="B811" s="101"/>
      <c r="C811" s="134" t="str">
        <f>IF(BS_CONTROLE[[#This Row],[DATA]]="","",WEEKNUM(BS_CONTROLE[[#This Row],[DATA]]))</f>
        <v/>
      </c>
      <c r="D811" s="103"/>
      <c r="E811" s="155">
        <v>804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6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78"/>
        <v>Aderente</v>
      </c>
      <c r="BR811" s="19" t="str">
        <f t="shared" si="79"/>
        <v>*</v>
      </c>
      <c r="BS811" s="19" t="str">
        <f t="shared" si="80"/>
        <v>*</v>
      </c>
      <c r="BT811" s="185" t="str">
        <f t="shared" si="81"/>
        <v/>
      </c>
    </row>
    <row r="812" spans="1:72" hidden="1">
      <c r="A812" s="47" t="str">
        <f t="shared" si="77"/>
        <v/>
      </c>
      <c r="B812" s="101"/>
      <c r="C812" s="134" t="str">
        <f>IF(BS_CONTROLE[[#This Row],[DATA]]="","",WEEKNUM(BS_CONTROLE[[#This Row],[DATA]]))</f>
        <v/>
      </c>
      <c r="D812" s="103"/>
      <c r="E812" s="155">
        <v>805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6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78"/>
        <v>Aderente</v>
      </c>
      <c r="BR812" s="19" t="str">
        <f t="shared" si="79"/>
        <v>*</v>
      </c>
      <c r="BS812" s="19" t="str">
        <f t="shared" si="80"/>
        <v>*</v>
      </c>
      <c r="BT812" s="185" t="str">
        <f t="shared" si="81"/>
        <v/>
      </c>
    </row>
    <row r="813" spans="1:72" hidden="1">
      <c r="A813" s="47" t="str">
        <f t="shared" si="77"/>
        <v/>
      </c>
      <c r="B813" s="101"/>
      <c r="C813" s="134" t="str">
        <f>IF(BS_CONTROLE[[#This Row],[DATA]]="","",WEEKNUM(BS_CONTROLE[[#This Row],[DATA]]))</f>
        <v/>
      </c>
      <c r="D813" s="103"/>
      <c r="E813" s="155">
        <v>806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6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78"/>
        <v>Aderente</v>
      </c>
      <c r="BR813" s="19" t="str">
        <f t="shared" si="79"/>
        <v>*</v>
      </c>
      <c r="BS813" s="19" t="str">
        <f t="shared" si="80"/>
        <v>*</v>
      </c>
      <c r="BT813" s="185" t="str">
        <f t="shared" si="81"/>
        <v/>
      </c>
    </row>
    <row r="814" spans="1:72" hidden="1">
      <c r="A814" s="47" t="str">
        <f t="shared" si="77"/>
        <v/>
      </c>
      <c r="B814" s="101"/>
      <c r="C814" s="134" t="str">
        <f>IF(BS_CONTROLE[[#This Row],[DATA]]="","",WEEKNUM(BS_CONTROLE[[#This Row],[DATA]]))</f>
        <v/>
      </c>
      <c r="D814" s="103"/>
      <c r="E814" s="155">
        <v>807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6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78"/>
        <v>Aderente</v>
      </c>
      <c r="BR814" s="19" t="str">
        <f t="shared" si="79"/>
        <v>*</v>
      </c>
      <c r="BS814" s="19" t="str">
        <f t="shared" si="80"/>
        <v>*</v>
      </c>
      <c r="BT814" s="185" t="str">
        <f t="shared" si="81"/>
        <v/>
      </c>
    </row>
    <row r="815" spans="1:72" hidden="1">
      <c r="A815" s="47" t="str">
        <f t="shared" si="77"/>
        <v/>
      </c>
      <c r="B815" s="101"/>
      <c r="C815" s="134" t="str">
        <f>IF(BS_CONTROLE[[#This Row],[DATA]]="","",WEEKNUM(BS_CONTROLE[[#This Row],[DATA]]))</f>
        <v/>
      </c>
      <c r="D815" s="103"/>
      <c r="E815" s="155">
        <v>808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6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78"/>
        <v>Aderente</v>
      </c>
      <c r="BR815" s="19" t="str">
        <f t="shared" si="79"/>
        <v>*</v>
      </c>
      <c r="BS815" s="19" t="str">
        <f t="shared" si="80"/>
        <v>*</v>
      </c>
      <c r="BT815" s="185" t="str">
        <f t="shared" si="81"/>
        <v/>
      </c>
    </row>
    <row r="816" spans="1:72" hidden="1">
      <c r="A816" s="47" t="str">
        <f t="shared" si="77"/>
        <v/>
      </c>
      <c r="B816" s="101"/>
      <c r="C816" s="134" t="str">
        <f>IF(BS_CONTROLE[[#This Row],[DATA]]="","",WEEKNUM(BS_CONTROLE[[#This Row],[DATA]]))</f>
        <v/>
      </c>
      <c r="D816" s="103"/>
      <c r="E816" s="155">
        <v>809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6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78"/>
        <v>Aderente</v>
      </c>
      <c r="BR816" s="19" t="str">
        <f t="shared" si="79"/>
        <v>*</v>
      </c>
      <c r="BS816" s="19" t="str">
        <f t="shared" si="80"/>
        <v>*</v>
      </c>
      <c r="BT816" s="185" t="str">
        <f t="shared" si="81"/>
        <v/>
      </c>
    </row>
    <row r="817" spans="1:72" hidden="1">
      <c r="A817" s="47" t="str">
        <f t="shared" si="77"/>
        <v/>
      </c>
      <c r="B817" s="101"/>
      <c r="C817" s="134" t="str">
        <f>IF(BS_CONTROLE[[#This Row],[DATA]]="","",WEEKNUM(BS_CONTROLE[[#This Row],[DATA]]))</f>
        <v/>
      </c>
      <c r="D817" s="103"/>
      <c r="E817" s="155">
        <v>810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6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78"/>
        <v>Aderente</v>
      </c>
      <c r="BR817" s="19" t="str">
        <f t="shared" si="79"/>
        <v>*</v>
      </c>
      <c r="BS817" s="19" t="str">
        <f t="shared" si="80"/>
        <v>*</v>
      </c>
      <c r="BT817" s="185" t="str">
        <f t="shared" si="81"/>
        <v/>
      </c>
    </row>
    <row r="818" spans="1:72" hidden="1">
      <c r="A818" s="47" t="str">
        <f t="shared" si="77"/>
        <v/>
      </c>
      <c r="B818" s="101"/>
      <c r="C818" s="134" t="str">
        <f>IF(BS_CONTROLE[[#This Row],[DATA]]="","",WEEKNUM(BS_CONTROLE[[#This Row],[DATA]]))</f>
        <v/>
      </c>
      <c r="D818" s="103"/>
      <c r="E818" s="155">
        <v>811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6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78"/>
        <v>Aderente</v>
      </c>
      <c r="BR818" s="19" t="str">
        <f t="shared" si="79"/>
        <v>*</v>
      </c>
      <c r="BS818" s="19" t="str">
        <f t="shared" si="80"/>
        <v>*</v>
      </c>
      <c r="BT818" s="185" t="str">
        <f t="shared" si="81"/>
        <v/>
      </c>
    </row>
    <row r="819" spans="1:72" hidden="1">
      <c r="A819" s="47" t="str">
        <f t="shared" si="77"/>
        <v/>
      </c>
      <c r="B819" s="101"/>
      <c r="C819" s="134" t="str">
        <f>IF(BS_CONTROLE[[#This Row],[DATA]]="","",WEEKNUM(BS_CONTROLE[[#This Row],[DATA]]))</f>
        <v/>
      </c>
      <c r="D819" s="103"/>
      <c r="E819" s="155">
        <v>812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6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78"/>
        <v>Aderente</v>
      </c>
      <c r="BR819" s="19" t="str">
        <f t="shared" si="79"/>
        <v>*</v>
      </c>
      <c r="BS819" s="19" t="str">
        <f t="shared" si="80"/>
        <v>*</v>
      </c>
      <c r="BT819" s="185" t="str">
        <f t="shared" si="81"/>
        <v/>
      </c>
    </row>
    <row r="820" spans="1:72" hidden="1">
      <c r="A820" s="47" t="str">
        <f t="shared" si="77"/>
        <v/>
      </c>
      <c r="B820" s="101"/>
      <c r="C820" s="134" t="str">
        <f>IF(BS_CONTROLE[[#This Row],[DATA]]="","",WEEKNUM(BS_CONTROLE[[#This Row],[DATA]]))</f>
        <v/>
      </c>
      <c r="D820" s="103"/>
      <c r="E820" s="155">
        <v>813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6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78"/>
        <v>Aderente</v>
      </c>
      <c r="BR820" s="19" t="str">
        <f t="shared" si="79"/>
        <v>*</v>
      </c>
      <c r="BS820" s="19" t="str">
        <f t="shared" si="80"/>
        <v>*</v>
      </c>
      <c r="BT820" s="185" t="str">
        <f t="shared" si="81"/>
        <v/>
      </c>
    </row>
    <row r="821" spans="1:72" hidden="1">
      <c r="A821" s="47" t="str">
        <f t="shared" si="77"/>
        <v/>
      </c>
      <c r="B821" s="101"/>
      <c r="C821" s="134" t="str">
        <f>IF(BS_CONTROLE[[#This Row],[DATA]]="","",WEEKNUM(BS_CONTROLE[[#This Row],[DATA]]))</f>
        <v/>
      </c>
      <c r="D821" s="103"/>
      <c r="E821" s="155">
        <v>814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6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78"/>
        <v>Aderente</v>
      </c>
      <c r="BR821" s="19" t="str">
        <f t="shared" si="79"/>
        <v>*</v>
      </c>
      <c r="BS821" s="19" t="str">
        <f t="shared" si="80"/>
        <v>*</v>
      </c>
      <c r="BT821" s="185" t="str">
        <f t="shared" si="81"/>
        <v/>
      </c>
    </row>
    <row r="822" spans="1:72" hidden="1">
      <c r="A822" s="47" t="str">
        <f t="shared" si="77"/>
        <v/>
      </c>
      <c r="B822" s="101"/>
      <c r="C822" s="134" t="str">
        <f>IF(BS_CONTROLE[[#This Row],[DATA]]="","",WEEKNUM(BS_CONTROLE[[#This Row],[DATA]]))</f>
        <v/>
      </c>
      <c r="D822" s="103"/>
      <c r="E822" s="155">
        <v>815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6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78"/>
        <v>Aderente</v>
      </c>
      <c r="BR822" s="19" t="str">
        <f t="shared" si="79"/>
        <v>*</v>
      </c>
      <c r="BS822" s="19" t="str">
        <f t="shared" si="80"/>
        <v>*</v>
      </c>
      <c r="BT822" s="185" t="str">
        <f t="shared" si="81"/>
        <v/>
      </c>
    </row>
    <row r="823" spans="1:72" hidden="1">
      <c r="A823" s="47" t="str">
        <f t="shared" si="77"/>
        <v/>
      </c>
      <c r="B823" s="101"/>
      <c r="C823" s="134" t="str">
        <f>IF(BS_CONTROLE[[#This Row],[DATA]]="","",WEEKNUM(BS_CONTROLE[[#This Row],[DATA]]))</f>
        <v/>
      </c>
      <c r="D823" s="103"/>
      <c r="E823" s="155">
        <v>816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6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78"/>
        <v>Aderente</v>
      </c>
      <c r="BR823" s="19" t="str">
        <f t="shared" si="79"/>
        <v>*</v>
      </c>
      <c r="BS823" s="19" t="str">
        <f t="shared" si="80"/>
        <v>*</v>
      </c>
      <c r="BT823" s="185" t="str">
        <f t="shared" si="81"/>
        <v/>
      </c>
    </row>
    <row r="824" spans="1:72" hidden="1">
      <c r="A824" s="47" t="str">
        <f t="shared" si="77"/>
        <v/>
      </c>
      <c r="B824" s="101"/>
      <c r="C824" s="134" t="str">
        <f>IF(BS_CONTROLE[[#This Row],[DATA]]="","",WEEKNUM(BS_CONTROLE[[#This Row],[DATA]]))</f>
        <v/>
      </c>
      <c r="D824" s="103"/>
      <c r="E824" s="155">
        <v>817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6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78"/>
        <v>Aderente</v>
      </c>
      <c r="BR824" s="19" t="str">
        <f t="shared" si="79"/>
        <v>*</v>
      </c>
      <c r="BS824" s="19" t="str">
        <f t="shared" si="80"/>
        <v>*</v>
      </c>
      <c r="BT824" s="185" t="str">
        <f t="shared" si="81"/>
        <v/>
      </c>
    </row>
    <row r="825" spans="1:72" hidden="1">
      <c r="A825" s="47" t="str">
        <f t="shared" si="77"/>
        <v/>
      </c>
      <c r="B825" s="101"/>
      <c r="C825" s="134" t="str">
        <f>IF(BS_CONTROLE[[#This Row],[DATA]]="","",WEEKNUM(BS_CONTROLE[[#This Row],[DATA]]))</f>
        <v/>
      </c>
      <c r="D825" s="103"/>
      <c r="E825" s="155">
        <v>818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6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78"/>
        <v>Aderente</v>
      </c>
      <c r="BR825" s="19" t="str">
        <f t="shared" si="79"/>
        <v>*</v>
      </c>
      <c r="BS825" s="19" t="str">
        <f t="shared" si="80"/>
        <v>*</v>
      </c>
      <c r="BT825" s="185" t="str">
        <f t="shared" si="81"/>
        <v/>
      </c>
    </row>
    <row r="826" spans="1:72" hidden="1">
      <c r="A826" s="47" t="str">
        <f t="shared" si="77"/>
        <v/>
      </c>
      <c r="B826" s="101"/>
      <c r="C826" s="134" t="str">
        <f>IF(BS_CONTROLE[[#This Row],[DATA]]="","",WEEKNUM(BS_CONTROLE[[#This Row],[DATA]]))</f>
        <v/>
      </c>
      <c r="D826" s="103"/>
      <c r="E826" s="155">
        <v>819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6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78"/>
        <v>Aderente</v>
      </c>
      <c r="BR826" s="19" t="str">
        <f t="shared" si="79"/>
        <v>*</v>
      </c>
      <c r="BS826" s="19" t="str">
        <f t="shared" si="80"/>
        <v>*</v>
      </c>
      <c r="BT826" s="185" t="str">
        <f t="shared" si="81"/>
        <v/>
      </c>
    </row>
    <row r="827" spans="1:72" hidden="1">
      <c r="A827" s="47" t="str">
        <f t="shared" si="77"/>
        <v/>
      </c>
      <c r="B827" s="101"/>
      <c r="C827" s="134" t="str">
        <f>IF(BS_CONTROLE[[#This Row],[DATA]]="","",WEEKNUM(BS_CONTROLE[[#This Row],[DATA]]))</f>
        <v/>
      </c>
      <c r="D827" s="103"/>
      <c r="E827" s="155">
        <v>820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6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78"/>
        <v>Aderente</v>
      </c>
      <c r="BR827" s="19" t="str">
        <f t="shared" si="79"/>
        <v>*</v>
      </c>
      <c r="BS827" s="19" t="str">
        <f t="shared" si="80"/>
        <v>*</v>
      </c>
      <c r="BT827" s="185" t="str">
        <f t="shared" si="81"/>
        <v/>
      </c>
    </row>
    <row r="828" spans="1:72" hidden="1">
      <c r="A828" s="47" t="str">
        <f t="shared" si="77"/>
        <v/>
      </c>
      <c r="B828" s="101"/>
      <c r="C828" s="134" t="str">
        <f>IF(BS_CONTROLE[[#This Row],[DATA]]="","",WEEKNUM(BS_CONTROLE[[#This Row],[DATA]]))</f>
        <v/>
      </c>
      <c r="D828" s="103"/>
      <c r="E828" s="155">
        <v>821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6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78"/>
        <v>Aderente</v>
      </c>
      <c r="BR828" s="19" t="str">
        <f t="shared" si="79"/>
        <v>*</v>
      </c>
      <c r="BS828" s="19" t="str">
        <f t="shared" si="80"/>
        <v>*</v>
      </c>
      <c r="BT828" s="185" t="str">
        <f t="shared" si="81"/>
        <v/>
      </c>
    </row>
    <row r="829" spans="1:72" hidden="1">
      <c r="A829" s="47" t="str">
        <f t="shared" si="77"/>
        <v/>
      </c>
      <c r="B829" s="101"/>
      <c r="C829" s="134" t="str">
        <f>IF(BS_CONTROLE[[#This Row],[DATA]]="","",WEEKNUM(BS_CONTROLE[[#This Row],[DATA]]))</f>
        <v/>
      </c>
      <c r="D829" s="103"/>
      <c r="E829" s="155">
        <v>822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6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78"/>
        <v>Aderente</v>
      </c>
      <c r="BR829" s="19" t="str">
        <f t="shared" si="79"/>
        <v>*</v>
      </c>
      <c r="BS829" s="19" t="str">
        <f t="shared" si="80"/>
        <v>*</v>
      </c>
      <c r="BT829" s="185" t="str">
        <f t="shared" si="81"/>
        <v/>
      </c>
    </row>
    <row r="830" spans="1:72" hidden="1">
      <c r="A830" s="47" t="str">
        <f t="shared" si="77"/>
        <v/>
      </c>
      <c r="B830" s="101"/>
      <c r="C830" s="134" t="str">
        <f>IF(BS_CONTROLE[[#This Row],[DATA]]="","",WEEKNUM(BS_CONTROLE[[#This Row],[DATA]]))</f>
        <v/>
      </c>
      <c r="D830" s="103"/>
      <c r="E830" s="155">
        <v>823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6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78"/>
        <v>Aderente</v>
      </c>
      <c r="BR830" s="19" t="str">
        <f t="shared" si="79"/>
        <v>*</v>
      </c>
      <c r="BS830" s="19" t="str">
        <f t="shared" si="80"/>
        <v>*</v>
      </c>
      <c r="BT830" s="185" t="str">
        <f t="shared" si="81"/>
        <v/>
      </c>
    </row>
    <row r="831" spans="1:72" hidden="1">
      <c r="A831" s="47" t="str">
        <f t="shared" si="77"/>
        <v/>
      </c>
      <c r="B831" s="101"/>
      <c r="C831" s="134" t="str">
        <f>IF(BS_CONTROLE[[#This Row],[DATA]]="","",WEEKNUM(BS_CONTROLE[[#This Row],[DATA]]))</f>
        <v/>
      </c>
      <c r="D831" s="103"/>
      <c r="E831" s="155">
        <v>824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6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78"/>
        <v>Aderente</v>
      </c>
      <c r="BR831" s="19" t="str">
        <f t="shared" si="79"/>
        <v>*</v>
      </c>
      <c r="BS831" s="19" t="str">
        <f t="shared" si="80"/>
        <v>*</v>
      </c>
      <c r="BT831" s="185" t="str">
        <f t="shared" si="81"/>
        <v/>
      </c>
    </row>
    <row r="832" spans="1:72" hidden="1">
      <c r="A832" s="47" t="str">
        <f t="shared" si="77"/>
        <v/>
      </c>
      <c r="B832" s="101"/>
      <c r="C832" s="134" t="str">
        <f>IF(BS_CONTROLE[[#This Row],[DATA]]="","",WEEKNUM(BS_CONTROLE[[#This Row],[DATA]]))</f>
        <v/>
      </c>
      <c r="D832" s="103"/>
      <c r="E832" s="155">
        <v>825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6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78"/>
        <v>Aderente</v>
      </c>
      <c r="BR832" s="19" t="str">
        <f t="shared" si="79"/>
        <v>*</v>
      </c>
      <c r="BS832" s="19" t="str">
        <f t="shared" si="80"/>
        <v>*</v>
      </c>
      <c r="BT832" s="185" t="str">
        <f t="shared" si="81"/>
        <v/>
      </c>
    </row>
    <row r="833" spans="1:72" hidden="1">
      <c r="A833" s="47" t="str">
        <f t="shared" si="77"/>
        <v/>
      </c>
      <c r="B833" s="101"/>
      <c r="C833" s="134" t="str">
        <f>IF(BS_CONTROLE[[#This Row],[DATA]]="","",WEEKNUM(BS_CONTROLE[[#This Row],[DATA]]))</f>
        <v/>
      </c>
      <c r="D833" s="103"/>
      <c r="E833" s="155">
        <v>826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6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78"/>
        <v>Aderente</v>
      </c>
      <c r="BR833" s="19" t="str">
        <f t="shared" si="79"/>
        <v>*</v>
      </c>
      <c r="BS833" s="19" t="str">
        <f t="shared" si="80"/>
        <v>*</v>
      </c>
      <c r="BT833" s="185" t="str">
        <f t="shared" si="81"/>
        <v/>
      </c>
    </row>
    <row r="834" spans="1:72" hidden="1">
      <c r="A834" s="47" t="str">
        <f t="shared" si="77"/>
        <v/>
      </c>
      <c r="B834" s="101"/>
      <c r="C834" s="134" t="str">
        <f>IF(BS_CONTROLE[[#This Row],[DATA]]="","",WEEKNUM(BS_CONTROLE[[#This Row],[DATA]]))</f>
        <v/>
      </c>
      <c r="D834" s="103"/>
      <c r="E834" s="155">
        <v>827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6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78"/>
        <v>Aderente</v>
      </c>
      <c r="BR834" s="19" t="str">
        <f t="shared" si="79"/>
        <v>*</v>
      </c>
      <c r="BS834" s="19" t="str">
        <f t="shared" si="80"/>
        <v>*</v>
      </c>
      <c r="BT834" s="185" t="str">
        <f t="shared" si="81"/>
        <v/>
      </c>
    </row>
    <row r="835" spans="1:72" hidden="1">
      <c r="A835" s="47" t="str">
        <f t="shared" si="77"/>
        <v/>
      </c>
      <c r="B835" s="101"/>
      <c r="C835" s="134" t="str">
        <f>IF(BS_CONTROLE[[#This Row],[DATA]]="","",WEEKNUM(BS_CONTROLE[[#This Row],[DATA]]))</f>
        <v/>
      </c>
      <c r="D835" s="103"/>
      <c r="E835" s="155">
        <v>828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6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78"/>
        <v>Aderente</v>
      </c>
      <c r="BR835" s="19" t="str">
        <f t="shared" si="79"/>
        <v>*</v>
      </c>
      <c r="BS835" s="19" t="str">
        <f t="shared" si="80"/>
        <v>*</v>
      </c>
      <c r="BT835" s="185" t="str">
        <f t="shared" si="81"/>
        <v/>
      </c>
    </row>
    <row r="836" spans="1:72" hidden="1">
      <c r="A836" s="47" t="str">
        <f t="shared" si="77"/>
        <v/>
      </c>
      <c r="B836" s="101"/>
      <c r="C836" s="134" t="str">
        <f>IF(BS_CONTROLE[[#This Row],[DATA]]="","",WEEKNUM(BS_CONTROLE[[#This Row],[DATA]]))</f>
        <v/>
      </c>
      <c r="D836" s="103"/>
      <c r="E836" s="155">
        <v>829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6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78"/>
        <v>Aderente</v>
      </c>
      <c r="BR836" s="19" t="str">
        <f t="shared" si="79"/>
        <v>*</v>
      </c>
      <c r="BS836" s="19" t="str">
        <f t="shared" si="80"/>
        <v>*</v>
      </c>
      <c r="BT836" s="185" t="str">
        <f t="shared" si="81"/>
        <v/>
      </c>
    </row>
    <row r="837" spans="1:72" hidden="1">
      <c r="A837" s="47" t="str">
        <f t="shared" si="77"/>
        <v/>
      </c>
      <c r="B837" s="101"/>
      <c r="C837" s="134" t="str">
        <f>IF(BS_CONTROLE[[#This Row],[DATA]]="","",WEEKNUM(BS_CONTROLE[[#This Row],[DATA]]))</f>
        <v/>
      </c>
      <c r="D837" s="103"/>
      <c r="E837" s="155">
        <v>830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6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78"/>
        <v>Aderente</v>
      </c>
      <c r="BR837" s="19" t="str">
        <f t="shared" si="79"/>
        <v>*</v>
      </c>
      <c r="BS837" s="19" t="str">
        <f t="shared" si="80"/>
        <v>*</v>
      </c>
      <c r="BT837" s="185" t="str">
        <f t="shared" si="81"/>
        <v/>
      </c>
    </row>
    <row r="838" spans="1:72" hidden="1">
      <c r="A838" s="47" t="str">
        <f t="shared" si="77"/>
        <v/>
      </c>
      <c r="B838" s="101"/>
      <c r="C838" s="134" t="str">
        <f>IF(BS_CONTROLE[[#This Row],[DATA]]="","",WEEKNUM(BS_CONTROLE[[#This Row],[DATA]]))</f>
        <v/>
      </c>
      <c r="D838" s="103"/>
      <c r="E838" s="155">
        <v>831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6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78"/>
        <v>Aderente</v>
      </c>
      <c r="BR838" s="19" t="str">
        <f t="shared" si="79"/>
        <v>*</v>
      </c>
      <c r="BS838" s="19" t="str">
        <f t="shared" si="80"/>
        <v>*</v>
      </c>
      <c r="BT838" s="185" t="str">
        <f t="shared" si="81"/>
        <v/>
      </c>
    </row>
    <row r="839" spans="1:72" hidden="1">
      <c r="A839" s="47" t="str">
        <f t="shared" si="77"/>
        <v/>
      </c>
      <c r="B839" s="101"/>
      <c r="C839" s="134" t="str">
        <f>IF(BS_CONTROLE[[#This Row],[DATA]]="","",WEEKNUM(BS_CONTROLE[[#This Row],[DATA]]))</f>
        <v/>
      </c>
      <c r="D839" s="103"/>
      <c r="E839" s="155">
        <v>832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si="76"/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78"/>
        <v>Aderente</v>
      </c>
      <c r="BR839" s="19" t="str">
        <f t="shared" si="79"/>
        <v>*</v>
      </c>
      <c r="BS839" s="19" t="str">
        <f t="shared" si="80"/>
        <v>*</v>
      </c>
      <c r="BT839" s="185" t="str">
        <f t="shared" si="81"/>
        <v/>
      </c>
    </row>
    <row r="840" spans="1:72" hidden="1">
      <c r="A840" s="47" t="str">
        <f t="shared" si="77"/>
        <v/>
      </c>
      <c r="B840" s="101"/>
      <c r="C840" s="134" t="str">
        <f>IF(BS_CONTROLE[[#This Row],[DATA]]="","",WEEKNUM(BS_CONTROLE[[#This Row],[DATA]]))</f>
        <v/>
      </c>
      <c r="D840" s="103"/>
      <c r="E840" s="155">
        <v>833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ref="AY840:AY903" si="82">IF(D840="","*",IFERROR(IF(ISODD(COUNT(AS840:AX840)),"ERRO",SUM((AT840-AS840),(AV840-AU840),(AX840-AW840))),"ERRO"))</f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si="78"/>
        <v>Aderente</v>
      </c>
      <c r="BR840" s="19" t="str">
        <f t="shared" si="79"/>
        <v>*</v>
      </c>
      <c r="BS840" s="19" t="str">
        <f t="shared" si="80"/>
        <v>*</v>
      </c>
      <c r="BT840" s="185" t="str">
        <f t="shared" si="81"/>
        <v/>
      </c>
    </row>
    <row r="841" spans="1:72" hidden="1">
      <c r="A841" s="47" t="str">
        <f t="shared" ref="A841:A904" si="83">D841&amp;B841</f>
        <v/>
      </c>
      <c r="B841" s="101"/>
      <c r="C841" s="134" t="str">
        <f>IF(BS_CONTROLE[[#This Row],[DATA]]="","",WEEKNUM(BS_CONTROLE[[#This Row],[DATA]]))</f>
        <v/>
      </c>
      <c r="D841" s="103"/>
      <c r="E841" s="155">
        <v>834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2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ref="BQ841:BQ904" si="84">IF(AND(BR841&lt;1,BS841&lt;1),"Produção e Intervalo",IF(BR841&lt;1,"Intervalo",IF(BS841&lt;1,"Produção","Aderente")))</f>
        <v>Aderente</v>
      </c>
      <c r="BR841" s="19" t="str">
        <f t="shared" ref="BR841:BR904" si="85">IF(OR(B841="",F841=""),"*",AY841/P841)</f>
        <v>*</v>
      </c>
      <c r="BS841" s="19" t="str">
        <f t="shared" ref="BS841:BS904" si="86">IF(OR(B841="",F841=""),"*",BA841/Q841)</f>
        <v>*</v>
      </c>
      <c r="BT841" s="185" t="str">
        <f t="shared" ref="BT841:BT904" si="87">IF(BN841="","",SUBSTITUTE(BM841," ","")&amp;SUBSTITUTE(BN841," ",""))</f>
        <v/>
      </c>
    </row>
    <row r="842" spans="1:72" hidden="1">
      <c r="A842" s="47" t="str">
        <f t="shared" si="83"/>
        <v/>
      </c>
      <c r="B842" s="101"/>
      <c r="C842" s="134" t="str">
        <f>IF(BS_CONTROLE[[#This Row],[DATA]]="","",WEEKNUM(BS_CONTROLE[[#This Row],[DATA]]))</f>
        <v/>
      </c>
      <c r="D842" s="103"/>
      <c r="E842" s="155">
        <v>835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2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4"/>
        <v>Aderente</v>
      </c>
      <c r="BR842" s="19" t="str">
        <f t="shared" si="85"/>
        <v>*</v>
      </c>
      <c r="BS842" s="19" t="str">
        <f t="shared" si="86"/>
        <v>*</v>
      </c>
      <c r="BT842" s="185" t="str">
        <f t="shared" si="87"/>
        <v/>
      </c>
    </row>
    <row r="843" spans="1:72" hidden="1">
      <c r="A843" s="47" t="str">
        <f t="shared" si="83"/>
        <v/>
      </c>
      <c r="B843" s="101"/>
      <c r="C843" s="134" t="str">
        <f>IF(BS_CONTROLE[[#This Row],[DATA]]="","",WEEKNUM(BS_CONTROLE[[#This Row],[DATA]]))</f>
        <v/>
      </c>
      <c r="D843" s="103"/>
      <c r="E843" s="155">
        <v>836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2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4"/>
        <v>Aderente</v>
      </c>
      <c r="BR843" s="19" t="str">
        <f t="shared" si="85"/>
        <v>*</v>
      </c>
      <c r="BS843" s="19" t="str">
        <f t="shared" si="86"/>
        <v>*</v>
      </c>
      <c r="BT843" s="185" t="str">
        <f t="shared" si="87"/>
        <v/>
      </c>
    </row>
    <row r="844" spans="1:72" hidden="1">
      <c r="A844" s="47" t="str">
        <f t="shared" si="83"/>
        <v/>
      </c>
      <c r="B844" s="101"/>
      <c r="C844" s="134" t="str">
        <f>IF(BS_CONTROLE[[#This Row],[DATA]]="","",WEEKNUM(BS_CONTROLE[[#This Row],[DATA]]))</f>
        <v/>
      </c>
      <c r="D844" s="103"/>
      <c r="E844" s="155">
        <v>837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2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4"/>
        <v>Aderente</v>
      </c>
      <c r="BR844" s="19" t="str">
        <f t="shared" si="85"/>
        <v>*</v>
      </c>
      <c r="BS844" s="19" t="str">
        <f t="shared" si="86"/>
        <v>*</v>
      </c>
      <c r="BT844" s="185" t="str">
        <f t="shared" si="87"/>
        <v/>
      </c>
    </row>
    <row r="845" spans="1:72" hidden="1">
      <c r="A845" s="47" t="str">
        <f t="shared" si="83"/>
        <v/>
      </c>
      <c r="B845" s="101"/>
      <c r="C845" s="134" t="str">
        <f>IF(BS_CONTROLE[[#This Row],[DATA]]="","",WEEKNUM(BS_CONTROLE[[#This Row],[DATA]]))</f>
        <v/>
      </c>
      <c r="D845" s="103"/>
      <c r="E845" s="155">
        <v>838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2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4"/>
        <v>Aderente</v>
      </c>
      <c r="BR845" s="19" t="str">
        <f t="shared" si="85"/>
        <v>*</v>
      </c>
      <c r="BS845" s="19" t="str">
        <f t="shared" si="86"/>
        <v>*</v>
      </c>
      <c r="BT845" s="185" t="str">
        <f t="shared" si="87"/>
        <v/>
      </c>
    </row>
    <row r="846" spans="1:72" hidden="1">
      <c r="A846" s="47" t="str">
        <f t="shared" si="83"/>
        <v/>
      </c>
      <c r="B846" s="101"/>
      <c r="C846" s="134" t="str">
        <f>IF(BS_CONTROLE[[#This Row],[DATA]]="","",WEEKNUM(BS_CONTROLE[[#This Row],[DATA]]))</f>
        <v/>
      </c>
      <c r="D846" s="103"/>
      <c r="E846" s="155">
        <v>839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2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4"/>
        <v>Aderente</v>
      </c>
      <c r="BR846" s="19" t="str">
        <f t="shared" si="85"/>
        <v>*</v>
      </c>
      <c r="BS846" s="19" t="str">
        <f t="shared" si="86"/>
        <v>*</v>
      </c>
      <c r="BT846" s="185" t="str">
        <f t="shared" si="87"/>
        <v/>
      </c>
    </row>
    <row r="847" spans="1:72" hidden="1">
      <c r="A847" s="47" t="str">
        <f t="shared" si="83"/>
        <v/>
      </c>
      <c r="B847" s="101"/>
      <c r="C847" s="134" t="str">
        <f>IF(BS_CONTROLE[[#This Row],[DATA]]="","",WEEKNUM(BS_CONTROLE[[#This Row],[DATA]]))</f>
        <v/>
      </c>
      <c r="D847" s="103"/>
      <c r="E847" s="155">
        <v>840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2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4"/>
        <v>Aderente</v>
      </c>
      <c r="BR847" s="19" t="str">
        <f t="shared" si="85"/>
        <v>*</v>
      </c>
      <c r="BS847" s="19" t="str">
        <f t="shared" si="86"/>
        <v>*</v>
      </c>
      <c r="BT847" s="185" t="str">
        <f t="shared" si="87"/>
        <v/>
      </c>
    </row>
    <row r="848" spans="1:72" hidden="1">
      <c r="A848" s="47" t="str">
        <f t="shared" si="83"/>
        <v/>
      </c>
      <c r="B848" s="101"/>
      <c r="C848" s="134" t="str">
        <f>IF(BS_CONTROLE[[#This Row],[DATA]]="","",WEEKNUM(BS_CONTROLE[[#This Row],[DATA]]))</f>
        <v/>
      </c>
      <c r="D848" s="103"/>
      <c r="E848" s="155">
        <v>841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2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4"/>
        <v>Aderente</v>
      </c>
      <c r="BR848" s="19" t="str">
        <f t="shared" si="85"/>
        <v>*</v>
      </c>
      <c r="BS848" s="19" t="str">
        <f t="shared" si="86"/>
        <v>*</v>
      </c>
      <c r="BT848" s="185" t="str">
        <f t="shared" si="87"/>
        <v/>
      </c>
    </row>
    <row r="849" spans="1:72" hidden="1">
      <c r="A849" s="47" t="str">
        <f t="shared" si="83"/>
        <v/>
      </c>
      <c r="B849" s="101"/>
      <c r="C849" s="134" t="str">
        <f>IF(BS_CONTROLE[[#This Row],[DATA]]="","",WEEKNUM(BS_CONTROLE[[#This Row],[DATA]]))</f>
        <v/>
      </c>
      <c r="D849" s="103"/>
      <c r="E849" s="155">
        <v>842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2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4"/>
        <v>Aderente</v>
      </c>
      <c r="BR849" s="19" t="str">
        <f t="shared" si="85"/>
        <v>*</v>
      </c>
      <c r="BS849" s="19" t="str">
        <f t="shared" si="86"/>
        <v>*</v>
      </c>
      <c r="BT849" s="185" t="str">
        <f t="shared" si="87"/>
        <v/>
      </c>
    </row>
    <row r="850" spans="1:72" hidden="1">
      <c r="A850" s="47" t="str">
        <f t="shared" si="83"/>
        <v/>
      </c>
      <c r="B850" s="101"/>
      <c r="C850" s="134" t="str">
        <f>IF(BS_CONTROLE[[#This Row],[DATA]]="","",WEEKNUM(BS_CONTROLE[[#This Row],[DATA]]))</f>
        <v/>
      </c>
      <c r="D850" s="103"/>
      <c r="E850" s="155">
        <v>843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2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4"/>
        <v>Aderente</v>
      </c>
      <c r="BR850" s="19" t="str">
        <f t="shared" si="85"/>
        <v>*</v>
      </c>
      <c r="BS850" s="19" t="str">
        <f t="shared" si="86"/>
        <v>*</v>
      </c>
      <c r="BT850" s="185" t="str">
        <f t="shared" si="87"/>
        <v/>
      </c>
    </row>
    <row r="851" spans="1:72" hidden="1">
      <c r="A851" s="47" t="str">
        <f t="shared" si="83"/>
        <v/>
      </c>
      <c r="B851" s="101"/>
      <c r="C851" s="134" t="str">
        <f>IF(BS_CONTROLE[[#This Row],[DATA]]="","",WEEKNUM(BS_CONTROLE[[#This Row],[DATA]]))</f>
        <v/>
      </c>
      <c r="D851" s="103"/>
      <c r="E851" s="155">
        <v>844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2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4"/>
        <v>Aderente</v>
      </c>
      <c r="BR851" s="19" t="str">
        <f t="shared" si="85"/>
        <v>*</v>
      </c>
      <c r="BS851" s="19" t="str">
        <f t="shared" si="86"/>
        <v>*</v>
      </c>
      <c r="BT851" s="185" t="str">
        <f t="shared" si="87"/>
        <v/>
      </c>
    </row>
    <row r="852" spans="1:72" hidden="1">
      <c r="A852" s="47" t="str">
        <f t="shared" si="83"/>
        <v/>
      </c>
      <c r="B852" s="101"/>
      <c r="C852" s="134" t="str">
        <f>IF(BS_CONTROLE[[#This Row],[DATA]]="","",WEEKNUM(BS_CONTROLE[[#This Row],[DATA]]))</f>
        <v/>
      </c>
      <c r="D852" s="103"/>
      <c r="E852" s="155">
        <v>845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2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4"/>
        <v>Aderente</v>
      </c>
      <c r="BR852" s="19" t="str">
        <f t="shared" si="85"/>
        <v>*</v>
      </c>
      <c r="BS852" s="19" t="str">
        <f t="shared" si="86"/>
        <v>*</v>
      </c>
      <c r="BT852" s="185" t="str">
        <f t="shared" si="87"/>
        <v/>
      </c>
    </row>
    <row r="853" spans="1:72" hidden="1">
      <c r="A853" s="47" t="str">
        <f t="shared" si="83"/>
        <v/>
      </c>
      <c r="B853" s="101"/>
      <c r="C853" s="134" t="str">
        <f>IF(BS_CONTROLE[[#This Row],[DATA]]="","",WEEKNUM(BS_CONTROLE[[#This Row],[DATA]]))</f>
        <v/>
      </c>
      <c r="D853" s="103"/>
      <c r="E853" s="155">
        <v>846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2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4"/>
        <v>Aderente</v>
      </c>
      <c r="BR853" s="19" t="str">
        <f t="shared" si="85"/>
        <v>*</v>
      </c>
      <c r="BS853" s="19" t="str">
        <f t="shared" si="86"/>
        <v>*</v>
      </c>
      <c r="BT853" s="185" t="str">
        <f t="shared" si="87"/>
        <v/>
      </c>
    </row>
    <row r="854" spans="1:72" hidden="1">
      <c r="A854" s="47" t="str">
        <f t="shared" si="83"/>
        <v/>
      </c>
      <c r="B854" s="101"/>
      <c r="C854" s="134" t="str">
        <f>IF(BS_CONTROLE[[#This Row],[DATA]]="","",WEEKNUM(BS_CONTROLE[[#This Row],[DATA]]))</f>
        <v/>
      </c>
      <c r="D854" s="103"/>
      <c r="E854" s="155">
        <v>847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2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4"/>
        <v>Aderente</v>
      </c>
      <c r="BR854" s="19" t="str">
        <f t="shared" si="85"/>
        <v>*</v>
      </c>
      <c r="BS854" s="19" t="str">
        <f t="shared" si="86"/>
        <v>*</v>
      </c>
      <c r="BT854" s="185" t="str">
        <f t="shared" si="87"/>
        <v/>
      </c>
    </row>
    <row r="855" spans="1:72" hidden="1">
      <c r="A855" s="47" t="str">
        <f t="shared" si="83"/>
        <v/>
      </c>
      <c r="B855" s="101"/>
      <c r="C855" s="134" t="str">
        <f>IF(BS_CONTROLE[[#This Row],[DATA]]="","",WEEKNUM(BS_CONTROLE[[#This Row],[DATA]]))</f>
        <v/>
      </c>
      <c r="D855" s="103"/>
      <c r="E855" s="155">
        <v>848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2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4"/>
        <v>Aderente</v>
      </c>
      <c r="BR855" s="19" t="str">
        <f t="shared" si="85"/>
        <v>*</v>
      </c>
      <c r="BS855" s="19" t="str">
        <f t="shared" si="86"/>
        <v>*</v>
      </c>
      <c r="BT855" s="185" t="str">
        <f t="shared" si="87"/>
        <v/>
      </c>
    </row>
    <row r="856" spans="1:72" hidden="1">
      <c r="A856" s="47" t="str">
        <f t="shared" si="83"/>
        <v/>
      </c>
      <c r="B856" s="101"/>
      <c r="C856" s="134" t="str">
        <f>IF(BS_CONTROLE[[#This Row],[DATA]]="","",WEEKNUM(BS_CONTROLE[[#This Row],[DATA]]))</f>
        <v/>
      </c>
      <c r="D856" s="103"/>
      <c r="E856" s="155">
        <v>849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2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4"/>
        <v>Aderente</v>
      </c>
      <c r="BR856" s="19" t="str">
        <f t="shared" si="85"/>
        <v>*</v>
      </c>
      <c r="BS856" s="19" t="str">
        <f t="shared" si="86"/>
        <v>*</v>
      </c>
      <c r="BT856" s="185" t="str">
        <f t="shared" si="87"/>
        <v/>
      </c>
    </row>
    <row r="857" spans="1:72" hidden="1">
      <c r="A857" s="47" t="str">
        <f t="shared" si="83"/>
        <v/>
      </c>
      <c r="B857" s="101"/>
      <c r="C857" s="134" t="str">
        <f>IF(BS_CONTROLE[[#This Row],[DATA]]="","",WEEKNUM(BS_CONTROLE[[#This Row],[DATA]]))</f>
        <v/>
      </c>
      <c r="D857" s="103"/>
      <c r="E857" s="155">
        <v>850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2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4"/>
        <v>Aderente</v>
      </c>
      <c r="BR857" s="19" t="str">
        <f t="shared" si="85"/>
        <v>*</v>
      </c>
      <c r="BS857" s="19" t="str">
        <f t="shared" si="86"/>
        <v>*</v>
      </c>
      <c r="BT857" s="185" t="str">
        <f t="shared" si="87"/>
        <v/>
      </c>
    </row>
    <row r="858" spans="1:72" hidden="1">
      <c r="A858" s="47" t="str">
        <f t="shared" si="83"/>
        <v/>
      </c>
      <c r="B858" s="101"/>
      <c r="C858" s="134" t="str">
        <f>IF(BS_CONTROLE[[#This Row],[DATA]]="","",WEEKNUM(BS_CONTROLE[[#This Row],[DATA]]))</f>
        <v/>
      </c>
      <c r="D858" s="103"/>
      <c r="E858" s="155">
        <v>851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2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4"/>
        <v>Aderente</v>
      </c>
      <c r="BR858" s="19" t="str">
        <f t="shared" si="85"/>
        <v>*</v>
      </c>
      <c r="BS858" s="19" t="str">
        <f t="shared" si="86"/>
        <v>*</v>
      </c>
      <c r="BT858" s="185" t="str">
        <f t="shared" si="87"/>
        <v/>
      </c>
    </row>
    <row r="859" spans="1:72" hidden="1">
      <c r="A859" s="47" t="str">
        <f t="shared" si="83"/>
        <v/>
      </c>
      <c r="B859" s="101"/>
      <c r="C859" s="134" t="str">
        <f>IF(BS_CONTROLE[[#This Row],[DATA]]="","",WEEKNUM(BS_CONTROLE[[#This Row],[DATA]]))</f>
        <v/>
      </c>
      <c r="D859" s="103"/>
      <c r="E859" s="155">
        <v>852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2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4"/>
        <v>Aderente</v>
      </c>
      <c r="BR859" s="19" t="str">
        <f t="shared" si="85"/>
        <v>*</v>
      </c>
      <c r="BS859" s="19" t="str">
        <f t="shared" si="86"/>
        <v>*</v>
      </c>
      <c r="BT859" s="185" t="str">
        <f t="shared" si="87"/>
        <v/>
      </c>
    </row>
    <row r="860" spans="1:72" hidden="1">
      <c r="A860" s="47" t="str">
        <f t="shared" si="83"/>
        <v/>
      </c>
      <c r="B860" s="101"/>
      <c r="C860" s="134" t="str">
        <f>IF(BS_CONTROLE[[#This Row],[DATA]]="","",WEEKNUM(BS_CONTROLE[[#This Row],[DATA]]))</f>
        <v/>
      </c>
      <c r="D860" s="103"/>
      <c r="E860" s="155">
        <v>853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2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4"/>
        <v>Aderente</v>
      </c>
      <c r="BR860" s="19" t="str">
        <f t="shared" si="85"/>
        <v>*</v>
      </c>
      <c r="BS860" s="19" t="str">
        <f t="shared" si="86"/>
        <v>*</v>
      </c>
      <c r="BT860" s="185" t="str">
        <f t="shared" si="87"/>
        <v/>
      </c>
    </row>
    <row r="861" spans="1:72" hidden="1">
      <c r="A861" s="47" t="str">
        <f t="shared" si="83"/>
        <v/>
      </c>
      <c r="B861" s="101"/>
      <c r="C861" s="134" t="str">
        <f>IF(BS_CONTROLE[[#This Row],[DATA]]="","",WEEKNUM(BS_CONTROLE[[#This Row],[DATA]]))</f>
        <v/>
      </c>
      <c r="D861" s="103"/>
      <c r="E861" s="155">
        <v>854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2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4"/>
        <v>Aderente</v>
      </c>
      <c r="BR861" s="19" t="str">
        <f t="shared" si="85"/>
        <v>*</v>
      </c>
      <c r="BS861" s="19" t="str">
        <f t="shared" si="86"/>
        <v>*</v>
      </c>
      <c r="BT861" s="185" t="str">
        <f t="shared" si="87"/>
        <v/>
      </c>
    </row>
    <row r="862" spans="1:72" hidden="1">
      <c r="A862" s="47" t="str">
        <f t="shared" si="83"/>
        <v/>
      </c>
      <c r="B862" s="101"/>
      <c r="C862" s="134" t="str">
        <f>IF(BS_CONTROLE[[#This Row],[DATA]]="","",WEEKNUM(BS_CONTROLE[[#This Row],[DATA]]))</f>
        <v/>
      </c>
      <c r="D862" s="103"/>
      <c r="E862" s="155">
        <v>855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2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4"/>
        <v>Aderente</v>
      </c>
      <c r="BR862" s="19" t="str">
        <f t="shared" si="85"/>
        <v>*</v>
      </c>
      <c r="BS862" s="19" t="str">
        <f t="shared" si="86"/>
        <v>*</v>
      </c>
      <c r="BT862" s="185" t="str">
        <f t="shared" si="87"/>
        <v/>
      </c>
    </row>
    <row r="863" spans="1:72" hidden="1">
      <c r="A863" s="47" t="str">
        <f t="shared" si="83"/>
        <v/>
      </c>
      <c r="B863" s="101"/>
      <c r="C863" s="134" t="str">
        <f>IF(BS_CONTROLE[[#This Row],[DATA]]="","",WEEKNUM(BS_CONTROLE[[#This Row],[DATA]]))</f>
        <v/>
      </c>
      <c r="D863" s="103"/>
      <c r="E863" s="155">
        <v>856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2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4"/>
        <v>Aderente</v>
      </c>
      <c r="BR863" s="19" t="str">
        <f t="shared" si="85"/>
        <v>*</v>
      </c>
      <c r="BS863" s="19" t="str">
        <f t="shared" si="86"/>
        <v>*</v>
      </c>
      <c r="BT863" s="185" t="str">
        <f t="shared" si="87"/>
        <v/>
      </c>
    </row>
    <row r="864" spans="1:72" hidden="1">
      <c r="A864" s="47" t="str">
        <f t="shared" si="83"/>
        <v/>
      </c>
      <c r="B864" s="101"/>
      <c r="C864" s="134" t="str">
        <f>IF(BS_CONTROLE[[#This Row],[DATA]]="","",WEEKNUM(BS_CONTROLE[[#This Row],[DATA]]))</f>
        <v/>
      </c>
      <c r="D864" s="103"/>
      <c r="E864" s="155">
        <v>857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2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4"/>
        <v>Aderente</v>
      </c>
      <c r="BR864" s="19" t="str">
        <f t="shared" si="85"/>
        <v>*</v>
      </c>
      <c r="BS864" s="19" t="str">
        <f t="shared" si="86"/>
        <v>*</v>
      </c>
      <c r="BT864" s="185" t="str">
        <f t="shared" si="87"/>
        <v/>
      </c>
    </row>
    <row r="865" spans="1:72" hidden="1">
      <c r="A865" s="47" t="str">
        <f t="shared" si="83"/>
        <v/>
      </c>
      <c r="B865" s="101"/>
      <c r="C865" s="134" t="str">
        <f>IF(BS_CONTROLE[[#This Row],[DATA]]="","",WEEKNUM(BS_CONTROLE[[#This Row],[DATA]]))</f>
        <v/>
      </c>
      <c r="D865" s="103"/>
      <c r="E865" s="155">
        <v>858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2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4"/>
        <v>Aderente</v>
      </c>
      <c r="BR865" s="19" t="str">
        <f t="shared" si="85"/>
        <v>*</v>
      </c>
      <c r="BS865" s="19" t="str">
        <f t="shared" si="86"/>
        <v>*</v>
      </c>
      <c r="BT865" s="185" t="str">
        <f t="shared" si="87"/>
        <v/>
      </c>
    </row>
    <row r="866" spans="1:72" hidden="1">
      <c r="A866" s="47" t="str">
        <f t="shared" si="83"/>
        <v/>
      </c>
      <c r="B866" s="101"/>
      <c r="C866" s="134" t="str">
        <f>IF(BS_CONTROLE[[#This Row],[DATA]]="","",WEEKNUM(BS_CONTROLE[[#This Row],[DATA]]))</f>
        <v/>
      </c>
      <c r="D866" s="103"/>
      <c r="E866" s="155">
        <v>859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2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4"/>
        <v>Aderente</v>
      </c>
      <c r="BR866" s="19" t="str">
        <f t="shared" si="85"/>
        <v>*</v>
      </c>
      <c r="BS866" s="19" t="str">
        <f t="shared" si="86"/>
        <v>*</v>
      </c>
      <c r="BT866" s="185" t="str">
        <f t="shared" si="87"/>
        <v/>
      </c>
    </row>
    <row r="867" spans="1:72" hidden="1">
      <c r="A867" s="47" t="str">
        <f t="shared" si="83"/>
        <v/>
      </c>
      <c r="B867" s="101"/>
      <c r="C867" s="134" t="str">
        <f>IF(BS_CONTROLE[[#This Row],[DATA]]="","",WEEKNUM(BS_CONTROLE[[#This Row],[DATA]]))</f>
        <v/>
      </c>
      <c r="D867" s="103"/>
      <c r="E867" s="155">
        <v>860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2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4"/>
        <v>Aderente</v>
      </c>
      <c r="BR867" s="19" t="str">
        <f t="shared" si="85"/>
        <v>*</v>
      </c>
      <c r="BS867" s="19" t="str">
        <f t="shared" si="86"/>
        <v>*</v>
      </c>
      <c r="BT867" s="185" t="str">
        <f t="shared" si="87"/>
        <v/>
      </c>
    </row>
    <row r="868" spans="1:72" hidden="1">
      <c r="A868" s="47" t="str">
        <f t="shared" si="83"/>
        <v/>
      </c>
      <c r="B868" s="101"/>
      <c r="C868" s="134" t="str">
        <f>IF(BS_CONTROLE[[#This Row],[DATA]]="","",WEEKNUM(BS_CONTROLE[[#This Row],[DATA]]))</f>
        <v/>
      </c>
      <c r="D868" s="103"/>
      <c r="E868" s="155">
        <v>861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2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4"/>
        <v>Aderente</v>
      </c>
      <c r="BR868" s="19" t="str">
        <f t="shared" si="85"/>
        <v>*</v>
      </c>
      <c r="BS868" s="19" t="str">
        <f t="shared" si="86"/>
        <v>*</v>
      </c>
      <c r="BT868" s="185" t="str">
        <f t="shared" si="87"/>
        <v/>
      </c>
    </row>
    <row r="869" spans="1:72" hidden="1">
      <c r="A869" s="47" t="str">
        <f t="shared" si="83"/>
        <v/>
      </c>
      <c r="B869" s="101"/>
      <c r="C869" s="134" t="str">
        <f>IF(BS_CONTROLE[[#This Row],[DATA]]="","",WEEKNUM(BS_CONTROLE[[#This Row],[DATA]]))</f>
        <v/>
      </c>
      <c r="D869" s="103"/>
      <c r="E869" s="155">
        <v>862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2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4"/>
        <v>Aderente</v>
      </c>
      <c r="BR869" s="19" t="str">
        <f t="shared" si="85"/>
        <v>*</v>
      </c>
      <c r="BS869" s="19" t="str">
        <f t="shared" si="86"/>
        <v>*</v>
      </c>
      <c r="BT869" s="185" t="str">
        <f t="shared" si="87"/>
        <v/>
      </c>
    </row>
    <row r="870" spans="1:72" hidden="1">
      <c r="A870" s="47" t="str">
        <f t="shared" si="83"/>
        <v/>
      </c>
      <c r="B870" s="101"/>
      <c r="C870" s="134" t="str">
        <f>IF(BS_CONTROLE[[#This Row],[DATA]]="","",WEEKNUM(BS_CONTROLE[[#This Row],[DATA]]))</f>
        <v/>
      </c>
      <c r="D870" s="103"/>
      <c r="E870" s="155">
        <v>863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2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4"/>
        <v>Aderente</v>
      </c>
      <c r="BR870" s="19" t="str">
        <f t="shared" si="85"/>
        <v>*</v>
      </c>
      <c r="BS870" s="19" t="str">
        <f t="shared" si="86"/>
        <v>*</v>
      </c>
      <c r="BT870" s="185" t="str">
        <f t="shared" si="87"/>
        <v/>
      </c>
    </row>
    <row r="871" spans="1:72" hidden="1">
      <c r="A871" s="47" t="str">
        <f t="shared" si="83"/>
        <v/>
      </c>
      <c r="B871" s="101"/>
      <c r="C871" s="134" t="str">
        <f>IF(BS_CONTROLE[[#This Row],[DATA]]="","",WEEKNUM(BS_CONTROLE[[#This Row],[DATA]]))</f>
        <v/>
      </c>
      <c r="D871" s="103"/>
      <c r="E871" s="155">
        <v>864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2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4"/>
        <v>Aderente</v>
      </c>
      <c r="BR871" s="19" t="str">
        <f t="shared" si="85"/>
        <v>*</v>
      </c>
      <c r="BS871" s="19" t="str">
        <f t="shared" si="86"/>
        <v>*</v>
      </c>
      <c r="BT871" s="185" t="str">
        <f t="shared" si="87"/>
        <v/>
      </c>
    </row>
    <row r="872" spans="1:72" hidden="1">
      <c r="A872" s="47" t="str">
        <f t="shared" si="83"/>
        <v/>
      </c>
      <c r="B872" s="101"/>
      <c r="C872" s="134" t="str">
        <f>IF(BS_CONTROLE[[#This Row],[DATA]]="","",WEEKNUM(BS_CONTROLE[[#This Row],[DATA]]))</f>
        <v/>
      </c>
      <c r="D872" s="103"/>
      <c r="E872" s="155">
        <v>865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2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4"/>
        <v>Aderente</v>
      </c>
      <c r="BR872" s="19" t="str">
        <f t="shared" si="85"/>
        <v>*</v>
      </c>
      <c r="BS872" s="19" t="str">
        <f t="shared" si="86"/>
        <v>*</v>
      </c>
      <c r="BT872" s="185" t="str">
        <f t="shared" si="87"/>
        <v/>
      </c>
    </row>
    <row r="873" spans="1:72" hidden="1">
      <c r="A873" s="47" t="str">
        <f t="shared" si="83"/>
        <v/>
      </c>
      <c r="B873" s="101"/>
      <c r="C873" s="134" t="str">
        <f>IF(BS_CONTROLE[[#This Row],[DATA]]="","",WEEKNUM(BS_CONTROLE[[#This Row],[DATA]]))</f>
        <v/>
      </c>
      <c r="D873" s="103"/>
      <c r="E873" s="155">
        <v>866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2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4"/>
        <v>Aderente</v>
      </c>
      <c r="BR873" s="19" t="str">
        <f t="shared" si="85"/>
        <v>*</v>
      </c>
      <c r="BS873" s="19" t="str">
        <f t="shared" si="86"/>
        <v>*</v>
      </c>
      <c r="BT873" s="185" t="str">
        <f t="shared" si="87"/>
        <v/>
      </c>
    </row>
    <row r="874" spans="1:72" hidden="1">
      <c r="A874" s="47" t="str">
        <f t="shared" si="83"/>
        <v/>
      </c>
      <c r="B874" s="101"/>
      <c r="C874" s="134" t="str">
        <f>IF(BS_CONTROLE[[#This Row],[DATA]]="","",WEEKNUM(BS_CONTROLE[[#This Row],[DATA]]))</f>
        <v/>
      </c>
      <c r="D874" s="103"/>
      <c r="E874" s="155">
        <v>867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2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4"/>
        <v>Aderente</v>
      </c>
      <c r="BR874" s="19" t="str">
        <f t="shared" si="85"/>
        <v>*</v>
      </c>
      <c r="BS874" s="19" t="str">
        <f t="shared" si="86"/>
        <v>*</v>
      </c>
      <c r="BT874" s="185" t="str">
        <f t="shared" si="87"/>
        <v/>
      </c>
    </row>
    <row r="875" spans="1:72" hidden="1">
      <c r="A875" s="47" t="str">
        <f t="shared" si="83"/>
        <v/>
      </c>
      <c r="B875" s="101"/>
      <c r="C875" s="134" t="str">
        <f>IF(BS_CONTROLE[[#This Row],[DATA]]="","",WEEKNUM(BS_CONTROLE[[#This Row],[DATA]]))</f>
        <v/>
      </c>
      <c r="D875" s="103"/>
      <c r="E875" s="155">
        <v>868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2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4"/>
        <v>Aderente</v>
      </c>
      <c r="BR875" s="19" t="str">
        <f t="shared" si="85"/>
        <v>*</v>
      </c>
      <c r="BS875" s="19" t="str">
        <f t="shared" si="86"/>
        <v>*</v>
      </c>
      <c r="BT875" s="185" t="str">
        <f t="shared" si="87"/>
        <v/>
      </c>
    </row>
    <row r="876" spans="1:72" hidden="1">
      <c r="A876" s="47" t="str">
        <f t="shared" si="83"/>
        <v/>
      </c>
      <c r="B876" s="101"/>
      <c r="C876" s="134" t="str">
        <f>IF(BS_CONTROLE[[#This Row],[DATA]]="","",WEEKNUM(BS_CONTROLE[[#This Row],[DATA]]))</f>
        <v/>
      </c>
      <c r="D876" s="103"/>
      <c r="E876" s="155">
        <v>869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2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4"/>
        <v>Aderente</v>
      </c>
      <c r="BR876" s="19" t="str">
        <f t="shared" si="85"/>
        <v>*</v>
      </c>
      <c r="BS876" s="19" t="str">
        <f t="shared" si="86"/>
        <v>*</v>
      </c>
      <c r="BT876" s="185" t="str">
        <f t="shared" si="87"/>
        <v/>
      </c>
    </row>
    <row r="877" spans="1:72" hidden="1">
      <c r="A877" s="47" t="str">
        <f t="shared" si="83"/>
        <v/>
      </c>
      <c r="B877" s="101"/>
      <c r="C877" s="134" t="str">
        <f>IF(BS_CONTROLE[[#This Row],[DATA]]="","",WEEKNUM(BS_CONTROLE[[#This Row],[DATA]]))</f>
        <v/>
      </c>
      <c r="D877" s="103"/>
      <c r="E877" s="155">
        <v>870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2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4"/>
        <v>Aderente</v>
      </c>
      <c r="BR877" s="19" t="str">
        <f t="shared" si="85"/>
        <v>*</v>
      </c>
      <c r="BS877" s="19" t="str">
        <f t="shared" si="86"/>
        <v>*</v>
      </c>
      <c r="BT877" s="185" t="str">
        <f t="shared" si="87"/>
        <v/>
      </c>
    </row>
    <row r="878" spans="1:72" hidden="1">
      <c r="A878" s="47" t="str">
        <f t="shared" si="83"/>
        <v/>
      </c>
      <c r="B878" s="101"/>
      <c r="C878" s="134" t="str">
        <f>IF(BS_CONTROLE[[#This Row],[DATA]]="","",WEEKNUM(BS_CONTROLE[[#This Row],[DATA]]))</f>
        <v/>
      </c>
      <c r="D878" s="103"/>
      <c r="E878" s="155">
        <v>871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2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4"/>
        <v>Aderente</v>
      </c>
      <c r="BR878" s="19" t="str">
        <f t="shared" si="85"/>
        <v>*</v>
      </c>
      <c r="BS878" s="19" t="str">
        <f t="shared" si="86"/>
        <v>*</v>
      </c>
      <c r="BT878" s="185" t="str">
        <f t="shared" si="87"/>
        <v/>
      </c>
    </row>
    <row r="879" spans="1:72" hidden="1">
      <c r="A879" s="47" t="str">
        <f t="shared" si="83"/>
        <v/>
      </c>
      <c r="B879" s="101"/>
      <c r="C879" s="134" t="str">
        <f>IF(BS_CONTROLE[[#This Row],[DATA]]="","",WEEKNUM(BS_CONTROLE[[#This Row],[DATA]]))</f>
        <v/>
      </c>
      <c r="D879" s="103"/>
      <c r="E879" s="155">
        <v>872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2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4"/>
        <v>Aderente</v>
      </c>
      <c r="BR879" s="19" t="str">
        <f t="shared" si="85"/>
        <v>*</v>
      </c>
      <c r="BS879" s="19" t="str">
        <f t="shared" si="86"/>
        <v>*</v>
      </c>
      <c r="BT879" s="185" t="str">
        <f t="shared" si="87"/>
        <v/>
      </c>
    </row>
    <row r="880" spans="1:72" hidden="1">
      <c r="A880" s="47" t="str">
        <f t="shared" si="83"/>
        <v/>
      </c>
      <c r="B880" s="101"/>
      <c r="C880" s="134" t="str">
        <f>IF(BS_CONTROLE[[#This Row],[DATA]]="","",WEEKNUM(BS_CONTROLE[[#This Row],[DATA]]))</f>
        <v/>
      </c>
      <c r="D880" s="103"/>
      <c r="E880" s="155">
        <v>873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2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4"/>
        <v>Aderente</v>
      </c>
      <c r="BR880" s="19" t="str">
        <f t="shared" si="85"/>
        <v>*</v>
      </c>
      <c r="BS880" s="19" t="str">
        <f t="shared" si="86"/>
        <v>*</v>
      </c>
      <c r="BT880" s="185" t="str">
        <f t="shared" si="87"/>
        <v/>
      </c>
    </row>
    <row r="881" spans="1:72" hidden="1">
      <c r="A881" s="47" t="str">
        <f t="shared" si="83"/>
        <v/>
      </c>
      <c r="B881" s="101"/>
      <c r="C881" s="134" t="str">
        <f>IF(BS_CONTROLE[[#This Row],[DATA]]="","",WEEKNUM(BS_CONTROLE[[#This Row],[DATA]]))</f>
        <v/>
      </c>
      <c r="D881" s="103"/>
      <c r="E881" s="155">
        <v>874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2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4"/>
        <v>Aderente</v>
      </c>
      <c r="BR881" s="19" t="str">
        <f t="shared" si="85"/>
        <v>*</v>
      </c>
      <c r="BS881" s="19" t="str">
        <f t="shared" si="86"/>
        <v>*</v>
      </c>
      <c r="BT881" s="185" t="str">
        <f t="shared" si="87"/>
        <v/>
      </c>
    </row>
    <row r="882" spans="1:72" hidden="1">
      <c r="A882" s="47" t="str">
        <f t="shared" si="83"/>
        <v/>
      </c>
      <c r="B882" s="101"/>
      <c r="C882" s="134" t="str">
        <f>IF(BS_CONTROLE[[#This Row],[DATA]]="","",WEEKNUM(BS_CONTROLE[[#This Row],[DATA]]))</f>
        <v/>
      </c>
      <c r="D882" s="103"/>
      <c r="E882" s="155">
        <v>875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2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4"/>
        <v>Aderente</v>
      </c>
      <c r="BR882" s="19" t="str">
        <f t="shared" si="85"/>
        <v>*</v>
      </c>
      <c r="BS882" s="19" t="str">
        <f t="shared" si="86"/>
        <v>*</v>
      </c>
      <c r="BT882" s="185" t="str">
        <f t="shared" si="87"/>
        <v/>
      </c>
    </row>
    <row r="883" spans="1:72" hidden="1">
      <c r="A883" s="47" t="str">
        <f t="shared" si="83"/>
        <v/>
      </c>
      <c r="B883" s="101"/>
      <c r="C883" s="134" t="str">
        <f>IF(BS_CONTROLE[[#This Row],[DATA]]="","",WEEKNUM(BS_CONTROLE[[#This Row],[DATA]]))</f>
        <v/>
      </c>
      <c r="D883" s="103"/>
      <c r="E883" s="155">
        <v>876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2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4"/>
        <v>Aderente</v>
      </c>
      <c r="BR883" s="19" t="str">
        <f t="shared" si="85"/>
        <v>*</v>
      </c>
      <c r="BS883" s="19" t="str">
        <f t="shared" si="86"/>
        <v>*</v>
      </c>
      <c r="BT883" s="185" t="str">
        <f t="shared" si="87"/>
        <v/>
      </c>
    </row>
    <row r="884" spans="1:72" hidden="1">
      <c r="A884" s="47" t="str">
        <f t="shared" si="83"/>
        <v/>
      </c>
      <c r="B884" s="101"/>
      <c r="C884" s="134" t="str">
        <f>IF(BS_CONTROLE[[#This Row],[DATA]]="","",WEEKNUM(BS_CONTROLE[[#This Row],[DATA]]))</f>
        <v/>
      </c>
      <c r="D884" s="103"/>
      <c r="E884" s="155">
        <v>877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2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4"/>
        <v>Aderente</v>
      </c>
      <c r="BR884" s="19" t="str">
        <f t="shared" si="85"/>
        <v>*</v>
      </c>
      <c r="BS884" s="19" t="str">
        <f t="shared" si="86"/>
        <v>*</v>
      </c>
      <c r="BT884" s="185" t="str">
        <f t="shared" si="87"/>
        <v/>
      </c>
    </row>
    <row r="885" spans="1:72" hidden="1">
      <c r="A885" s="47" t="str">
        <f t="shared" si="83"/>
        <v/>
      </c>
      <c r="B885" s="101"/>
      <c r="C885" s="134" t="str">
        <f>IF(BS_CONTROLE[[#This Row],[DATA]]="","",WEEKNUM(BS_CONTROLE[[#This Row],[DATA]]))</f>
        <v/>
      </c>
      <c r="D885" s="103"/>
      <c r="E885" s="155">
        <v>878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2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4"/>
        <v>Aderente</v>
      </c>
      <c r="BR885" s="19" t="str">
        <f t="shared" si="85"/>
        <v>*</v>
      </c>
      <c r="BS885" s="19" t="str">
        <f t="shared" si="86"/>
        <v>*</v>
      </c>
      <c r="BT885" s="185" t="str">
        <f t="shared" si="87"/>
        <v/>
      </c>
    </row>
    <row r="886" spans="1:72" hidden="1">
      <c r="A886" s="47" t="str">
        <f t="shared" si="83"/>
        <v/>
      </c>
      <c r="B886" s="101"/>
      <c r="C886" s="134" t="str">
        <f>IF(BS_CONTROLE[[#This Row],[DATA]]="","",WEEKNUM(BS_CONTROLE[[#This Row],[DATA]]))</f>
        <v/>
      </c>
      <c r="D886" s="103"/>
      <c r="E886" s="155">
        <v>879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2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4"/>
        <v>Aderente</v>
      </c>
      <c r="BR886" s="19" t="str">
        <f t="shared" si="85"/>
        <v>*</v>
      </c>
      <c r="BS886" s="19" t="str">
        <f t="shared" si="86"/>
        <v>*</v>
      </c>
      <c r="BT886" s="185" t="str">
        <f t="shared" si="87"/>
        <v/>
      </c>
    </row>
    <row r="887" spans="1:72" hidden="1">
      <c r="A887" s="47" t="str">
        <f t="shared" si="83"/>
        <v/>
      </c>
      <c r="B887" s="101"/>
      <c r="C887" s="134" t="str">
        <f>IF(BS_CONTROLE[[#This Row],[DATA]]="","",WEEKNUM(BS_CONTROLE[[#This Row],[DATA]]))</f>
        <v/>
      </c>
      <c r="D887" s="103"/>
      <c r="E887" s="155">
        <v>880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2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4"/>
        <v>Aderente</v>
      </c>
      <c r="BR887" s="19" t="str">
        <f t="shared" si="85"/>
        <v>*</v>
      </c>
      <c r="BS887" s="19" t="str">
        <f t="shared" si="86"/>
        <v>*</v>
      </c>
      <c r="BT887" s="185" t="str">
        <f t="shared" si="87"/>
        <v/>
      </c>
    </row>
    <row r="888" spans="1:72" hidden="1">
      <c r="A888" s="47" t="str">
        <f t="shared" si="83"/>
        <v/>
      </c>
      <c r="B888" s="101"/>
      <c r="C888" s="134" t="str">
        <f>IF(BS_CONTROLE[[#This Row],[DATA]]="","",WEEKNUM(BS_CONTROLE[[#This Row],[DATA]]))</f>
        <v/>
      </c>
      <c r="D888" s="103"/>
      <c r="E888" s="155">
        <v>881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2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4"/>
        <v>Aderente</v>
      </c>
      <c r="BR888" s="19" t="str">
        <f t="shared" si="85"/>
        <v>*</v>
      </c>
      <c r="BS888" s="19" t="str">
        <f t="shared" si="86"/>
        <v>*</v>
      </c>
      <c r="BT888" s="185" t="str">
        <f t="shared" si="87"/>
        <v/>
      </c>
    </row>
    <row r="889" spans="1:72" hidden="1">
      <c r="A889" s="47" t="str">
        <f t="shared" si="83"/>
        <v/>
      </c>
      <c r="B889" s="101"/>
      <c r="C889" s="134" t="str">
        <f>IF(BS_CONTROLE[[#This Row],[DATA]]="","",WEEKNUM(BS_CONTROLE[[#This Row],[DATA]]))</f>
        <v/>
      </c>
      <c r="D889" s="103"/>
      <c r="E889" s="155">
        <v>882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2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4"/>
        <v>Aderente</v>
      </c>
      <c r="BR889" s="19" t="str">
        <f t="shared" si="85"/>
        <v>*</v>
      </c>
      <c r="BS889" s="19" t="str">
        <f t="shared" si="86"/>
        <v>*</v>
      </c>
      <c r="BT889" s="185" t="str">
        <f t="shared" si="87"/>
        <v/>
      </c>
    </row>
    <row r="890" spans="1:72" hidden="1">
      <c r="A890" s="47" t="str">
        <f t="shared" si="83"/>
        <v/>
      </c>
      <c r="B890" s="101"/>
      <c r="C890" s="134" t="str">
        <f>IF(BS_CONTROLE[[#This Row],[DATA]]="","",WEEKNUM(BS_CONTROLE[[#This Row],[DATA]]))</f>
        <v/>
      </c>
      <c r="D890" s="103"/>
      <c r="E890" s="155">
        <v>883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2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4"/>
        <v>Aderente</v>
      </c>
      <c r="BR890" s="19" t="str">
        <f t="shared" si="85"/>
        <v>*</v>
      </c>
      <c r="BS890" s="19" t="str">
        <f t="shared" si="86"/>
        <v>*</v>
      </c>
      <c r="BT890" s="185" t="str">
        <f t="shared" si="87"/>
        <v/>
      </c>
    </row>
    <row r="891" spans="1:72" hidden="1">
      <c r="A891" s="47" t="str">
        <f t="shared" si="83"/>
        <v/>
      </c>
      <c r="B891" s="101"/>
      <c r="C891" s="134" t="str">
        <f>IF(BS_CONTROLE[[#This Row],[DATA]]="","",WEEKNUM(BS_CONTROLE[[#This Row],[DATA]]))</f>
        <v/>
      </c>
      <c r="D891" s="103"/>
      <c r="E891" s="155">
        <v>884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2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4"/>
        <v>Aderente</v>
      </c>
      <c r="BR891" s="19" t="str">
        <f t="shared" si="85"/>
        <v>*</v>
      </c>
      <c r="BS891" s="19" t="str">
        <f t="shared" si="86"/>
        <v>*</v>
      </c>
      <c r="BT891" s="185" t="str">
        <f t="shared" si="87"/>
        <v/>
      </c>
    </row>
    <row r="892" spans="1:72" hidden="1">
      <c r="A892" s="47" t="str">
        <f t="shared" si="83"/>
        <v/>
      </c>
      <c r="B892" s="101"/>
      <c r="C892" s="134" t="str">
        <f>IF(BS_CONTROLE[[#This Row],[DATA]]="","",WEEKNUM(BS_CONTROLE[[#This Row],[DATA]]))</f>
        <v/>
      </c>
      <c r="D892" s="103"/>
      <c r="E892" s="155">
        <v>885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2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4"/>
        <v>Aderente</v>
      </c>
      <c r="BR892" s="19" t="str">
        <f t="shared" si="85"/>
        <v>*</v>
      </c>
      <c r="BS892" s="19" t="str">
        <f t="shared" si="86"/>
        <v>*</v>
      </c>
      <c r="BT892" s="185" t="str">
        <f t="shared" si="87"/>
        <v/>
      </c>
    </row>
    <row r="893" spans="1:72" hidden="1">
      <c r="A893" s="47" t="str">
        <f t="shared" si="83"/>
        <v/>
      </c>
      <c r="B893" s="101"/>
      <c r="C893" s="134" t="str">
        <f>IF(BS_CONTROLE[[#This Row],[DATA]]="","",WEEKNUM(BS_CONTROLE[[#This Row],[DATA]]))</f>
        <v/>
      </c>
      <c r="D893" s="103"/>
      <c r="E893" s="155">
        <v>886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2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4"/>
        <v>Aderente</v>
      </c>
      <c r="BR893" s="19" t="str">
        <f t="shared" si="85"/>
        <v>*</v>
      </c>
      <c r="BS893" s="19" t="str">
        <f t="shared" si="86"/>
        <v>*</v>
      </c>
      <c r="BT893" s="185" t="str">
        <f t="shared" si="87"/>
        <v/>
      </c>
    </row>
    <row r="894" spans="1:72" hidden="1">
      <c r="A894" s="47" t="str">
        <f t="shared" si="83"/>
        <v/>
      </c>
      <c r="B894" s="101"/>
      <c r="C894" s="134" t="str">
        <f>IF(BS_CONTROLE[[#This Row],[DATA]]="","",WEEKNUM(BS_CONTROLE[[#This Row],[DATA]]))</f>
        <v/>
      </c>
      <c r="D894" s="103"/>
      <c r="E894" s="155">
        <v>887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2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4"/>
        <v>Aderente</v>
      </c>
      <c r="BR894" s="19" t="str">
        <f t="shared" si="85"/>
        <v>*</v>
      </c>
      <c r="BS894" s="19" t="str">
        <f t="shared" si="86"/>
        <v>*</v>
      </c>
      <c r="BT894" s="185" t="str">
        <f t="shared" si="87"/>
        <v/>
      </c>
    </row>
    <row r="895" spans="1:72" hidden="1">
      <c r="A895" s="47" t="str">
        <f t="shared" si="83"/>
        <v/>
      </c>
      <c r="B895" s="101"/>
      <c r="C895" s="134" t="str">
        <f>IF(BS_CONTROLE[[#This Row],[DATA]]="","",WEEKNUM(BS_CONTROLE[[#This Row],[DATA]]))</f>
        <v/>
      </c>
      <c r="D895" s="103"/>
      <c r="E895" s="155">
        <v>888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2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4"/>
        <v>Aderente</v>
      </c>
      <c r="BR895" s="19" t="str">
        <f t="shared" si="85"/>
        <v>*</v>
      </c>
      <c r="BS895" s="19" t="str">
        <f t="shared" si="86"/>
        <v>*</v>
      </c>
      <c r="BT895" s="185" t="str">
        <f t="shared" si="87"/>
        <v/>
      </c>
    </row>
    <row r="896" spans="1:72" hidden="1">
      <c r="A896" s="47" t="str">
        <f t="shared" si="83"/>
        <v/>
      </c>
      <c r="B896" s="101"/>
      <c r="C896" s="134" t="str">
        <f>IF(BS_CONTROLE[[#This Row],[DATA]]="","",WEEKNUM(BS_CONTROLE[[#This Row],[DATA]]))</f>
        <v/>
      </c>
      <c r="D896" s="103"/>
      <c r="E896" s="155">
        <v>889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2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4"/>
        <v>Aderente</v>
      </c>
      <c r="BR896" s="19" t="str">
        <f t="shared" si="85"/>
        <v>*</v>
      </c>
      <c r="BS896" s="19" t="str">
        <f t="shared" si="86"/>
        <v>*</v>
      </c>
      <c r="BT896" s="185" t="str">
        <f t="shared" si="87"/>
        <v/>
      </c>
    </row>
    <row r="897" spans="1:72" hidden="1">
      <c r="A897" s="47" t="str">
        <f t="shared" si="83"/>
        <v/>
      </c>
      <c r="B897" s="101"/>
      <c r="C897" s="134" t="str">
        <f>IF(BS_CONTROLE[[#This Row],[DATA]]="","",WEEKNUM(BS_CONTROLE[[#This Row],[DATA]]))</f>
        <v/>
      </c>
      <c r="D897" s="103"/>
      <c r="E897" s="155">
        <v>890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2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4"/>
        <v>Aderente</v>
      </c>
      <c r="BR897" s="19" t="str">
        <f t="shared" si="85"/>
        <v>*</v>
      </c>
      <c r="BS897" s="19" t="str">
        <f t="shared" si="86"/>
        <v>*</v>
      </c>
      <c r="BT897" s="185" t="str">
        <f t="shared" si="87"/>
        <v/>
      </c>
    </row>
    <row r="898" spans="1:72" hidden="1">
      <c r="A898" s="47" t="str">
        <f t="shared" si="83"/>
        <v/>
      </c>
      <c r="B898" s="101"/>
      <c r="C898" s="134" t="str">
        <f>IF(BS_CONTROLE[[#This Row],[DATA]]="","",WEEKNUM(BS_CONTROLE[[#This Row],[DATA]]))</f>
        <v/>
      </c>
      <c r="D898" s="103"/>
      <c r="E898" s="155">
        <v>891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2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4"/>
        <v>Aderente</v>
      </c>
      <c r="BR898" s="19" t="str">
        <f t="shared" si="85"/>
        <v>*</v>
      </c>
      <c r="BS898" s="19" t="str">
        <f t="shared" si="86"/>
        <v>*</v>
      </c>
      <c r="BT898" s="185" t="str">
        <f t="shared" si="87"/>
        <v/>
      </c>
    </row>
    <row r="899" spans="1:72" hidden="1">
      <c r="A899" s="47" t="str">
        <f t="shared" si="83"/>
        <v/>
      </c>
      <c r="B899" s="101"/>
      <c r="C899" s="134" t="str">
        <f>IF(BS_CONTROLE[[#This Row],[DATA]]="","",WEEKNUM(BS_CONTROLE[[#This Row],[DATA]]))</f>
        <v/>
      </c>
      <c r="D899" s="103"/>
      <c r="E899" s="155">
        <v>892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2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4"/>
        <v>Aderente</v>
      </c>
      <c r="BR899" s="19" t="str">
        <f t="shared" si="85"/>
        <v>*</v>
      </c>
      <c r="BS899" s="19" t="str">
        <f t="shared" si="86"/>
        <v>*</v>
      </c>
      <c r="BT899" s="185" t="str">
        <f t="shared" si="87"/>
        <v/>
      </c>
    </row>
    <row r="900" spans="1:72" hidden="1">
      <c r="A900" s="47" t="str">
        <f t="shared" si="83"/>
        <v/>
      </c>
      <c r="B900" s="101"/>
      <c r="C900" s="134" t="str">
        <f>IF(BS_CONTROLE[[#This Row],[DATA]]="","",WEEKNUM(BS_CONTROLE[[#This Row],[DATA]]))</f>
        <v/>
      </c>
      <c r="D900" s="103"/>
      <c r="E900" s="155">
        <v>893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2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4"/>
        <v>Aderente</v>
      </c>
      <c r="BR900" s="19" t="str">
        <f t="shared" si="85"/>
        <v>*</v>
      </c>
      <c r="BS900" s="19" t="str">
        <f t="shared" si="86"/>
        <v>*</v>
      </c>
      <c r="BT900" s="185" t="str">
        <f t="shared" si="87"/>
        <v/>
      </c>
    </row>
    <row r="901" spans="1:72" hidden="1">
      <c r="A901" s="47" t="str">
        <f t="shared" si="83"/>
        <v/>
      </c>
      <c r="B901" s="101"/>
      <c r="C901" s="134" t="str">
        <f>IF(BS_CONTROLE[[#This Row],[DATA]]="","",WEEKNUM(BS_CONTROLE[[#This Row],[DATA]]))</f>
        <v/>
      </c>
      <c r="D901" s="103"/>
      <c r="E901" s="155">
        <v>894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2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4"/>
        <v>Aderente</v>
      </c>
      <c r="BR901" s="19" t="str">
        <f t="shared" si="85"/>
        <v>*</v>
      </c>
      <c r="BS901" s="19" t="str">
        <f t="shared" si="86"/>
        <v>*</v>
      </c>
      <c r="BT901" s="185" t="str">
        <f t="shared" si="87"/>
        <v/>
      </c>
    </row>
    <row r="902" spans="1:72" hidden="1">
      <c r="A902" s="47" t="str">
        <f t="shared" si="83"/>
        <v/>
      </c>
      <c r="B902" s="101"/>
      <c r="C902" s="134" t="str">
        <f>IF(BS_CONTROLE[[#This Row],[DATA]]="","",WEEKNUM(BS_CONTROLE[[#This Row],[DATA]]))</f>
        <v/>
      </c>
      <c r="D902" s="103"/>
      <c r="E902" s="155">
        <v>895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2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4"/>
        <v>Aderente</v>
      </c>
      <c r="BR902" s="19" t="str">
        <f t="shared" si="85"/>
        <v>*</v>
      </c>
      <c r="BS902" s="19" t="str">
        <f t="shared" si="86"/>
        <v>*</v>
      </c>
      <c r="BT902" s="185" t="str">
        <f t="shared" si="87"/>
        <v/>
      </c>
    </row>
    <row r="903" spans="1:72" hidden="1">
      <c r="A903" s="47" t="str">
        <f t="shared" si="83"/>
        <v/>
      </c>
      <c r="B903" s="101"/>
      <c r="C903" s="134" t="str">
        <f>IF(BS_CONTROLE[[#This Row],[DATA]]="","",WEEKNUM(BS_CONTROLE[[#This Row],[DATA]]))</f>
        <v/>
      </c>
      <c r="D903" s="103"/>
      <c r="E903" s="155">
        <v>896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si="82"/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4"/>
        <v>Aderente</v>
      </c>
      <c r="BR903" s="19" t="str">
        <f t="shared" si="85"/>
        <v>*</v>
      </c>
      <c r="BS903" s="19" t="str">
        <f t="shared" si="86"/>
        <v>*</v>
      </c>
      <c r="BT903" s="185" t="str">
        <f t="shared" si="87"/>
        <v/>
      </c>
    </row>
    <row r="904" spans="1:72" hidden="1">
      <c r="A904" s="47" t="str">
        <f t="shared" si="83"/>
        <v/>
      </c>
      <c r="B904" s="101"/>
      <c r="C904" s="134" t="str">
        <f>IF(BS_CONTROLE[[#This Row],[DATA]]="","",WEEKNUM(BS_CONTROLE[[#This Row],[DATA]]))</f>
        <v/>
      </c>
      <c r="D904" s="103"/>
      <c r="E904" s="155">
        <v>897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ref="AY904:AY967" si="88">IF(D904="","*",IFERROR(IF(ISODD(COUNT(AS904:AX904)),"ERRO",SUM((AT904-AS904),(AV904-AU904),(AX904-AW904))),"ERRO"))</f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si="84"/>
        <v>Aderente</v>
      </c>
      <c r="BR904" s="19" t="str">
        <f t="shared" si="85"/>
        <v>*</v>
      </c>
      <c r="BS904" s="19" t="str">
        <f t="shared" si="86"/>
        <v>*</v>
      </c>
      <c r="BT904" s="185" t="str">
        <f t="shared" si="87"/>
        <v/>
      </c>
    </row>
    <row r="905" spans="1:72" hidden="1">
      <c r="A905" s="47" t="str">
        <f t="shared" ref="A905:A968" si="89">D905&amp;B905</f>
        <v/>
      </c>
      <c r="B905" s="101"/>
      <c r="C905" s="134" t="str">
        <f>IF(BS_CONTROLE[[#This Row],[DATA]]="","",WEEKNUM(BS_CONTROLE[[#This Row],[DATA]]))</f>
        <v/>
      </c>
      <c r="D905" s="103"/>
      <c r="E905" s="155">
        <v>898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88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ref="BQ905:BQ968" si="90">IF(AND(BR905&lt;1,BS905&lt;1),"Produção e Intervalo",IF(BR905&lt;1,"Intervalo",IF(BS905&lt;1,"Produção","Aderente")))</f>
        <v>Aderente</v>
      </c>
      <c r="BR905" s="19" t="str">
        <f t="shared" ref="BR905:BR968" si="91">IF(OR(B905="",F905=""),"*",AY905/P905)</f>
        <v>*</v>
      </c>
      <c r="BS905" s="19" t="str">
        <f t="shared" ref="BS905:BS968" si="92">IF(OR(B905="",F905=""),"*",BA905/Q905)</f>
        <v>*</v>
      </c>
      <c r="BT905" s="185" t="str">
        <f t="shared" ref="BT905:BT968" si="93">IF(BN905="","",SUBSTITUTE(BM905," ","")&amp;SUBSTITUTE(BN905," ",""))</f>
        <v/>
      </c>
    </row>
    <row r="906" spans="1:72" hidden="1">
      <c r="A906" s="47" t="str">
        <f t="shared" si="89"/>
        <v/>
      </c>
      <c r="B906" s="101"/>
      <c r="C906" s="134" t="str">
        <f>IF(BS_CONTROLE[[#This Row],[DATA]]="","",WEEKNUM(BS_CONTROLE[[#This Row],[DATA]]))</f>
        <v/>
      </c>
      <c r="D906" s="103"/>
      <c r="E906" s="155">
        <v>899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88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0"/>
        <v>Aderente</v>
      </c>
      <c r="BR906" s="19" t="str">
        <f t="shared" si="91"/>
        <v>*</v>
      </c>
      <c r="BS906" s="19" t="str">
        <f t="shared" si="92"/>
        <v>*</v>
      </c>
      <c r="BT906" s="185" t="str">
        <f t="shared" si="93"/>
        <v/>
      </c>
    </row>
    <row r="907" spans="1:72" hidden="1">
      <c r="A907" s="47" t="str">
        <f t="shared" si="89"/>
        <v/>
      </c>
      <c r="B907" s="101"/>
      <c r="C907" s="134" t="str">
        <f>IF(BS_CONTROLE[[#This Row],[DATA]]="","",WEEKNUM(BS_CONTROLE[[#This Row],[DATA]]))</f>
        <v/>
      </c>
      <c r="D907" s="103"/>
      <c r="E907" s="155">
        <v>900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88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0"/>
        <v>Aderente</v>
      </c>
      <c r="BR907" s="19" t="str">
        <f t="shared" si="91"/>
        <v>*</v>
      </c>
      <c r="BS907" s="19" t="str">
        <f t="shared" si="92"/>
        <v>*</v>
      </c>
      <c r="BT907" s="185" t="str">
        <f t="shared" si="93"/>
        <v/>
      </c>
    </row>
    <row r="908" spans="1:72" hidden="1">
      <c r="A908" s="47" t="str">
        <f t="shared" si="89"/>
        <v/>
      </c>
      <c r="B908" s="101"/>
      <c r="C908" s="134" t="str">
        <f>IF(BS_CONTROLE[[#This Row],[DATA]]="","",WEEKNUM(BS_CONTROLE[[#This Row],[DATA]]))</f>
        <v/>
      </c>
      <c r="D908" s="103"/>
      <c r="E908" s="155">
        <v>901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88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0"/>
        <v>Aderente</v>
      </c>
      <c r="BR908" s="19" t="str">
        <f t="shared" si="91"/>
        <v>*</v>
      </c>
      <c r="BS908" s="19" t="str">
        <f t="shared" si="92"/>
        <v>*</v>
      </c>
      <c r="BT908" s="185" t="str">
        <f t="shared" si="93"/>
        <v/>
      </c>
    </row>
    <row r="909" spans="1:72" hidden="1">
      <c r="A909" s="47" t="str">
        <f t="shared" si="89"/>
        <v/>
      </c>
      <c r="B909" s="101"/>
      <c r="C909" s="134" t="str">
        <f>IF(BS_CONTROLE[[#This Row],[DATA]]="","",WEEKNUM(BS_CONTROLE[[#This Row],[DATA]]))</f>
        <v/>
      </c>
      <c r="D909" s="103"/>
      <c r="E909" s="155">
        <v>902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88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0"/>
        <v>Aderente</v>
      </c>
      <c r="BR909" s="19" t="str">
        <f t="shared" si="91"/>
        <v>*</v>
      </c>
      <c r="BS909" s="19" t="str">
        <f t="shared" si="92"/>
        <v>*</v>
      </c>
      <c r="BT909" s="185" t="str">
        <f t="shared" si="93"/>
        <v/>
      </c>
    </row>
    <row r="910" spans="1:72" hidden="1">
      <c r="A910" s="47" t="str">
        <f t="shared" si="89"/>
        <v/>
      </c>
      <c r="B910" s="101"/>
      <c r="C910" s="134" t="str">
        <f>IF(BS_CONTROLE[[#This Row],[DATA]]="","",WEEKNUM(BS_CONTROLE[[#This Row],[DATA]]))</f>
        <v/>
      </c>
      <c r="D910" s="103"/>
      <c r="E910" s="155">
        <v>903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88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0"/>
        <v>Aderente</v>
      </c>
      <c r="BR910" s="19" t="str">
        <f t="shared" si="91"/>
        <v>*</v>
      </c>
      <c r="BS910" s="19" t="str">
        <f t="shared" si="92"/>
        <v>*</v>
      </c>
      <c r="BT910" s="185" t="str">
        <f t="shared" si="93"/>
        <v/>
      </c>
    </row>
    <row r="911" spans="1:72" hidden="1">
      <c r="A911" s="47" t="str">
        <f t="shared" si="89"/>
        <v/>
      </c>
      <c r="B911" s="101"/>
      <c r="C911" s="134" t="str">
        <f>IF(BS_CONTROLE[[#This Row],[DATA]]="","",WEEKNUM(BS_CONTROLE[[#This Row],[DATA]]))</f>
        <v/>
      </c>
      <c r="D911" s="103"/>
      <c r="E911" s="155">
        <v>904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88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0"/>
        <v>Aderente</v>
      </c>
      <c r="BR911" s="19" t="str">
        <f t="shared" si="91"/>
        <v>*</v>
      </c>
      <c r="BS911" s="19" t="str">
        <f t="shared" si="92"/>
        <v>*</v>
      </c>
      <c r="BT911" s="185" t="str">
        <f t="shared" si="93"/>
        <v/>
      </c>
    </row>
    <row r="912" spans="1:72" hidden="1">
      <c r="A912" s="47" t="str">
        <f t="shared" si="89"/>
        <v/>
      </c>
      <c r="B912" s="101"/>
      <c r="C912" s="134" t="str">
        <f>IF(BS_CONTROLE[[#This Row],[DATA]]="","",WEEKNUM(BS_CONTROLE[[#This Row],[DATA]]))</f>
        <v/>
      </c>
      <c r="D912" s="103"/>
      <c r="E912" s="155">
        <v>905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88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0"/>
        <v>Aderente</v>
      </c>
      <c r="BR912" s="19" t="str">
        <f t="shared" si="91"/>
        <v>*</v>
      </c>
      <c r="BS912" s="19" t="str">
        <f t="shared" si="92"/>
        <v>*</v>
      </c>
      <c r="BT912" s="185" t="str">
        <f t="shared" si="93"/>
        <v/>
      </c>
    </row>
    <row r="913" spans="1:72" hidden="1">
      <c r="A913" s="47" t="str">
        <f t="shared" si="89"/>
        <v/>
      </c>
      <c r="B913" s="101"/>
      <c r="C913" s="134" t="str">
        <f>IF(BS_CONTROLE[[#This Row],[DATA]]="","",WEEKNUM(BS_CONTROLE[[#This Row],[DATA]]))</f>
        <v/>
      </c>
      <c r="D913" s="103"/>
      <c r="E913" s="155">
        <v>906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88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0"/>
        <v>Aderente</v>
      </c>
      <c r="BR913" s="19" t="str">
        <f t="shared" si="91"/>
        <v>*</v>
      </c>
      <c r="BS913" s="19" t="str">
        <f t="shared" si="92"/>
        <v>*</v>
      </c>
      <c r="BT913" s="185" t="str">
        <f t="shared" si="93"/>
        <v/>
      </c>
    </row>
    <row r="914" spans="1:72" hidden="1">
      <c r="A914" s="47" t="str">
        <f t="shared" si="89"/>
        <v/>
      </c>
      <c r="B914" s="101"/>
      <c r="C914" s="134" t="str">
        <f>IF(BS_CONTROLE[[#This Row],[DATA]]="","",WEEKNUM(BS_CONTROLE[[#This Row],[DATA]]))</f>
        <v/>
      </c>
      <c r="D914" s="103"/>
      <c r="E914" s="155">
        <v>907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88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0"/>
        <v>Aderente</v>
      </c>
      <c r="BR914" s="19" t="str">
        <f t="shared" si="91"/>
        <v>*</v>
      </c>
      <c r="BS914" s="19" t="str">
        <f t="shared" si="92"/>
        <v>*</v>
      </c>
      <c r="BT914" s="185" t="str">
        <f t="shared" si="93"/>
        <v/>
      </c>
    </row>
    <row r="915" spans="1:72" hidden="1">
      <c r="A915" s="47" t="str">
        <f t="shared" si="89"/>
        <v/>
      </c>
      <c r="B915" s="101"/>
      <c r="C915" s="134" t="str">
        <f>IF(BS_CONTROLE[[#This Row],[DATA]]="","",WEEKNUM(BS_CONTROLE[[#This Row],[DATA]]))</f>
        <v/>
      </c>
      <c r="D915" s="103"/>
      <c r="E915" s="155">
        <v>908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88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0"/>
        <v>Aderente</v>
      </c>
      <c r="BR915" s="19" t="str">
        <f t="shared" si="91"/>
        <v>*</v>
      </c>
      <c r="BS915" s="19" t="str">
        <f t="shared" si="92"/>
        <v>*</v>
      </c>
      <c r="BT915" s="185" t="str">
        <f t="shared" si="93"/>
        <v/>
      </c>
    </row>
    <row r="916" spans="1:72" hidden="1">
      <c r="A916" s="47" t="str">
        <f t="shared" si="89"/>
        <v/>
      </c>
      <c r="B916" s="101"/>
      <c r="C916" s="134" t="str">
        <f>IF(BS_CONTROLE[[#This Row],[DATA]]="","",WEEKNUM(BS_CONTROLE[[#This Row],[DATA]]))</f>
        <v/>
      </c>
      <c r="D916" s="103"/>
      <c r="E916" s="155">
        <v>909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88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0"/>
        <v>Aderente</v>
      </c>
      <c r="BR916" s="19" t="str">
        <f t="shared" si="91"/>
        <v>*</v>
      </c>
      <c r="BS916" s="19" t="str">
        <f t="shared" si="92"/>
        <v>*</v>
      </c>
      <c r="BT916" s="185" t="str">
        <f t="shared" si="93"/>
        <v/>
      </c>
    </row>
    <row r="917" spans="1:72" hidden="1">
      <c r="A917" s="47" t="str">
        <f t="shared" si="89"/>
        <v/>
      </c>
      <c r="B917" s="101"/>
      <c r="C917" s="134" t="str">
        <f>IF(BS_CONTROLE[[#This Row],[DATA]]="","",WEEKNUM(BS_CONTROLE[[#This Row],[DATA]]))</f>
        <v/>
      </c>
      <c r="D917" s="103"/>
      <c r="E917" s="155">
        <v>910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88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0"/>
        <v>Aderente</v>
      </c>
      <c r="BR917" s="19" t="str">
        <f t="shared" si="91"/>
        <v>*</v>
      </c>
      <c r="BS917" s="19" t="str">
        <f t="shared" si="92"/>
        <v>*</v>
      </c>
      <c r="BT917" s="185" t="str">
        <f t="shared" si="93"/>
        <v/>
      </c>
    </row>
    <row r="918" spans="1:72" hidden="1">
      <c r="A918" s="47" t="str">
        <f t="shared" si="89"/>
        <v/>
      </c>
      <c r="B918" s="101"/>
      <c r="C918" s="134" t="str">
        <f>IF(BS_CONTROLE[[#This Row],[DATA]]="","",WEEKNUM(BS_CONTROLE[[#This Row],[DATA]]))</f>
        <v/>
      </c>
      <c r="D918" s="103"/>
      <c r="E918" s="155">
        <v>911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88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0"/>
        <v>Aderente</v>
      </c>
      <c r="BR918" s="19" t="str">
        <f t="shared" si="91"/>
        <v>*</v>
      </c>
      <c r="BS918" s="19" t="str">
        <f t="shared" si="92"/>
        <v>*</v>
      </c>
      <c r="BT918" s="185" t="str">
        <f t="shared" si="93"/>
        <v/>
      </c>
    </row>
    <row r="919" spans="1:72" hidden="1">
      <c r="A919" s="47" t="str">
        <f t="shared" si="89"/>
        <v/>
      </c>
      <c r="B919" s="101"/>
      <c r="C919" s="134" t="str">
        <f>IF(BS_CONTROLE[[#This Row],[DATA]]="","",WEEKNUM(BS_CONTROLE[[#This Row],[DATA]]))</f>
        <v/>
      </c>
      <c r="D919" s="103"/>
      <c r="E919" s="155">
        <v>912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88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0"/>
        <v>Aderente</v>
      </c>
      <c r="BR919" s="19" t="str">
        <f t="shared" si="91"/>
        <v>*</v>
      </c>
      <c r="BS919" s="19" t="str">
        <f t="shared" si="92"/>
        <v>*</v>
      </c>
      <c r="BT919" s="185" t="str">
        <f t="shared" si="93"/>
        <v/>
      </c>
    </row>
    <row r="920" spans="1:72" hidden="1">
      <c r="A920" s="47" t="str">
        <f t="shared" si="89"/>
        <v/>
      </c>
      <c r="B920" s="101"/>
      <c r="C920" s="134" t="str">
        <f>IF(BS_CONTROLE[[#This Row],[DATA]]="","",WEEKNUM(BS_CONTROLE[[#This Row],[DATA]]))</f>
        <v/>
      </c>
      <c r="D920" s="103"/>
      <c r="E920" s="155">
        <v>913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88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0"/>
        <v>Aderente</v>
      </c>
      <c r="BR920" s="19" t="str">
        <f t="shared" si="91"/>
        <v>*</v>
      </c>
      <c r="BS920" s="19" t="str">
        <f t="shared" si="92"/>
        <v>*</v>
      </c>
      <c r="BT920" s="185" t="str">
        <f t="shared" si="93"/>
        <v/>
      </c>
    </row>
    <row r="921" spans="1:72" hidden="1">
      <c r="A921" s="47" t="str">
        <f t="shared" si="89"/>
        <v/>
      </c>
      <c r="B921" s="101"/>
      <c r="C921" s="134" t="str">
        <f>IF(BS_CONTROLE[[#This Row],[DATA]]="","",WEEKNUM(BS_CONTROLE[[#This Row],[DATA]]))</f>
        <v/>
      </c>
      <c r="D921" s="103"/>
      <c r="E921" s="155">
        <v>914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88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0"/>
        <v>Aderente</v>
      </c>
      <c r="BR921" s="19" t="str">
        <f t="shared" si="91"/>
        <v>*</v>
      </c>
      <c r="BS921" s="19" t="str">
        <f t="shared" si="92"/>
        <v>*</v>
      </c>
      <c r="BT921" s="185" t="str">
        <f t="shared" si="93"/>
        <v/>
      </c>
    </row>
    <row r="922" spans="1:72" hidden="1">
      <c r="A922" s="47" t="str">
        <f t="shared" si="89"/>
        <v/>
      </c>
      <c r="B922" s="101"/>
      <c r="C922" s="134" t="str">
        <f>IF(BS_CONTROLE[[#This Row],[DATA]]="","",WEEKNUM(BS_CONTROLE[[#This Row],[DATA]]))</f>
        <v/>
      </c>
      <c r="D922" s="103"/>
      <c r="E922" s="155">
        <v>915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88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0"/>
        <v>Aderente</v>
      </c>
      <c r="BR922" s="19" t="str">
        <f t="shared" si="91"/>
        <v>*</v>
      </c>
      <c r="BS922" s="19" t="str">
        <f t="shared" si="92"/>
        <v>*</v>
      </c>
      <c r="BT922" s="185" t="str">
        <f t="shared" si="93"/>
        <v/>
      </c>
    </row>
    <row r="923" spans="1:72" hidden="1">
      <c r="A923" s="47" t="str">
        <f t="shared" si="89"/>
        <v/>
      </c>
      <c r="B923" s="101"/>
      <c r="C923" s="134" t="str">
        <f>IF(BS_CONTROLE[[#This Row],[DATA]]="","",WEEKNUM(BS_CONTROLE[[#This Row],[DATA]]))</f>
        <v/>
      </c>
      <c r="D923" s="103"/>
      <c r="E923" s="155">
        <v>916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88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0"/>
        <v>Aderente</v>
      </c>
      <c r="BR923" s="19" t="str">
        <f t="shared" si="91"/>
        <v>*</v>
      </c>
      <c r="BS923" s="19" t="str">
        <f t="shared" si="92"/>
        <v>*</v>
      </c>
      <c r="BT923" s="185" t="str">
        <f t="shared" si="93"/>
        <v/>
      </c>
    </row>
    <row r="924" spans="1:72" hidden="1">
      <c r="A924" s="47" t="str">
        <f t="shared" si="89"/>
        <v/>
      </c>
      <c r="B924" s="101"/>
      <c r="C924" s="134" t="str">
        <f>IF(BS_CONTROLE[[#This Row],[DATA]]="","",WEEKNUM(BS_CONTROLE[[#This Row],[DATA]]))</f>
        <v/>
      </c>
      <c r="D924" s="103"/>
      <c r="E924" s="155">
        <v>917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88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0"/>
        <v>Aderente</v>
      </c>
      <c r="BR924" s="19" t="str">
        <f t="shared" si="91"/>
        <v>*</v>
      </c>
      <c r="BS924" s="19" t="str">
        <f t="shared" si="92"/>
        <v>*</v>
      </c>
      <c r="BT924" s="185" t="str">
        <f t="shared" si="93"/>
        <v/>
      </c>
    </row>
    <row r="925" spans="1:72" hidden="1">
      <c r="A925" s="47" t="str">
        <f t="shared" si="89"/>
        <v/>
      </c>
      <c r="B925" s="101"/>
      <c r="C925" s="134" t="str">
        <f>IF(BS_CONTROLE[[#This Row],[DATA]]="","",WEEKNUM(BS_CONTROLE[[#This Row],[DATA]]))</f>
        <v/>
      </c>
      <c r="D925" s="103"/>
      <c r="E925" s="155">
        <v>918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88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0"/>
        <v>Aderente</v>
      </c>
      <c r="BR925" s="19" t="str">
        <f t="shared" si="91"/>
        <v>*</v>
      </c>
      <c r="BS925" s="19" t="str">
        <f t="shared" si="92"/>
        <v>*</v>
      </c>
      <c r="BT925" s="185" t="str">
        <f t="shared" si="93"/>
        <v/>
      </c>
    </row>
    <row r="926" spans="1:72" hidden="1">
      <c r="A926" s="47" t="str">
        <f t="shared" si="89"/>
        <v/>
      </c>
      <c r="B926" s="101"/>
      <c r="C926" s="134" t="str">
        <f>IF(BS_CONTROLE[[#This Row],[DATA]]="","",WEEKNUM(BS_CONTROLE[[#This Row],[DATA]]))</f>
        <v/>
      </c>
      <c r="D926" s="103"/>
      <c r="E926" s="155">
        <v>919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88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0"/>
        <v>Aderente</v>
      </c>
      <c r="BR926" s="19" t="str">
        <f t="shared" si="91"/>
        <v>*</v>
      </c>
      <c r="BS926" s="19" t="str">
        <f t="shared" si="92"/>
        <v>*</v>
      </c>
      <c r="BT926" s="185" t="str">
        <f t="shared" si="93"/>
        <v/>
      </c>
    </row>
    <row r="927" spans="1:72" hidden="1">
      <c r="A927" s="47" t="str">
        <f t="shared" si="89"/>
        <v/>
      </c>
      <c r="B927" s="101"/>
      <c r="C927" s="134" t="str">
        <f>IF(BS_CONTROLE[[#This Row],[DATA]]="","",WEEKNUM(BS_CONTROLE[[#This Row],[DATA]]))</f>
        <v/>
      </c>
      <c r="D927" s="103"/>
      <c r="E927" s="155">
        <v>920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88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0"/>
        <v>Aderente</v>
      </c>
      <c r="BR927" s="19" t="str">
        <f t="shared" si="91"/>
        <v>*</v>
      </c>
      <c r="BS927" s="19" t="str">
        <f t="shared" si="92"/>
        <v>*</v>
      </c>
      <c r="BT927" s="185" t="str">
        <f t="shared" si="93"/>
        <v/>
      </c>
    </row>
    <row r="928" spans="1:72" hidden="1">
      <c r="A928" s="47" t="str">
        <f t="shared" si="89"/>
        <v/>
      </c>
      <c r="B928" s="101"/>
      <c r="C928" s="134" t="str">
        <f>IF(BS_CONTROLE[[#This Row],[DATA]]="","",WEEKNUM(BS_CONTROLE[[#This Row],[DATA]]))</f>
        <v/>
      </c>
      <c r="D928" s="103"/>
      <c r="E928" s="155">
        <v>921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88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0"/>
        <v>Aderente</v>
      </c>
      <c r="BR928" s="19" t="str">
        <f t="shared" si="91"/>
        <v>*</v>
      </c>
      <c r="BS928" s="19" t="str">
        <f t="shared" si="92"/>
        <v>*</v>
      </c>
      <c r="BT928" s="185" t="str">
        <f t="shared" si="93"/>
        <v/>
      </c>
    </row>
    <row r="929" spans="1:72" hidden="1">
      <c r="A929" s="47" t="str">
        <f t="shared" si="89"/>
        <v/>
      </c>
      <c r="B929" s="101"/>
      <c r="C929" s="134" t="str">
        <f>IF(BS_CONTROLE[[#This Row],[DATA]]="","",WEEKNUM(BS_CONTROLE[[#This Row],[DATA]]))</f>
        <v/>
      </c>
      <c r="D929" s="103"/>
      <c r="E929" s="155">
        <v>922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88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0"/>
        <v>Aderente</v>
      </c>
      <c r="BR929" s="19" t="str">
        <f t="shared" si="91"/>
        <v>*</v>
      </c>
      <c r="BS929" s="19" t="str">
        <f t="shared" si="92"/>
        <v>*</v>
      </c>
      <c r="BT929" s="185" t="str">
        <f t="shared" si="93"/>
        <v/>
      </c>
    </row>
    <row r="930" spans="1:72" hidden="1">
      <c r="A930" s="47" t="str">
        <f t="shared" si="89"/>
        <v/>
      </c>
      <c r="B930" s="101"/>
      <c r="C930" s="134" t="str">
        <f>IF(BS_CONTROLE[[#This Row],[DATA]]="","",WEEKNUM(BS_CONTROLE[[#This Row],[DATA]]))</f>
        <v/>
      </c>
      <c r="D930" s="103"/>
      <c r="E930" s="155">
        <v>923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88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0"/>
        <v>Aderente</v>
      </c>
      <c r="BR930" s="19" t="str">
        <f t="shared" si="91"/>
        <v>*</v>
      </c>
      <c r="BS930" s="19" t="str">
        <f t="shared" si="92"/>
        <v>*</v>
      </c>
      <c r="BT930" s="185" t="str">
        <f t="shared" si="93"/>
        <v/>
      </c>
    </row>
    <row r="931" spans="1:72" hidden="1">
      <c r="A931" s="47" t="str">
        <f t="shared" si="89"/>
        <v/>
      </c>
      <c r="B931" s="101"/>
      <c r="C931" s="134" t="str">
        <f>IF(BS_CONTROLE[[#This Row],[DATA]]="","",WEEKNUM(BS_CONTROLE[[#This Row],[DATA]]))</f>
        <v/>
      </c>
      <c r="D931" s="103"/>
      <c r="E931" s="155">
        <v>924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88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0"/>
        <v>Aderente</v>
      </c>
      <c r="BR931" s="19" t="str">
        <f t="shared" si="91"/>
        <v>*</v>
      </c>
      <c r="BS931" s="19" t="str">
        <f t="shared" si="92"/>
        <v>*</v>
      </c>
      <c r="BT931" s="185" t="str">
        <f t="shared" si="93"/>
        <v/>
      </c>
    </row>
    <row r="932" spans="1:72" hidden="1">
      <c r="A932" s="47" t="str">
        <f t="shared" si="89"/>
        <v/>
      </c>
      <c r="B932" s="101"/>
      <c r="C932" s="134" t="str">
        <f>IF(BS_CONTROLE[[#This Row],[DATA]]="","",WEEKNUM(BS_CONTROLE[[#This Row],[DATA]]))</f>
        <v/>
      </c>
      <c r="D932" s="103"/>
      <c r="E932" s="155">
        <v>925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88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0"/>
        <v>Aderente</v>
      </c>
      <c r="BR932" s="19" t="str">
        <f t="shared" si="91"/>
        <v>*</v>
      </c>
      <c r="BS932" s="19" t="str">
        <f t="shared" si="92"/>
        <v>*</v>
      </c>
      <c r="BT932" s="185" t="str">
        <f t="shared" si="93"/>
        <v/>
      </c>
    </row>
    <row r="933" spans="1:72" hidden="1">
      <c r="A933" s="47" t="str">
        <f t="shared" si="89"/>
        <v/>
      </c>
      <c r="B933" s="101"/>
      <c r="C933" s="134" t="str">
        <f>IF(BS_CONTROLE[[#This Row],[DATA]]="","",WEEKNUM(BS_CONTROLE[[#This Row],[DATA]]))</f>
        <v/>
      </c>
      <c r="D933" s="103"/>
      <c r="E933" s="155">
        <v>926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88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0"/>
        <v>Aderente</v>
      </c>
      <c r="BR933" s="19" t="str">
        <f t="shared" si="91"/>
        <v>*</v>
      </c>
      <c r="BS933" s="19" t="str">
        <f t="shared" si="92"/>
        <v>*</v>
      </c>
      <c r="BT933" s="185" t="str">
        <f t="shared" si="93"/>
        <v/>
      </c>
    </row>
    <row r="934" spans="1:72" hidden="1">
      <c r="A934" s="47" t="str">
        <f t="shared" si="89"/>
        <v/>
      </c>
      <c r="B934" s="101"/>
      <c r="C934" s="134" t="str">
        <f>IF(BS_CONTROLE[[#This Row],[DATA]]="","",WEEKNUM(BS_CONTROLE[[#This Row],[DATA]]))</f>
        <v/>
      </c>
      <c r="D934" s="103"/>
      <c r="E934" s="155">
        <v>927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88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0"/>
        <v>Aderente</v>
      </c>
      <c r="BR934" s="19" t="str">
        <f t="shared" si="91"/>
        <v>*</v>
      </c>
      <c r="BS934" s="19" t="str">
        <f t="shared" si="92"/>
        <v>*</v>
      </c>
      <c r="BT934" s="185" t="str">
        <f t="shared" si="93"/>
        <v/>
      </c>
    </row>
    <row r="935" spans="1:72" hidden="1">
      <c r="A935" s="47" t="str">
        <f t="shared" si="89"/>
        <v/>
      </c>
      <c r="B935" s="101"/>
      <c r="C935" s="134" t="str">
        <f>IF(BS_CONTROLE[[#This Row],[DATA]]="","",WEEKNUM(BS_CONTROLE[[#This Row],[DATA]]))</f>
        <v/>
      </c>
      <c r="D935" s="103"/>
      <c r="E935" s="155">
        <v>928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88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0"/>
        <v>Aderente</v>
      </c>
      <c r="BR935" s="19" t="str">
        <f t="shared" si="91"/>
        <v>*</v>
      </c>
      <c r="BS935" s="19" t="str">
        <f t="shared" si="92"/>
        <v>*</v>
      </c>
      <c r="BT935" s="185" t="str">
        <f t="shared" si="93"/>
        <v/>
      </c>
    </row>
    <row r="936" spans="1:72" hidden="1">
      <c r="A936" s="47" t="str">
        <f t="shared" si="89"/>
        <v/>
      </c>
      <c r="B936" s="101"/>
      <c r="C936" s="134" t="str">
        <f>IF(BS_CONTROLE[[#This Row],[DATA]]="","",WEEKNUM(BS_CONTROLE[[#This Row],[DATA]]))</f>
        <v/>
      </c>
      <c r="D936" s="103"/>
      <c r="E936" s="155">
        <v>929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88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0"/>
        <v>Aderente</v>
      </c>
      <c r="BR936" s="19" t="str">
        <f t="shared" si="91"/>
        <v>*</v>
      </c>
      <c r="BS936" s="19" t="str">
        <f t="shared" si="92"/>
        <v>*</v>
      </c>
      <c r="BT936" s="185" t="str">
        <f t="shared" si="93"/>
        <v/>
      </c>
    </row>
    <row r="937" spans="1:72" hidden="1">
      <c r="A937" s="47" t="str">
        <f t="shared" si="89"/>
        <v/>
      </c>
      <c r="B937" s="101"/>
      <c r="C937" s="134" t="str">
        <f>IF(BS_CONTROLE[[#This Row],[DATA]]="","",WEEKNUM(BS_CONTROLE[[#This Row],[DATA]]))</f>
        <v/>
      </c>
      <c r="D937" s="103"/>
      <c r="E937" s="155">
        <v>930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88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0"/>
        <v>Aderente</v>
      </c>
      <c r="BR937" s="19" t="str">
        <f t="shared" si="91"/>
        <v>*</v>
      </c>
      <c r="BS937" s="19" t="str">
        <f t="shared" si="92"/>
        <v>*</v>
      </c>
      <c r="BT937" s="185" t="str">
        <f t="shared" si="93"/>
        <v/>
      </c>
    </row>
    <row r="938" spans="1:72" hidden="1">
      <c r="A938" s="47" t="str">
        <f t="shared" si="89"/>
        <v/>
      </c>
      <c r="B938" s="101"/>
      <c r="C938" s="134" t="str">
        <f>IF(BS_CONTROLE[[#This Row],[DATA]]="","",WEEKNUM(BS_CONTROLE[[#This Row],[DATA]]))</f>
        <v/>
      </c>
      <c r="D938" s="103"/>
      <c r="E938" s="155">
        <v>931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88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0"/>
        <v>Aderente</v>
      </c>
      <c r="BR938" s="19" t="str">
        <f t="shared" si="91"/>
        <v>*</v>
      </c>
      <c r="BS938" s="19" t="str">
        <f t="shared" si="92"/>
        <v>*</v>
      </c>
      <c r="BT938" s="185" t="str">
        <f t="shared" si="93"/>
        <v/>
      </c>
    </row>
    <row r="939" spans="1:72" hidden="1">
      <c r="A939" s="47" t="str">
        <f t="shared" si="89"/>
        <v/>
      </c>
      <c r="B939" s="101"/>
      <c r="C939" s="134" t="str">
        <f>IF(BS_CONTROLE[[#This Row],[DATA]]="","",WEEKNUM(BS_CONTROLE[[#This Row],[DATA]]))</f>
        <v/>
      </c>
      <c r="D939" s="103"/>
      <c r="E939" s="155">
        <v>932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88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0"/>
        <v>Aderente</v>
      </c>
      <c r="BR939" s="19" t="str">
        <f t="shared" si="91"/>
        <v>*</v>
      </c>
      <c r="BS939" s="19" t="str">
        <f t="shared" si="92"/>
        <v>*</v>
      </c>
      <c r="BT939" s="185" t="str">
        <f t="shared" si="93"/>
        <v/>
      </c>
    </row>
    <row r="940" spans="1:72" hidden="1">
      <c r="A940" s="47" t="str">
        <f t="shared" si="89"/>
        <v/>
      </c>
      <c r="B940" s="101"/>
      <c r="C940" s="134" t="str">
        <f>IF(BS_CONTROLE[[#This Row],[DATA]]="","",WEEKNUM(BS_CONTROLE[[#This Row],[DATA]]))</f>
        <v/>
      </c>
      <c r="D940" s="103"/>
      <c r="E940" s="155">
        <v>933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88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0"/>
        <v>Aderente</v>
      </c>
      <c r="BR940" s="19" t="str">
        <f t="shared" si="91"/>
        <v>*</v>
      </c>
      <c r="BS940" s="19" t="str">
        <f t="shared" si="92"/>
        <v>*</v>
      </c>
      <c r="BT940" s="185" t="str">
        <f t="shared" si="93"/>
        <v/>
      </c>
    </row>
    <row r="941" spans="1:72" hidden="1">
      <c r="A941" s="47" t="str">
        <f t="shared" si="89"/>
        <v/>
      </c>
      <c r="B941" s="101"/>
      <c r="C941" s="134" t="str">
        <f>IF(BS_CONTROLE[[#This Row],[DATA]]="","",WEEKNUM(BS_CONTROLE[[#This Row],[DATA]]))</f>
        <v/>
      </c>
      <c r="D941" s="103"/>
      <c r="E941" s="155">
        <v>934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88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0"/>
        <v>Aderente</v>
      </c>
      <c r="BR941" s="19" t="str">
        <f t="shared" si="91"/>
        <v>*</v>
      </c>
      <c r="BS941" s="19" t="str">
        <f t="shared" si="92"/>
        <v>*</v>
      </c>
      <c r="BT941" s="185" t="str">
        <f t="shared" si="93"/>
        <v/>
      </c>
    </row>
    <row r="942" spans="1:72" hidden="1">
      <c r="A942" s="47" t="str">
        <f t="shared" si="89"/>
        <v/>
      </c>
      <c r="B942" s="101"/>
      <c r="C942" s="134" t="str">
        <f>IF(BS_CONTROLE[[#This Row],[DATA]]="","",WEEKNUM(BS_CONTROLE[[#This Row],[DATA]]))</f>
        <v/>
      </c>
      <c r="D942" s="103"/>
      <c r="E942" s="155">
        <v>935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88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0"/>
        <v>Aderente</v>
      </c>
      <c r="BR942" s="19" t="str">
        <f t="shared" si="91"/>
        <v>*</v>
      </c>
      <c r="BS942" s="19" t="str">
        <f t="shared" si="92"/>
        <v>*</v>
      </c>
      <c r="BT942" s="185" t="str">
        <f t="shared" si="93"/>
        <v/>
      </c>
    </row>
    <row r="943" spans="1:72" hidden="1">
      <c r="A943" s="47" t="str">
        <f t="shared" si="89"/>
        <v/>
      </c>
      <c r="B943" s="101"/>
      <c r="C943" s="134" t="str">
        <f>IF(BS_CONTROLE[[#This Row],[DATA]]="","",WEEKNUM(BS_CONTROLE[[#This Row],[DATA]]))</f>
        <v/>
      </c>
      <c r="D943" s="103"/>
      <c r="E943" s="155">
        <v>936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88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0"/>
        <v>Aderente</v>
      </c>
      <c r="BR943" s="19" t="str">
        <f t="shared" si="91"/>
        <v>*</v>
      </c>
      <c r="BS943" s="19" t="str">
        <f t="shared" si="92"/>
        <v>*</v>
      </c>
      <c r="BT943" s="185" t="str">
        <f t="shared" si="93"/>
        <v/>
      </c>
    </row>
    <row r="944" spans="1:72" hidden="1">
      <c r="A944" s="47" t="str">
        <f t="shared" si="89"/>
        <v/>
      </c>
      <c r="B944" s="101"/>
      <c r="C944" s="134" t="str">
        <f>IF(BS_CONTROLE[[#This Row],[DATA]]="","",WEEKNUM(BS_CONTROLE[[#This Row],[DATA]]))</f>
        <v/>
      </c>
      <c r="D944" s="103"/>
      <c r="E944" s="155">
        <v>937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88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0"/>
        <v>Aderente</v>
      </c>
      <c r="BR944" s="19" t="str">
        <f t="shared" si="91"/>
        <v>*</v>
      </c>
      <c r="BS944" s="19" t="str">
        <f t="shared" si="92"/>
        <v>*</v>
      </c>
      <c r="BT944" s="185" t="str">
        <f t="shared" si="93"/>
        <v/>
      </c>
    </row>
    <row r="945" spans="1:72" hidden="1">
      <c r="A945" s="47" t="str">
        <f t="shared" si="89"/>
        <v/>
      </c>
      <c r="B945" s="101"/>
      <c r="C945" s="134" t="str">
        <f>IF(BS_CONTROLE[[#This Row],[DATA]]="","",WEEKNUM(BS_CONTROLE[[#This Row],[DATA]]))</f>
        <v/>
      </c>
      <c r="D945" s="103"/>
      <c r="E945" s="155">
        <v>938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88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0"/>
        <v>Aderente</v>
      </c>
      <c r="BR945" s="19" t="str">
        <f t="shared" si="91"/>
        <v>*</v>
      </c>
      <c r="BS945" s="19" t="str">
        <f t="shared" si="92"/>
        <v>*</v>
      </c>
      <c r="BT945" s="185" t="str">
        <f t="shared" si="93"/>
        <v/>
      </c>
    </row>
    <row r="946" spans="1:72" hidden="1">
      <c r="A946" s="47" t="str">
        <f t="shared" si="89"/>
        <v/>
      </c>
      <c r="B946" s="101"/>
      <c r="C946" s="134" t="str">
        <f>IF(BS_CONTROLE[[#This Row],[DATA]]="","",WEEKNUM(BS_CONTROLE[[#This Row],[DATA]]))</f>
        <v/>
      </c>
      <c r="D946" s="103"/>
      <c r="E946" s="155">
        <v>939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88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0"/>
        <v>Aderente</v>
      </c>
      <c r="BR946" s="19" t="str">
        <f t="shared" si="91"/>
        <v>*</v>
      </c>
      <c r="BS946" s="19" t="str">
        <f t="shared" si="92"/>
        <v>*</v>
      </c>
      <c r="BT946" s="185" t="str">
        <f t="shared" si="93"/>
        <v/>
      </c>
    </row>
    <row r="947" spans="1:72" hidden="1">
      <c r="A947" s="47" t="str">
        <f t="shared" si="89"/>
        <v/>
      </c>
      <c r="B947" s="101"/>
      <c r="C947" s="134" t="str">
        <f>IF(BS_CONTROLE[[#This Row],[DATA]]="","",WEEKNUM(BS_CONTROLE[[#This Row],[DATA]]))</f>
        <v/>
      </c>
      <c r="D947" s="103"/>
      <c r="E947" s="155">
        <v>940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88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0"/>
        <v>Aderente</v>
      </c>
      <c r="BR947" s="19" t="str">
        <f t="shared" si="91"/>
        <v>*</v>
      </c>
      <c r="BS947" s="19" t="str">
        <f t="shared" si="92"/>
        <v>*</v>
      </c>
      <c r="BT947" s="185" t="str">
        <f t="shared" si="93"/>
        <v/>
      </c>
    </row>
    <row r="948" spans="1:72" hidden="1">
      <c r="A948" s="47" t="str">
        <f t="shared" si="89"/>
        <v/>
      </c>
      <c r="B948" s="101"/>
      <c r="C948" s="134" t="str">
        <f>IF(BS_CONTROLE[[#This Row],[DATA]]="","",WEEKNUM(BS_CONTROLE[[#This Row],[DATA]]))</f>
        <v/>
      </c>
      <c r="D948" s="103"/>
      <c r="E948" s="155">
        <v>941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88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0"/>
        <v>Aderente</v>
      </c>
      <c r="BR948" s="19" t="str">
        <f t="shared" si="91"/>
        <v>*</v>
      </c>
      <c r="BS948" s="19" t="str">
        <f t="shared" si="92"/>
        <v>*</v>
      </c>
      <c r="BT948" s="185" t="str">
        <f t="shared" si="93"/>
        <v/>
      </c>
    </row>
    <row r="949" spans="1:72" hidden="1">
      <c r="A949" s="47" t="str">
        <f t="shared" si="89"/>
        <v/>
      </c>
      <c r="B949" s="101"/>
      <c r="C949" s="134" t="str">
        <f>IF(BS_CONTROLE[[#This Row],[DATA]]="","",WEEKNUM(BS_CONTROLE[[#This Row],[DATA]]))</f>
        <v/>
      </c>
      <c r="D949" s="103"/>
      <c r="E949" s="155">
        <v>942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88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0"/>
        <v>Aderente</v>
      </c>
      <c r="BR949" s="19" t="str">
        <f t="shared" si="91"/>
        <v>*</v>
      </c>
      <c r="BS949" s="19" t="str">
        <f t="shared" si="92"/>
        <v>*</v>
      </c>
      <c r="BT949" s="185" t="str">
        <f t="shared" si="93"/>
        <v/>
      </c>
    </row>
    <row r="950" spans="1:72" hidden="1">
      <c r="A950" s="47" t="str">
        <f t="shared" si="89"/>
        <v/>
      </c>
      <c r="B950" s="101"/>
      <c r="C950" s="134" t="str">
        <f>IF(BS_CONTROLE[[#This Row],[DATA]]="","",WEEKNUM(BS_CONTROLE[[#This Row],[DATA]]))</f>
        <v/>
      </c>
      <c r="D950" s="103"/>
      <c r="E950" s="155">
        <v>943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88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0"/>
        <v>Aderente</v>
      </c>
      <c r="BR950" s="19" t="str">
        <f t="shared" si="91"/>
        <v>*</v>
      </c>
      <c r="BS950" s="19" t="str">
        <f t="shared" si="92"/>
        <v>*</v>
      </c>
      <c r="BT950" s="185" t="str">
        <f t="shared" si="93"/>
        <v/>
      </c>
    </row>
    <row r="951" spans="1:72" hidden="1">
      <c r="A951" s="47" t="str">
        <f t="shared" si="89"/>
        <v/>
      </c>
      <c r="B951" s="101"/>
      <c r="C951" s="134" t="str">
        <f>IF(BS_CONTROLE[[#This Row],[DATA]]="","",WEEKNUM(BS_CONTROLE[[#This Row],[DATA]]))</f>
        <v/>
      </c>
      <c r="D951" s="103"/>
      <c r="E951" s="155">
        <v>944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88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0"/>
        <v>Aderente</v>
      </c>
      <c r="BR951" s="19" t="str">
        <f t="shared" si="91"/>
        <v>*</v>
      </c>
      <c r="BS951" s="19" t="str">
        <f t="shared" si="92"/>
        <v>*</v>
      </c>
      <c r="BT951" s="185" t="str">
        <f t="shared" si="93"/>
        <v/>
      </c>
    </row>
    <row r="952" spans="1:72" hidden="1">
      <c r="A952" s="47" t="str">
        <f t="shared" si="89"/>
        <v/>
      </c>
      <c r="B952" s="101"/>
      <c r="C952" s="134" t="str">
        <f>IF(BS_CONTROLE[[#This Row],[DATA]]="","",WEEKNUM(BS_CONTROLE[[#This Row],[DATA]]))</f>
        <v/>
      </c>
      <c r="D952" s="103"/>
      <c r="E952" s="155">
        <v>945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88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0"/>
        <v>Aderente</v>
      </c>
      <c r="BR952" s="19" t="str">
        <f t="shared" si="91"/>
        <v>*</v>
      </c>
      <c r="BS952" s="19" t="str">
        <f t="shared" si="92"/>
        <v>*</v>
      </c>
      <c r="BT952" s="185" t="str">
        <f t="shared" si="93"/>
        <v/>
      </c>
    </row>
    <row r="953" spans="1:72" hidden="1">
      <c r="A953" s="47" t="str">
        <f t="shared" si="89"/>
        <v/>
      </c>
      <c r="B953" s="101"/>
      <c r="C953" s="134" t="str">
        <f>IF(BS_CONTROLE[[#This Row],[DATA]]="","",WEEKNUM(BS_CONTROLE[[#This Row],[DATA]]))</f>
        <v/>
      </c>
      <c r="D953" s="103"/>
      <c r="E953" s="155">
        <v>946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88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0"/>
        <v>Aderente</v>
      </c>
      <c r="BR953" s="19" t="str">
        <f t="shared" si="91"/>
        <v>*</v>
      </c>
      <c r="BS953" s="19" t="str">
        <f t="shared" si="92"/>
        <v>*</v>
      </c>
      <c r="BT953" s="185" t="str">
        <f t="shared" si="93"/>
        <v/>
      </c>
    </row>
    <row r="954" spans="1:72" hidden="1">
      <c r="A954" s="47" t="str">
        <f t="shared" si="89"/>
        <v/>
      </c>
      <c r="B954" s="101"/>
      <c r="C954" s="134" t="str">
        <f>IF(BS_CONTROLE[[#This Row],[DATA]]="","",WEEKNUM(BS_CONTROLE[[#This Row],[DATA]]))</f>
        <v/>
      </c>
      <c r="D954" s="103"/>
      <c r="E954" s="155">
        <v>947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88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0"/>
        <v>Aderente</v>
      </c>
      <c r="BR954" s="19" t="str">
        <f t="shared" si="91"/>
        <v>*</v>
      </c>
      <c r="BS954" s="19" t="str">
        <f t="shared" si="92"/>
        <v>*</v>
      </c>
      <c r="BT954" s="185" t="str">
        <f t="shared" si="93"/>
        <v/>
      </c>
    </row>
    <row r="955" spans="1:72" hidden="1">
      <c r="A955" s="47" t="str">
        <f t="shared" si="89"/>
        <v/>
      </c>
      <c r="B955" s="101"/>
      <c r="C955" s="134" t="str">
        <f>IF(BS_CONTROLE[[#This Row],[DATA]]="","",WEEKNUM(BS_CONTROLE[[#This Row],[DATA]]))</f>
        <v/>
      </c>
      <c r="D955" s="103"/>
      <c r="E955" s="155">
        <v>948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88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0"/>
        <v>Aderente</v>
      </c>
      <c r="BR955" s="19" t="str">
        <f t="shared" si="91"/>
        <v>*</v>
      </c>
      <c r="BS955" s="19" t="str">
        <f t="shared" si="92"/>
        <v>*</v>
      </c>
      <c r="BT955" s="185" t="str">
        <f t="shared" si="93"/>
        <v/>
      </c>
    </row>
    <row r="956" spans="1:72" hidden="1">
      <c r="A956" s="47" t="str">
        <f t="shared" si="89"/>
        <v/>
      </c>
      <c r="B956" s="101"/>
      <c r="C956" s="134" t="str">
        <f>IF(BS_CONTROLE[[#This Row],[DATA]]="","",WEEKNUM(BS_CONTROLE[[#This Row],[DATA]]))</f>
        <v/>
      </c>
      <c r="D956" s="103"/>
      <c r="E956" s="155">
        <v>949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88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0"/>
        <v>Aderente</v>
      </c>
      <c r="BR956" s="19" t="str">
        <f t="shared" si="91"/>
        <v>*</v>
      </c>
      <c r="BS956" s="19" t="str">
        <f t="shared" si="92"/>
        <v>*</v>
      </c>
      <c r="BT956" s="185" t="str">
        <f t="shared" si="93"/>
        <v/>
      </c>
    </row>
    <row r="957" spans="1:72" hidden="1">
      <c r="A957" s="47" t="str">
        <f t="shared" si="89"/>
        <v/>
      </c>
      <c r="B957" s="101"/>
      <c r="C957" s="134" t="str">
        <f>IF(BS_CONTROLE[[#This Row],[DATA]]="","",WEEKNUM(BS_CONTROLE[[#This Row],[DATA]]))</f>
        <v/>
      </c>
      <c r="D957" s="103"/>
      <c r="E957" s="155">
        <v>950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88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0"/>
        <v>Aderente</v>
      </c>
      <c r="BR957" s="19" t="str">
        <f t="shared" si="91"/>
        <v>*</v>
      </c>
      <c r="BS957" s="19" t="str">
        <f t="shared" si="92"/>
        <v>*</v>
      </c>
      <c r="BT957" s="185" t="str">
        <f t="shared" si="93"/>
        <v/>
      </c>
    </row>
    <row r="958" spans="1:72" hidden="1">
      <c r="A958" s="47" t="str">
        <f t="shared" si="89"/>
        <v/>
      </c>
      <c r="B958" s="101"/>
      <c r="C958" s="134" t="str">
        <f>IF(BS_CONTROLE[[#This Row],[DATA]]="","",WEEKNUM(BS_CONTROLE[[#This Row],[DATA]]))</f>
        <v/>
      </c>
      <c r="D958" s="103"/>
      <c r="E958" s="155">
        <v>951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88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0"/>
        <v>Aderente</v>
      </c>
      <c r="BR958" s="19" t="str">
        <f t="shared" si="91"/>
        <v>*</v>
      </c>
      <c r="BS958" s="19" t="str">
        <f t="shared" si="92"/>
        <v>*</v>
      </c>
      <c r="BT958" s="185" t="str">
        <f t="shared" si="93"/>
        <v/>
      </c>
    </row>
    <row r="959" spans="1:72" hidden="1">
      <c r="A959" s="47" t="str">
        <f t="shared" si="89"/>
        <v/>
      </c>
      <c r="B959" s="101"/>
      <c r="C959" s="134" t="str">
        <f>IF(BS_CONTROLE[[#This Row],[DATA]]="","",WEEKNUM(BS_CONTROLE[[#This Row],[DATA]]))</f>
        <v/>
      </c>
      <c r="D959" s="103"/>
      <c r="E959" s="155">
        <v>952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88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0"/>
        <v>Aderente</v>
      </c>
      <c r="BR959" s="19" t="str">
        <f t="shared" si="91"/>
        <v>*</v>
      </c>
      <c r="BS959" s="19" t="str">
        <f t="shared" si="92"/>
        <v>*</v>
      </c>
      <c r="BT959" s="185" t="str">
        <f t="shared" si="93"/>
        <v/>
      </c>
    </row>
    <row r="960" spans="1:72" hidden="1">
      <c r="A960" s="47" t="str">
        <f t="shared" si="89"/>
        <v/>
      </c>
      <c r="B960" s="101"/>
      <c r="C960" s="134" t="str">
        <f>IF(BS_CONTROLE[[#This Row],[DATA]]="","",WEEKNUM(BS_CONTROLE[[#This Row],[DATA]]))</f>
        <v/>
      </c>
      <c r="D960" s="103"/>
      <c r="E960" s="155">
        <v>953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88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0"/>
        <v>Aderente</v>
      </c>
      <c r="BR960" s="19" t="str">
        <f t="shared" si="91"/>
        <v>*</v>
      </c>
      <c r="BS960" s="19" t="str">
        <f t="shared" si="92"/>
        <v>*</v>
      </c>
      <c r="BT960" s="185" t="str">
        <f t="shared" si="93"/>
        <v/>
      </c>
    </row>
    <row r="961" spans="1:72" hidden="1">
      <c r="A961" s="47" t="str">
        <f t="shared" si="89"/>
        <v/>
      </c>
      <c r="B961" s="101"/>
      <c r="C961" s="134" t="str">
        <f>IF(BS_CONTROLE[[#This Row],[DATA]]="","",WEEKNUM(BS_CONTROLE[[#This Row],[DATA]]))</f>
        <v/>
      </c>
      <c r="D961" s="103"/>
      <c r="E961" s="155">
        <v>954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88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0"/>
        <v>Aderente</v>
      </c>
      <c r="BR961" s="19" t="str">
        <f t="shared" si="91"/>
        <v>*</v>
      </c>
      <c r="BS961" s="19" t="str">
        <f t="shared" si="92"/>
        <v>*</v>
      </c>
      <c r="BT961" s="185" t="str">
        <f t="shared" si="93"/>
        <v/>
      </c>
    </row>
    <row r="962" spans="1:72" hidden="1">
      <c r="A962" s="47" t="str">
        <f t="shared" si="89"/>
        <v/>
      </c>
      <c r="B962" s="101"/>
      <c r="C962" s="134" t="str">
        <f>IF(BS_CONTROLE[[#This Row],[DATA]]="","",WEEKNUM(BS_CONTROLE[[#This Row],[DATA]]))</f>
        <v/>
      </c>
      <c r="D962" s="103"/>
      <c r="E962" s="155">
        <v>955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88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0"/>
        <v>Aderente</v>
      </c>
      <c r="BR962" s="19" t="str">
        <f t="shared" si="91"/>
        <v>*</v>
      </c>
      <c r="BS962" s="19" t="str">
        <f t="shared" si="92"/>
        <v>*</v>
      </c>
      <c r="BT962" s="185" t="str">
        <f t="shared" si="93"/>
        <v/>
      </c>
    </row>
    <row r="963" spans="1:72" hidden="1">
      <c r="A963" s="47" t="str">
        <f t="shared" si="89"/>
        <v/>
      </c>
      <c r="B963" s="101"/>
      <c r="C963" s="134" t="str">
        <f>IF(BS_CONTROLE[[#This Row],[DATA]]="","",WEEKNUM(BS_CONTROLE[[#This Row],[DATA]]))</f>
        <v/>
      </c>
      <c r="D963" s="103"/>
      <c r="E963" s="155">
        <v>956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88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0"/>
        <v>Aderente</v>
      </c>
      <c r="BR963" s="19" t="str">
        <f t="shared" si="91"/>
        <v>*</v>
      </c>
      <c r="BS963" s="19" t="str">
        <f t="shared" si="92"/>
        <v>*</v>
      </c>
      <c r="BT963" s="185" t="str">
        <f t="shared" si="93"/>
        <v/>
      </c>
    </row>
    <row r="964" spans="1:72" hidden="1">
      <c r="A964" s="47" t="str">
        <f t="shared" si="89"/>
        <v/>
      </c>
      <c r="B964" s="101"/>
      <c r="C964" s="134" t="str">
        <f>IF(BS_CONTROLE[[#This Row],[DATA]]="","",WEEKNUM(BS_CONTROLE[[#This Row],[DATA]]))</f>
        <v/>
      </c>
      <c r="D964" s="103"/>
      <c r="E964" s="155">
        <v>957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88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0"/>
        <v>Aderente</v>
      </c>
      <c r="BR964" s="19" t="str">
        <f t="shared" si="91"/>
        <v>*</v>
      </c>
      <c r="BS964" s="19" t="str">
        <f t="shared" si="92"/>
        <v>*</v>
      </c>
      <c r="BT964" s="185" t="str">
        <f t="shared" si="93"/>
        <v/>
      </c>
    </row>
    <row r="965" spans="1:72" hidden="1">
      <c r="A965" s="47" t="str">
        <f t="shared" si="89"/>
        <v/>
      </c>
      <c r="B965" s="101"/>
      <c r="C965" s="134" t="str">
        <f>IF(BS_CONTROLE[[#This Row],[DATA]]="","",WEEKNUM(BS_CONTROLE[[#This Row],[DATA]]))</f>
        <v/>
      </c>
      <c r="D965" s="103"/>
      <c r="E965" s="155">
        <v>958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88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0"/>
        <v>Aderente</v>
      </c>
      <c r="BR965" s="19" t="str">
        <f t="shared" si="91"/>
        <v>*</v>
      </c>
      <c r="BS965" s="19" t="str">
        <f t="shared" si="92"/>
        <v>*</v>
      </c>
      <c r="BT965" s="185" t="str">
        <f t="shared" si="93"/>
        <v/>
      </c>
    </row>
    <row r="966" spans="1:72" hidden="1">
      <c r="A966" s="47" t="str">
        <f t="shared" si="89"/>
        <v/>
      </c>
      <c r="B966" s="101"/>
      <c r="C966" s="134" t="str">
        <f>IF(BS_CONTROLE[[#This Row],[DATA]]="","",WEEKNUM(BS_CONTROLE[[#This Row],[DATA]]))</f>
        <v/>
      </c>
      <c r="D966" s="103"/>
      <c r="E966" s="155">
        <v>959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88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0"/>
        <v>Aderente</v>
      </c>
      <c r="BR966" s="19" t="str">
        <f t="shared" si="91"/>
        <v>*</v>
      </c>
      <c r="BS966" s="19" t="str">
        <f t="shared" si="92"/>
        <v>*</v>
      </c>
      <c r="BT966" s="185" t="str">
        <f t="shared" si="93"/>
        <v/>
      </c>
    </row>
    <row r="967" spans="1:72" hidden="1">
      <c r="A967" s="47" t="str">
        <f t="shared" si="89"/>
        <v/>
      </c>
      <c r="B967" s="101"/>
      <c r="C967" s="134" t="str">
        <f>IF(BS_CONTROLE[[#This Row],[DATA]]="","",WEEKNUM(BS_CONTROLE[[#This Row],[DATA]]))</f>
        <v/>
      </c>
      <c r="D967" s="103"/>
      <c r="E967" s="155">
        <v>960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si="88"/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0"/>
        <v>Aderente</v>
      </c>
      <c r="BR967" s="19" t="str">
        <f t="shared" si="91"/>
        <v>*</v>
      </c>
      <c r="BS967" s="19" t="str">
        <f t="shared" si="92"/>
        <v>*</v>
      </c>
      <c r="BT967" s="185" t="str">
        <f t="shared" si="93"/>
        <v/>
      </c>
    </row>
    <row r="968" spans="1:72" hidden="1">
      <c r="A968" s="47" t="str">
        <f t="shared" si="89"/>
        <v/>
      </c>
      <c r="B968" s="101"/>
      <c r="C968" s="134" t="str">
        <f>IF(BS_CONTROLE[[#This Row],[DATA]]="","",WEEKNUM(BS_CONTROLE[[#This Row],[DATA]]))</f>
        <v/>
      </c>
      <c r="D968" s="103"/>
      <c r="E968" s="155">
        <v>961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ref="AY968:AY1002" si="94">IF(D968="","*",IFERROR(IF(ISODD(COUNT(AS968:AX968)),"ERRO",SUM((AT968-AS968),(AV968-AU968),(AX968-AW968))),"ERRO"))</f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si="90"/>
        <v>Aderente</v>
      </c>
      <c r="BR968" s="19" t="str">
        <f t="shared" si="91"/>
        <v>*</v>
      </c>
      <c r="BS968" s="19" t="str">
        <f t="shared" si="92"/>
        <v>*</v>
      </c>
      <c r="BT968" s="185" t="str">
        <f t="shared" si="93"/>
        <v/>
      </c>
    </row>
    <row r="969" spans="1:72" hidden="1">
      <c r="A969" s="47" t="str">
        <f t="shared" ref="A969:A1002" si="95">D969&amp;B969</f>
        <v/>
      </c>
      <c r="B969" s="101"/>
      <c r="C969" s="134" t="str">
        <f>IF(BS_CONTROLE[[#This Row],[DATA]]="","",WEEKNUM(BS_CONTROLE[[#This Row],[DATA]]))</f>
        <v/>
      </c>
      <c r="D969" s="103"/>
      <c r="E969" s="155">
        <v>962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4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ref="BQ969:BQ1002" si="96">IF(AND(BR969&lt;1,BS969&lt;1),"Produção e Intervalo",IF(BR969&lt;1,"Intervalo",IF(BS969&lt;1,"Produção","Aderente")))</f>
        <v>Aderente</v>
      </c>
      <c r="BR969" s="19" t="str">
        <f t="shared" ref="BR969:BR1002" si="97">IF(OR(B969="",F969=""),"*",AY969/P969)</f>
        <v>*</v>
      </c>
      <c r="BS969" s="19" t="str">
        <f t="shared" ref="BS969:BS1002" si="98">IF(OR(B969="",F969=""),"*",BA969/Q969)</f>
        <v>*</v>
      </c>
      <c r="BT969" s="185" t="str">
        <f t="shared" ref="BT969:BT1002" si="99">IF(BN969="","",SUBSTITUTE(BM969," ","")&amp;SUBSTITUTE(BN969," ",""))</f>
        <v/>
      </c>
    </row>
    <row r="970" spans="1:72" hidden="1">
      <c r="A970" s="47" t="str">
        <f t="shared" si="95"/>
        <v/>
      </c>
      <c r="B970" s="101"/>
      <c r="C970" s="134" t="str">
        <f>IF(BS_CONTROLE[[#This Row],[DATA]]="","",WEEKNUM(BS_CONTROLE[[#This Row],[DATA]]))</f>
        <v/>
      </c>
      <c r="D970" s="103"/>
      <c r="E970" s="155">
        <v>963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4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6"/>
        <v>Aderente</v>
      </c>
      <c r="BR970" s="19" t="str">
        <f t="shared" si="97"/>
        <v>*</v>
      </c>
      <c r="BS970" s="19" t="str">
        <f t="shared" si="98"/>
        <v>*</v>
      </c>
      <c r="BT970" s="185" t="str">
        <f t="shared" si="99"/>
        <v/>
      </c>
    </row>
    <row r="971" spans="1:72" hidden="1">
      <c r="A971" s="47" t="str">
        <f t="shared" si="95"/>
        <v/>
      </c>
      <c r="B971" s="101"/>
      <c r="C971" s="134" t="str">
        <f>IF(BS_CONTROLE[[#This Row],[DATA]]="","",WEEKNUM(BS_CONTROLE[[#This Row],[DATA]]))</f>
        <v/>
      </c>
      <c r="D971" s="103"/>
      <c r="E971" s="155">
        <v>964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4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6"/>
        <v>Aderente</v>
      </c>
      <c r="BR971" s="19" t="str">
        <f t="shared" si="97"/>
        <v>*</v>
      </c>
      <c r="BS971" s="19" t="str">
        <f t="shared" si="98"/>
        <v>*</v>
      </c>
      <c r="BT971" s="185" t="str">
        <f t="shared" si="99"/>
        <v/>
      </c>
    </row>
    <row r="972" spans="1:72" hidden="1">
      <c r="A972" s="47" t="str">
        <f t="shared" si="95"/>
        <v/>
      </c>
      <c r="B972" s="101"/>
      <c r="C972" s="134" t="str">
        <f>IF(BS_CONTROLE[[#This Row],[DATA]]="","",WEEKNUM(BS_CONTROLE[[#This Row],[DATA]]))</f>
        <v/>
      </c>
      <c r="D972" s="103"/>
      <c r="E972" s="155">
        <v>965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4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6"/>
        <v>Aderente</v>
      </c>
      <c r="BR972" s="19" t="str">
        <f t="shared" si="97"/>
        <v>*</v>
      </c>
      <c r="BS972" s="19" t="str">
        <f t="shared" si="98"/>
        <v>*</v>
      </c>
      <c r="BT972" s="185" t="str">
        <f t="shared" si="99"/>
        <v/>
      </c>
    </row>
    <row r="973" spans="1:72" hidden="1">
      <c r="A973" s="47" t="str">
        <f t="shared" si="95"/>
        <v/>
      </c>
      <c r="B973" s="101"/>
      <c r="C973" s="134" t="str">
        <f>IF(BS_CONTROLE[[#This Row],[DATA]]="","",WEEKNUM(BS_CONTROLE[[#This Row],[DATA]]))</f>
        <v/>
      </c>
      <c r="D973" s="103"/>
      <c r="E973" s="155">
        <v>966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4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6"/>
        <v>Aderente</v>
      </c>
      <c r="BR973" s="19" t="str">
        <f t="shared" si="97"/>
        <v>*</v>
      </c>
      <c r="BS973" s="19" t="str">
        <f t="shared" si="98"/>
        <v>*</v>
      </c>
      <c r="BT973" s="185" t="str">
        <f t="shared" si="99"/>
        <v/>
      </c>
    </row>
    <row r="974" spans="1:72" hidden="1">
      <c r="A974" s="47" t="str">
        <f t="shared" si="95"/>
        <v/>
      </c>
      <c r="B974" s="101"/>
      <c r="C974" s="134" t="str">
        <f>IF(BS_CONTROLE[[#This Row],[DATA]]="","",WEEKNUM(BS_CONTROLE[[#This Row],[DATA]]))</f>
        <v/>
      </c>
      <c r="D974" s="103"/>
      <c r="E974" s="155">
        <v>967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4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6"/>
        <v>Aderente</v>
      </c>
      <c r="BR974" s="19" t="str">
        <f t="shared" si="97"/>
        <v>*</v>
      </c>
      <c r="BS974" s="19" t="str">
        <f t="shared" si="98"/>
        <v>*</v>
      </c>
      <c r="BT974" s="185" t="str">
        <f t="shared" si="99"/>
        <v/>
      </c>
    </row>
    <row r="975" spans="1:72" hidden="1">
      <c r="A975" s="47" t="str">
        <f t="shared" si="95"/>
        <v/>
      </c>
      <c r="B975" s="101"/>
      <c r="C975" s="134" t="str">
        <f>IF(BS_CONTROLE[[#This Row],[DATA]]="","",WEEKNUM(BS_CONTROLE[[#This Row],[DATA]]))</f>
        <v/>
      </c>
      <c r="D975" s="103"/>
      <c r="E975" s="155">
        <v>968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4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6"/>
        <v>Aderente</v>
      </c>
      <c r="BR975" s="19" t="str">
        <f t="shared" si="97"/>
        <v>*</v>
      </c>
      <c r="BS975" s="19" t="str">
        <f t="shared" si="98"/>
        <v>*</v>
      </c>
      <c r="BT975" s="185" t="str">
        <f t="shared" si="99"/>
        <v/>
      </c>
    </row>
    <row r="976" spans="1:72" hidden="1">
      <c r="A976" s="47" t="str">
        <f t="shared" si="95"/>
        <v/>
      </c>
      <c r="B976" s="101"/>
      <c r="C976" s="134" t="str">
        <f>IF(BS_CONTROLE[[#This Row],[DATA]]="","",WEEKNUM(BS_CONTROLE[[#This Row],[DATA]]))</f>
        <v/>
      </c>
      <c r="D976" s="103"/>
      <c r="E976" s="155">
        <v>969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4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6"/>
        <v>Aderente</v>
      </c>
      <c r="BR976" s="19" t="str">
        <f t="shared" si="97"/>
        <v>*</v>
      </c>
      <c r="BS976" s="19" t="str">
        <f t="shared" si="98"/>
        <v>*</v>
      </c>
      <c r="BT976" s="185" t="str">
        <f t="shared" si="99"/>
        <v/>
      </c>
    </row>
    <row r="977" spans="1:72" hidden="1">
      <c r="A977" s="47" t="str">
        <f t="shared" si="95"/>
        <v/>
      </c>
      <c r="B977" s="101"/>
      <c r="C977" s="134" t="str">
        <f>IF(BS_CONTROLE[[#This Row],[DATA]]="","",WEEKNUM(BS_CONTROLE[[#This Row],[DATA]]))</f>
        <v/>
      </c>
      <c r="D977" s="103"/>
      <c r="E977" s="155">
        <v>970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4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6"/>
        <v>Aderente</v>
      </c>
      <c r="BR977" s="19" t="str">
        <f t="shared" si="97"/>
        <v>*</v>
      </c>
      <c r="BS977" s="19" t="str">
        <f t="shared" si="98"/>
        <v>*</v>
      </c>
      <c r="BT977" s="185" t="str">
        <f t="shared" si="99"/>
        <v/>
      </c>
    </row>
    <row r="978" spans="1:72" hidden="1">
      <c r="A978" s="47" t="str">
        <f t="shared" si="95"/>
        <v/>
      </c>
      <c r="B978" s="101"/>
      <c r="C978" s="134" t="str">
        <f>IF(BS_CONTROLE[[#This Row],[DATA]]="","",WEEKNUM(BS_CONTROLE[[#This Row],[DATA]]))</f>
        <v/>
      </c>
      <c r="D978" s="103"/>
      <c r="E978" s="155">
        <v>971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4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6"/>
        <v>Aderente</v>
      </c>
      <c r="BR978" s="19" t="str">
        <f t="shared" si="97"/>
        <v>*</v>
      </c>
      <c r="BS978" s="19" t="str">
        <f t="shared" si="98"/>
        <v>*</v>
      </c>
      <c r="BT978" s="185" t="str">
        <f t="shared" si="99"/>
        <v/>
      </c>
    </row>
    <row r="979" spans="1:72" hidden="1">
      <c r="A979" s="47" t="str">
        <f t="shared" si="95"/>
        <v/>
      </c>
      <c r="B979" s="101"/>
      <c r="C979" s="134" t="str">
        <f>IF(BS_CONTROLE[[#This Row],[DATA]]="","",WEEKNUM(BS_CONTROLE[[#This Row],[DATA]]))</f>
        <v/>
      </c>
      <c r="D979" s="103"/>
      <c r="E979" s="155">
        <v>972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4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6"/>
        <v>Aderente</v>
      </c>
      <c r="BR979" s="19" t="str">
        <f t="shared" si="97"/>
        <v>*</v>
      </c>
      <c r="BS979" s="19" t="str">
        <f t="shared" si="98"/>
        <v>*</v>
      </c>
      <c r="BT979" s="185" t="str">
        <f t="shared" si="99"/>
        <v/>
      </c>
    </row>
    <row r="980" spans="1:72" hidden="1">
      <c r="A980" s="47" t="str">
        <f t="shared" si="95"/>
        <v/>
      </c>
      <c r="B980" s="101"/>
      <c r="C980" s="134" t="str">
        <f>IF(BS_CONTROLE[[#This Row],[DATA]]="","",WEEKNUM(BS_CONTROLE[[#This Row],[DATA]]))</f>
        <v/>
      </c>
      <c r="D980" s="103"/>
      <c r="E980" s="155">
        <v>973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4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6"/>
        <v>Aderente</v>
      </c>
      <c r="BR980" s="19" t="str">
        <f t="shared" si="97"/>
        <v>*</v>
      </c>
      <c r="BS980" s="19" t="str">
        <f t="shared" si="98"/>
        <v>*</v>
      </c>
      <c r="BT980" s="185" t="str">
        <f t="shared" si="99"/>
        <v/>
      </c>
    </row>
    <row r="981" spans="1:72" hidden="1">
      <c r="A981" s="47" t="str">
        <f t="shared" si="95"/>
        <v/>
      </c>
      <c r="B981" s="101"/>
      <c r="C981" s="134" t="str">
        <f>IF(BS_CONTROLE[[#This Row],[DATA]]="","",WEEKNUM(BS_CONTROLE[[#This Row],[DATA]]))</f>
        <v/>
      </c>
      <c r="D981" s="103"/>
      <c r="E981" s="155">
        <v>974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4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6"/>
        <v>Aderente</v>
      </c>
      <c r="BR981" s="19" t="str">
        <f t="shared" si="97"/>
        <v>*</v>
      </c>
      <c r="BS981" s="19" t="str">
        <f t="shared" si="98"/>
        <v>*</v>
      </c>
      <c r="BT981" s="185" t="str">
        <f t="shared" si="99"/>
        <v/>
      </c>
    </row>
    <row r="982" spans="1:72" hidden="1">
      <c r="A982" s="47" t="str">
        <f t="shared" si="95"/>
        <v/>
      </c>
      <c r="B982" s="101"/>
      <c r="C982" s="134" t="str">
        <f>IF(BS_CONTROLE[[#This Row],[DATA]]="","",WEEKNUM(BS_CONTROLE[[#This Row],[DATA]]))</f>
        <v/>
      </c>
      <c r="D982" s="103"/>
      <c r="E982" s="155">
        <v>975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4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6"/>
        <v>Aderente</v>
      </c>
      <c r="BR982" s="19" t="str">
        <f t="shared" si="97"/>
        <v>*</v>
      </c>
      <c r="BS982" s="19" t="str">
        <f t="shared" si="98"/>
        <v>*</v>
      </c>
      <c r="BT982" s="185" t="str">
        <f t="shared" si="99"/>
        <v/>
      </c>
    </row>
    <row r="983" spans="1:72" hidden="1">
      <c r="A983" s="47" t="str">
        <f t="shared" si="95"/>
        <v/>
      </c>
      <c r="B983" s="101"/>
      <c r="C983" s="134" t="str">
        <f>IF(BS_CONTROLE[[#This Row],[DATA]]="","",WEEKNUM(BS_CONTROLE[[#This Row],[DATA]]))</f>
        <v/>
      </c>
      <c r="D983" s="103"/>
      <c r="E983" s="155">
        <v>976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4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6"/>
        <v>Aderente</v>
      </c>
      <c r="BR983" s="19" t="str">
        <f t="shared" si="97"/>
        <v>*</v>
      </c>
      <c r="BS983" s="19" t="str">
        <f t="shared" si="98"/>
        <v>*</v>
      </c>
      <c r="BT983" s="185" t="str">
        <f t="shared" si="99"/>
        <v/>
      </c>
    </row>
    <row r="984" spans="1:72" hidden="1">
      <c r="A984" s="47" t="str">
        <f t="shared" si="95"/>
        <v/>
      </c>
      <c r="B984" s="101"/>
      <c r="C984" s="134" t="str">
        <f>IF(BS_CONTROLE[[#This Row],[DATA]]="","",WEEKNUM(BS_CONTROLE[[#This Row],[DATA]]))</f>
        <v/>
      </c>
      <c r="D984" s="103"/>
      <c r="E984" s="155">
        <v>977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4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6"/>
        <v>Aderente</v>
      </c>
      <c r="BR984" s="19" t="str">
        <f t="shared" si="97"/>
        <v>*</v>
      </c>
      <c r="BS984" s="19" t="str">
        <f t="shared" si="98"/>
        <v>*</v>
      </c>
      <c r="BT984" s="185" t="str">
        <f t="shared" si="99"/>
        <v/>
      </c>
    </row>
    <row r="985" spans="1:72" hidden="1">
      <c r="A985" s="47" t="str">
        <f t="shared" si="95"/>
        <v/>
      </c>
      <c r="B985" s="101"/>
      <c r="C985" s="134" t="str">
        <f>IF(BS_CONTROLE[[#This Row],[DATA]]="","",WEEKNUM(BS_CONTROLE[[#This Row],[DATA]]))</f>
        <v/>
      </c>
      <c r="D985" s="103"/>
      <c r="E985" s="155">
        <v>978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4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6"/>
        <v>Aderente</v>
      </c>
      <c r="BR985" s="19" t="str">
        <f t="shared" si="97"/>
        <v>*</v>
      </c>
      <c r="BS985" s="19" t="str">
        <f t="shared" si="98"/>
        <v>*</v>
      </c>
      <c r="BT985" s="185" t="str">
        <f t="shared" si="99"/>
        <v/>
      </c>
    </row>
    <row r="986" spans="1:72" hidden="1">
      <c r="A986" s="47" t="str">
        <f t="shared" si="95"/>
        <v/>
      </c>
      <c r="B986" s="101"/>
      <c r="C986" s="134" t="str">
        <f>IF(BS_CONTROLE[[#This Row],[DATA]]="","",WEEKNUM(BS_CONTROLE[[#This Row],[DATA]]))</f>
        <v/>
      </c>
      <c r="D986" s="103"/>
      <c r="E986" s="155">
        <v>979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4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6"/>
        <v>Aderente</v>
      </c>
      <c r="BR986" s="19" t="str">
        <f t="shared" si="97"/>
        <v>*</v>
      </c>
      <c r="BS986" s="19" t="str">
        <f t="shared" si="98"/>
        <v>*</v>
      </c>
      <c r="BT986" s="185" t="str">
        <f t="shared" si="99"/>
        <v/>
      </c>
    </row>
    <row r="987" spans="1:72" hidden="1">
      <c r="A987" s="47" t="str">
        <f t="shared" si="95"/>
        <v/>
      </c>
      <c r="B987" s="101"/>
      <c r="C987" s="134" t="str">
        <f>IF(BS_CONTROLE[[#This Row],[DATA]]="","",WEEKNUM(BS_CONTROLE[[#This Row],[DATA]]))</f>
        <v/>
      </c>
      <c r="D987" s="103"/>
      <c r="E987" s="155">
        <v>980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4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6"/>
        <v>Aderente</v>
      </c>
      <c r="BR987" s="19" t="str">
        <f t="shared" si="97"/>
        <v>*</v>
      </c>
      <c r="BS987" s="19" t="str">
        <f t="shared" si="98"/>
        <v>*</v>
      </c>
      <c r="BT987" s="185" t="str">
        <f t="shared" si="99"/>
        <v/>
      </c>
    </row>
    <row r="988" spans="1:72" hidden="1">
      <c r="A988" s="47" t="str">
        <f t="shared" si="95"/>
        <v/>
      </c>
      <c r="B988" s="101"/>
      <c r="C988" s="134" t="str">
        <f>IF(BS_CONTROLE[[#This Row],[DATA]]="","",WEEKNUM(BS_CONTROLE[[#This Row],[DATA]]))</f>
        <v/>
      </c>
      <c r="D988" s="103"/>
      <c r="E988" s="155">
        <v>981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4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6"/>
        <v>Aderente</v>
      </c>
      <c r="BR988" s="19" t="str">
        <f t="shared" si="97"/>
        <v>*</v>
      </c>
      <c r="BS988" s="19" t="str">
        <f t="shared" si="98"/>
        <v>*</v>
      </c>
      <c r="BT988" s="185" t="str">
        <f t="shared" si="99"/>
        <v/>
      </c>
    </row>
    <row r="989" spans="1:72" hidden="1">
      <c r="A989" s="47" t="str">
        <f t="shared" si="95"/>
        <v/>
      </c>
      <c r="B989" s="101"/>
      <c r="C989" s="134" t="str">
        <f>IF(BS_CONTROLE[[#This Row],[DATA]]="","",WEEKNUM(BS_CONTROLE[[#This Row],[DATA]]))</f>
        <v/>
      </c>
      <c r="D989" s="103"/>
      <c r="E989" s="155">
        <v>982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4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6"/>
        <v>Aderente</v>
      </c>
      <c r="BR989" s="19" t="str">
        <f t="shared" si="97"/>
        <v>*</v>
      </c>
      <c r="BS989" s="19" t="str">
        <f t="shared" si="98"/>
        <v>*</v>
      </c>
      <c r="BT989" s="185" t="str">
        <f t="shared" si="99"/>
        <v/>
      </c>
    </row>
    <row r="990" spans="1:72" hidden="1">
      <c r="A990" s="47" t="str">
        <f t="shared" si="95"/>
        <v/>
      </c>
      <c r="B990" s="101"/>
      <c r="C990" s="134" t="str">
        <f>IF(BS_CONTROLE[[#This Row],[DATA]]="","",WEEKNUM(BS_CONTROLE[[#This Row],[DATA]]))</f>
        <v/>
      </c>
      <c r="D990" s="103"/>
      <c r="E990" s="155">
        <v>983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4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6"/>
        <v>Aderente</v>
      </c>
      <c r="BR990" s="19" t="str">
        <f t="shared" si="97"/>
        <v>*</v>
      </c>
      <c r="BS990" s="19" t="str">
        <f t="shared" si="98"/>
        <v>*</v>
      </c>
      <c r="BT990" s="185" t="str">
        <f t="shared" si="99"/>
        <v/>
      </c>
    </row>
    <row r="991" spans="1:72" hidden="1">
      <c r="A991" s="47" t="str">
        <f t="shared" si="95"/>
        <v/>
      </c>
      <c r="B991" s="101"/>
      <c r="C991" s="134" t="str">
        <f>IF(BS_CONTROLE[[#This Row],[DATA]]="","",WEEKNUM(BS_CONTROLE[[#This Row],[DATA]]))</f>
        <v/>
      </c>
      <c r="D991" s="103"/>
      <c r="E991" s="155">
        <v>984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4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6"/>
        <v>Aderente</v>
      </c>
      <c r="BR991" s="19" t="str">
        <f t="shared" si="97"/>
        <v>*</v>
      </c>
      <c r="BS991" s="19" t="str">
        <f t="shared" si="98"/>
        <v>*</v>
      </c>
      <c r="BT991" s="185" t="str">
        <f t="shared" si="99"/>
        <v/>
      </c>
    </row>
    <row r="992" spans="1:72" hidden="1">
      <c r="A992" s="47" t="str">
        <f t="shared" si="95"/>
        <v/>
      </c>
      <c r="B992" s="101"/>
      <c r="C992" s="134" t="str">
        <f>IF(BS_CONTROLE[[#This Row],[DATA]]="","",WEEKNUM(BS_CONTROLE[[#This Row],[DATA]]))</f>
        <v/>
      </c>
      <c r="D992" s="103"/>
      <c r="E992" s="155">
        <v>985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4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6"/>
        <v>Aderente</v>
      </c>
      <c r="BR992" s="19" t="str">
        <f t="shared" si="97"/>
        <v>*</v>
      </c>
      <c r="BS992" s="19" t="str">
        <f t="shared" si="98"/>
        <v>*</v>
      </c>
      <c r="BT992" s="185" t="str">
        <f t="shared" si="99"/>
        <v/>
      </c>
    </row>
    <row r="993" spans="1:72" hidden="1">
      <c r="A993" s="47" t="str">
        <f t="shared" si="95"/>
        <v/>
      </c>
      <c r="B993" s="101"/>
      <c r="C993" s="134" t="str">
        <f>IF(BS_CONTROLE[[#This Row],[DATA]]="","",WEEKNUM(BS_CONTROLE[[#This Row],[DATA]]))</f>
        <v/>
      </c>
      <c r="D993" s="103"/>
      <c r="E993" s="155">
        <v>986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4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6"/>
        <v>Aderente</v>
      </c>
      <c r="BR993" s="19" t="str">
        <f t="shared" si="97"/>
        <v>*</v>
      </c>
      <c r="BS993" s="19" t="str">
        <f t="shared" si="98"/>
        <v>*</v>
      </c>
      <c r="BT993" s="185" t="str">
        <f t="shared" si="99"/>
        <v/>
      </c>
    </row>
    <row r="994" spans="1:72" hidden="1">
      <c r="A994" s="47" t="str">
        <f t="shared" si="95"/>
        <v/>
      </c>
      <c r="B994" s="101"/>
      <c r="C994" s="134" t="str">
        <f>IF(BS_CONTROLE[[#This Row],[DATA]]="","",WEEKNUM(BS_CONTROLE[[#This Row],[DATA]]))</f>
        <v/>
      </c>
      <c r="D994" s="103"/>
      <c r="E994" s="155">
        <v>987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4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6"/>
        <v>Aderente</v>
      </c>
      <c r="BR994" s="19" t="str">
        <f t="shared" si="97"/>
        <v>*</v>
      </c>
      <c r="BS994" s="19" t="str">
        <f t="shared" si="98"/>
        <v>*</v>
      </c>
      <c r="BT994" s="185" t="str">
        <f t="shared" si="99"/>
        <v/>
      </c>
    </row>
    <row r="995" spans="1:72" hidden="1">
      <c r="A995" s="47" t="str">
        <f t="shared" si="95"/>
        <v/>
      </c>
      <c r="B995" s="101"/>
      <c r="C995" s="134" t="str">
        <f>IF(BS_CONTROLE[[#This Row],[DATA]]="","",WEEKNUM(BS_CONTROLE[[#This Row],[DATA]]))</f>
        <v/>
      </c>
      <c r="D995" s="103"/>
      <c r="E995" s="155">
        <v>988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4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6"/>
        <v>Aderente</v>
      </c>
      <c r="BR995" s="19" t="str">
        <f t="shared" si="97"/>
        <v>*</v>
      </c>
      <c r="BS995" s="19" t="str">
        <f t="shared" si="98"/>
        <v>*</v>
      </c>
      <c r="BT995" s="185" t="str">
        <f t="shared" si="99"/>
        <v/>
      </c>
    </row>
    <row r="996" spans="1:72" hidden="1">
      <c r="A996" s="47" t="str">
        <f t="shared" si="95"/>
        <v/>
      </c>
      <c r="B996" s="101"/>
      <c r="C996" s="134" t="str">
        <f>IF(BS_CONTROLE[[#This Row],[DATA]]="","",WEEKNUM(BS_CONTROLE[[#This Row],[DATA]]))</f>
        <v/>
      </c>
      <c r="D996" s="103"/>
      <c r="E996" s="155">
        <v>989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4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6"/>
        <v>Aderente</v>
      </c>
      <c r="BR996" s="19" t="str">
        <f t="shared" si="97"/>
        <v>*</v>
      </c>
      <c r="BS996" s="19" t="str">
        <f t="shared" si="98"/>
        <v>*</v>
      </c>
      <c r="BT996" s="185" t="str">
        <f t="shared" si="99"/>
        <v/>
      </c>
    </row>
    <row r="997" spans="1:72" hidden="1">
      <c r="A997" s="47" t="str">
        <f t="shared" si="95"/>
        <v/>
      </c>
      <c r="B997" s="101"/>
      <c r="C997" s="134" t="str">
        <f>IF(BS_CONTROLE[[#This Row],[DATA]]="","",WEEKNUM(BS_CONTROLE[[#This Row],[DATA]]))</f>
        <v/>
      </c>
      <c r="D997" s="103"/>
      <c r="E997" s="155">
        <v>990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4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6"/>
        <v>Aderente</v>
      </c>
      <c r="BR997" s="19" t="str">
        <f t="shared" si="97"/>
        <v>*</v>
      </c>
      <c r="BS997" s="19" t="str">
        <f t="shared" si="98"/>
        <v>*</v>
      </c>
      <c r="BT997" s="185" t="str">
        <f t="shared" si="99"/>
        <v/>
      </c>
    </row>
    <row r="998" spans="1:72" hidden="1">
      <c r="A998" s="47" t="str">
        <f t="shared" si="95"/>
        <v/>
      </c>
      <c r="B998" s="101"/>
      <c r="C998" s="134" t="str">
        <f>IF(BS_CONTROLE[[#This Row],[DATA]]="","",WEEKNUM(BS_CONTROLE[[#This Row],[DATA]]))</f>
        <v/>
      </c>
      <c r="D998" s="103"/>
      <c r="E998" s="155">
        <v>991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4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6"/>
        <v>Aderente</v>
      </c>
      <c r="BR998" s="19" t="str">
        <f t="shared" si="97"/>
        <v>*</v>
      </c>
      <c r="BS998" s="19" t="str">
        <f t="shared" si="98"/>
        <v>*</v>
      </c>
      <c r="BT998" s="185" t="str">
        <f t="shared" si="99"/>
        <v/>
      </c>
    </row>
    <row r="999" spans="1:72" hidden="1">
      <c r="A999" s="47" t="str">
        <f t="shared" si="95"/>
        <v/>
      </c>
      <c r="B999" s="101"/>
      <c r="C999" s="134" t="str">
        <f>IF(BS_CONTROLE[[#This Row],[DATA]]="","",WEEKNUM(BS_CONTROLE[[#This Row],[DATA]]))</f>
        <v/>
      </c>
      <c r="D999" s="103"/>
      <c r="E999" s="155">
        <v>992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4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6"/>
        <v>Aderente</v>
      </c>
      <c r="BR999" s="19" t="str">
        <f t="shared" si="97"/>
        <v>*</v>
      </c>
      <c r="BS999" s="19" t="str">
        <f t="shared" si="98"/>
        <v>*</v>
      </c>
      <c r="BT999" s="185" t="str">
        <f t="shared" si="99"/>
        <v/>
      </c>
    </row>
    <row r="1000" spans="1:72" hidden="1">
      <c r="A1000" s="47" t="str">
        <f t="shared" si="95"/>
        <v/>
      </c>
      <c r="B1000" s="101"/>
      <c r="C1000" s="134" t="str">
        <f>IF(BS_CONTROLE[[#This Row],[DATA]]="","",WEEKNUM(BS_CONTROLE[[#This Row],[DATA]]))</f>
        <v/>
      </c>
      <c r="D1000" s="103"/>
      <c r="E1000" s="155">
        <v>993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4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6"/>
        <v>Aderente</v>
      </c>
      <c r="BR1000" s="19" t="str">
        <f t="shared" si="97"/>
        <v>*</v>
      </c>
      <c r="BS1000" s="19" t="str">
        <f t="shared" si="98"/>
        <v>*</v>
      </c>
      <c r="BT1000" s="185" t="str">
        <f t="shared" si="99"/>
        <v/>
      </c>
    </row>
    <row r="1001" spans="1:72" hidden="1">
      <c r="A1001" s="47" t="str">
        <f t="shared" si="95"/>
        <v/>
      </c>
      <c r="B1001" s="101"/>
      <c r="C1001" s="134" t="str">
        <f>IF(BS_CONTROLE[[#This Row],[DATA]]="","",WEEKNUM(BS_CONTROLE[[#This Row],[DATA]]))</f>
        <v/>
      </c>
      <c r="D1001" s="103"/>
      <c r="E1001" s="155">
        <v>994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4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6"/>
        <v>Aderente</v>
      </c>
      <c r="BR1001" s="19" t="str">
        <f t="shared" si="97"/>
        <v>*</v>
      </c>
      <c r="BS1001" s="19" t="str">
        <f t="shared" si="98"/>
        <v>*</v>
      </c>
      <c r="BT1001" s="185" t="str">
        <f t="shared" si="99"/>
        <v/>
      </c>
    </row>
    <row r="1002" spans="1:72" hidden="1">
      <c r="A1002" s="47" t="str">
        <f t="shared" si="95"/>
        <v/>
      </c>
      <c r="B1002" s="101"/>
      <c r="C1002" s="134" t="str">
        <f>IF(BS_CONTROLE[[#This Row],[DATA]]="","",WEEKNUM(BS_CONTROLE[[#This Row],[DATA]]))</f>
        <v/>
      </c>
      <c r="D1002" s="103"/>
      <c r="E1002" s="155">
        <v>995</v>
      </c>
      <c r="F1002" s="125"/>
      <c r="G1002" s="140" t="str">
        <f>IF(D1002="","*",VLOOKUP(F1002,BS_ATIVIDADE[],3,FALSE))</f>
        <v>*</v>
      </c>
      <c r="H1002" s="105"/>
      <c r="I1002" s="105"/>
      <c r="J1002" s="104"/>
      <c r="K1002" s="104"/>
      <c r="L1002" s="104"/>
      <c r="M1002" s="126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6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5"/>
      <c r="P1002" s="105"/>
      <c r="Q1002" s="104"/>
      <c r="R1002" s="10" t="str">
        <f>IFERROR(_xlfn.XLOOKUP(F1002, BS_ATIVIDADE[ATIVIDADE],BS_ATIVIDADE[UNIDADE] ), "*")</f>
        <v>*</v>
      </c>
      <c r="S1002" s="127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7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4"/>
      <c r="W1002" s="149"/>
      <c r="X1002" s="103"/>
      <c r="Y1002" s="128"/>
      <c r="Z1002" s="103"/>
      <c r="AA1002" s="104"/>
      <c r="AB1002" s="102"/>
      <c r="AC1002" s="150"/>
      <c r="AD1002" s="106"/>
      <c r="AE1002" s="104"/>
      <c r="AF1002" s="104"/>
      <c r="AG1002" s="104"/>
      <c r="AH1002" s="15"/>
      <c r="AI1002" s="125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4" t="str">
        <f>IF(BS_CONTROLE[[#This Row],[Entre - Estações]]=0, "-", BS_CONTROLE[[#This Row],[Entre - Estações]])</f>
        <v>-</v>
      </c>
      <c r="AN1002" s="104" t="str">
        <f>IF(BS_CONTROLE[[#This Row],[SB]]=0, "-", BS_CONTROLE[[#This Row],[SB]])</f>
        <v>-</v>
      </c>
      <c r="AO1002" s="104" t="str">
        <f>IF(BS_CONTROLE[[#This Row],[SUB]]=0, "-", BS_CONTROLE[[#This Row],[SUB]])</f>
        <v>-</v>
      </c>
      <c r="AP1002" s="104">
        <f>BS_CONTROLE[[#This Row],[KM - Inicio]]</f>
        <v>0</v>
      </c>
      <c r="AQ1002" s="104">
        <f>BS_CONTROLE[[#This Row],[KM - Inicio]]</f>
        <v>0</v>
      </c>
      <c r="AR1002" s="107"/>
      <c r="AS1002" s="107"/>
      <c r="AT1002" s="107"/>
      <c r="AU1002" s="135"/>
      <c r="AV1002" s="135"/>
      <c r="AW1002" s="14"/>
      <c r="AX1002" s="14"/>
      <c r="AY1002" s="160" t="str">
        <f t="shared" si="94"/>
        <v>*</v>
      </c>
      <c r="AZ1002" s="151"/>
      <c r="BA1002" s="108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48"/>
      <c r="BG1002" s="16"/>
      <c r="BH1002" s="17"/>
      <c r="BI1002" s="17"/>
      <c r="BJ1002" s="17"/>
      <c r="BK1002" s="18"/>
      <c r="BL1002" s="16"/>
      <c r="BM1002" s="129"/>
      <c r="BN1002" s="129"/>
      <c r="BO1002" s="129"/>
      <c r="BP1002" s="18"/>
      <c r="BQ1002" s="12" t="str">
        <f t="shared" si="96"/>
        <v>Aderente</v>
      </c>
      <c r="BR1002" s="19" t="str">
        <f t="shared" si="97"/>
        <v>*</v>
      </c>
      <c r="BS1002" s="19" t="str">
        <f t="shared" si="98"/>
        <v>*</v>
      </c>
      <c r="BT1002" s="185" t="str">
        <f t="shared" si="99"/>
        <v/>
      </c>
    </row>
    <row r="1003" spans="1:72" hidden="1">
      <c r="A1003" s="215" t="str">
        <f>D1003&amp;B1003</f>
        <v/>
      </c>
      <c r="B1003" s="216"/>
      <c r="C1003" s="217" t="str">
        <f>IF(BS_CONTROLE[[#This Row],[DATA]]="","",WEEKNUM(BS_CONTROLE[[#This Row],[DATA]]))</f>
        <v/>
      </c>
      <c r="D1003" s="207"/>
      <c r="E1003" s="208"/>
      <c r="F1003" s="209"/>
      <c r="G1003" s="218" t="str">
        <f>IF(D1003="","*",VLOOKUP(F1003,BS_ATIVIDADE[],3,FALSE))</f>
        <v>*</v>
      </c>
      <c r="H1003" s="219"/>
      <c r="I1003" s="219"/>
      <c r="J1003" s="220"/>
      <c r="K1003" s="220"/>
      <c r="L1003" s="211"/>
      <c r="M1003" s="22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22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221"/>
      <c r="P1003" s="221"/>
      <c r="Q1003" s="211"/>
      <c r="R1003" s="222" t="str">
        <f>IFERROR(_xlfn.XLOOKUP(F1003, BS_ATIVIDADE[ATIVIDADE],BS_ATIVIDADE[UNIDADE] ), "*")</f>
        <v>*</v>
      </c>
      <c r="S1003" s="209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209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223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211"/>
      <c r="W1003" s="211"/>
      <c r="X1003" s="224"/>
      <c r="Y1003" s="225"/>
      <c r="Z1003" s="224"/>
      <c r="AA1003" s="211"/>
      <c r="AB1003" s="212"/>
      <c r="AC1003" s="212"/>
      <c r="AD1003" s="213"/>
      <c r="AE1003" s="211"/>
      <c r="AF1003" s="211"/>
      <c r="AG1003" s="220"/>
      <c r="AH1003" s="226"/>
      <c r="AI1003" s="227" t="str">
        <f>IF(BS_CONTROLE[[#This Row],[Atividade]]=0, "-", BS_CONTROLE[[#This Row],[Atividade]])</f>
        <v>-</v>
      </c>
      <c r="AJ1003" s="228" t="str">
        <f>IF(BS_CONTROLE[[#This Row],[Atividade]]=0, "-", BS_CONTROLE[[#This Row],[Atividade]])</f>
        <v>-</v>
      </c>
      <c r="AK1003" s="229">
        <f>BS_CONTROLE[[#This Row],[Local - Partida]]</f>
        <v>0</v>
      </c>
      <c r="AL1003" s="229">
        <f>BS_CONTROLE[[#This Row],[Local - Encerramento]]</f>
        <v>0</v>
      </c>
      <c r="AM1003" s="230" t="str">
        <f>IF(BS_CONTROLE[[#This Row],[Entre - Estações]]=0, "-", BS_CONTROLE[[#This Row],[Entre - Estações]])</f>
        <v>-</v>
      </c>
      <c r="AN1003" s="231" t="str">
        <f>IF(BS_CONTROLE[[#This Row],[SB]]=0, "-", BS_CONTROLE[[#This Row],[SB]])</f>
        <v>-</v>
      </c>
      <c r="AO1003" s="211" t="str">
        <f>IF(BS_CONTROLE[[#This Row],[SUB]]=0, "-", BS_CONTROLE[[#This Row],[SUB]])</f>
        <v>-</v>
      </c>
      <c r="AP1003" s="211">
        <f>BS_CONTROLE[[#This Row],[KM - Inicio]]</f>
        <v>0</v>
      </c>
      <c r="AQ1003" s="211">
        <f>BS_CONTROLE[[#This Row],[KM - Inicio]]</f>
        <v>0</v>
      </c>
      <c r="AR1003" s="232"/>
      <c r="AS1003" s="232"/>
      <c r="AT1003" s="232"/>
      <c r="AU1003" s="233"/>
      <c r="AV1003" s="233"/>
      <c r="AW1003" s="233"/>
      <c r="AX1003" s="233"/>
      <c r="AY1003" s="234" t="str">
        <f>IF(D1003="","*",IFERROR(IF(ISODD(COUNT(AS1003:AX1003)),"ERRO",SUM((AT1003-AS1003),(AV1003-AU1003),(AX1003-AW1003))),"ERRO"))</f>
        <v>*</v>
      </c>
      <c r="AZ1003" s="235"/>
      <c r="BA1003" s="236"/>
      <c r="BB1003" s="222" t="str">
        <f>IFERROR(_xlfn.XLOOKUP(AI1003, BS_ATIVIDADE[ATIVIDADE],BS_ATIVIDADE[UNIDADE] ), "*")</f>
        <v>*</v>
      </c>
      <c r="BC1003" s="237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237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223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231">
        <f>BS_CONTROLE[[#This Row],[Responsavel pelo boletim]]</f>
        <v>0</v>
      </c>
      <c r="BG1003" s="238"/>
      <c r="BH1003" s="239"/>
      <c r="BI1003" s="239"/>
      <c r="BJ1003" s="239" t="s">
        <v>2099</v>
      </c>
      <c r="BK1003" s="240"/>
      <c r="BL1003" s="238"/>
      <c r="BM1003" s="241"/>
      <c r="BN1003" s="241"/>
      <c r="BO1003" s="241"/>
      <c r="BP1003" s="242"/>
      <c r="BQ1003" s="243" t="str">
        <f>IF(AND(BR1003&lt;1,BS1003&lt;1),"Produção e Intervalo",IF(BR1003&lt;1,"Intervalo",IF(BS1003&lt;1,"Produção","Aderente")))</f>
        <v>Aderente</v>
      </c>
      <c r="BR1003" s="215" t="str">
        <f>IF(OR(B1003="",F1003=""),"*",AY1003/P1003)</f>
        <v>*</v>
      </c>
      <c r="BS1003" s="215" t="str">
        <f>IF(OR(B1003="",F1003=""),"*",BA1003/Q1003)</f>
        <v>*</v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2">
    <cfRule type="cellIs" dxfId="171" priority="53976" operator="equal">
      <formula>"OPORTUNIDADE"</formula>
    </cfRule>
  </conditionalFormatting>
  <conditionalFormatting sqref="Y6:Z27 Y29:Z1002">
    <cfRule type="cellIs" dxfId="170" priority="11562" operator="equal">
      <formula>"NÃO"</formula>
    </cfRule>
    <cfRule type="cellIs" dxfId="169" priority="11563" operator="equal">
      <formula>"SIM"</formula>
    </cfRule>
  </conditionalFormatting>
  <conditionalFormatting sqref="AZ6:AZ1003">
    <cfRule type="expression" dxfId="168" priority="54018">
      <formula>#REF!=1</formula>
    </cfRule>
  </conditionalFormatting>
  <conditionalFormatting sqref="BE6:BE1003 U6:U1003 AY6:AY1003">
    <cfRule type="cellIs" dxfId="167" priority="54002" operator="equal">
      <formula>"ERRO"</formula>
    </cfRule>
  </conditionalFormatting>
  <conditionalFormatting sqref="BQ6:BQ1003">
    <cfRule type="cellIs" dxfId="166" priority="53997" operator="equal">
      <formula>"Produção e Intervalo"</formula>
    </cfRule>
    <cfRule type="cellIs" dxfId="165" priority="53998" operator="equal">
      <formula>"Aderente"</formula>
    </cfRule>
    <cfRule type="cellIs" dxfId="164" priority="53999" operator="equal">
      <formula>"Intervalo"</formula>
    </cfRule>
    <cfRule type="cellIs" dxfId="163" priority="54000" operator="equal">
      <formula>"Produção"</formula>
    </cfRule>
    <cfRule type="cellIs" dxfId="162" priority="54001" operator="equal">
      <formula>"ERRO"</formula>
    </cfRule>
  </conditionalFormatting>
  <conditionalFormatting sqref="BR6:BS1003">
    <cfRule type="cellIs" dxfId="161" priority="53979" operator="equal">
      <formula>"*"</formula>
    </cfRule>
    <cfRule type="cellIs" dxfId="160" priority="53980" operator="greaterThanOrEqual">
      <formula>1</formula>
    </cfRule>
    <cfRule type="cellIs" dxfId="159" priority="53981" operator="lessThan">
      <formula>1</formula>
    </cfRule>
  </conditionalFormatting>
  <conditionalFormatting sqref="BH6:BH1003">
    <cfRule type="iconSet" priority="60763">
      <iconSet showValue="0">
        <cfvo type="percent" val="0"/>
        <cfvo type="num" val="1"/>
        <cfvo type="num" val="1" gte="0"/>
      </iconSet>
    </cfRule>
    <cfRule type="iconSet" priority="60764">
      <iconSet showValue="0">
        <cfvo type="percent" val="0"/>
        <cfvo type="num" val="1"/>
        <cfvo type="num" val="1" gte="0"/>
      </iconSet>
    </cfRule>
  </conditionalFormatting>
  <conditionalFormatting sqref="BI6:BI1003">
    <cfRule type="iconSet" priority="60765">
      <iconSet showValue="0">
        <cfvo type="percent" val="0"/>
        <cfvo type="num" val="1"/>
        <cfvo type="num" val="1" gte="0"/>
      </iconSet>
    </cfRule>
  </conditionalFormatting>
  <conditionalFormatting sqref="BK361 BJ362:BK362 BK349:BK350 BK357:BK358 BK352:BK355 BK364:BK368 BK371 BJ363:BJ450 BJ6:BJ361 BJ452:BJ1002">
    <cfRule type="iconSet" priority="60766">
      <iconSet showValue="0">
        <cfvo type="percent" val="0"/>
        <cfvo type="num" val="1"/>
        <cfvo type="num" val="1" gte="0"/>
      </iconSet>
    </cfRule>
  </conditionalFormatting>
  <conditionalFormatting sqref="BP6:BP376 BP378:BP737 BP752:BP767 BP748:BP749 BP745 BP769:BP1002 BP739:BP743">
    <cfRule type="iconSet" priority="60767">
      <iconSet showValue="0">
        <cfvo type="percent" val="0"/>
        <cfvo type="num" val="1"/>
        <cfvo type="num" val="1" gte="0"/>
      </iconSet>
    </cfRule>
  </conditionalFormatting>
  <conditionalFormatting sqref="BK6 BK8:BK164 BK167:BK168 BK351 BK369:BK370 BK363 BK356 BK359:BK360 BK372:BK395 BK397:BK433 BK438 BK445 BK463:BK466 BK452 BK490 BK486 BK492 BK474:BK476 BK500:BK633 BK468:BK470 BK497 BK494:BK495 BK483:BK484 BK170:BK348 BK638:BK639 BK643:BK645 BK635 BK647:BK649 BK651 BK653 BK658:BK734 BK766 BK745 BK754:BK755 BK770:BK1002 BK757:BK760 BK739:BK743">
    <cfRule type="iconSet" priority="60768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05" operator="equal">
      <formula>"OPORTUNIDADE"</formula>
    </cfRule>
  </conditionalFormatting>
  <conditionalFormatting sqref="Z28">
    <cfRule type="cellIs" dxfId="157" priority="103" operator="equal">
      <formula>"NÃO"</formula>
    </cfRule>
    <cfRule type="cellIs" dxfId="156" priority="104" operator="equal">
      <formula>"SIM"</formula>
    </cfRule>
  </conditionalFormatting>
  <conditionalFormatting sqref="Y28">
    <cfRule type="cellIs" dxfId="155" priority="102" operator="equal">
      <formula>"OPORTUNIDADE"</formula>
    </cfRule>
  </conditionalFormatting>
  <conditionalFormatting sqref="Y28">
    <cfRule type="cellIs" dxfId="154" priority="100" operator="equal">
      <formula>"NÃO"</formula>
    </cfRule>
    <cfRule type="cellIs" dxfId="153" priority="101" operator="equal">
      <formula>"SIM"</formula>
    </cfRule>
  </conditionalFormatting>
  <conditionalFormatting sqref="BK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3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4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64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5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65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63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65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65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65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64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65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76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76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76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76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76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74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74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74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4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74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75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75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75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75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75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74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7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74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7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76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76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75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75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3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73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73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76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73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73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N515:BO515 BM127:BM1002" xr:uid="{5660C63F-E48A-4B22-8676-2173D1C5D5AE}">
      <formula1>IMPCAUSADOR</formula1>
    </dataValidation>
    <dataValidation type="list" allowBlank="1" showInputMessage="1" showErrorMessage="1" sqref="J1103:J1048576 J2:J1002" xr:uid="{E496B56B-23A3-4900-AB8F-94B380BE4359}">
      <formula1>SUBs</formula1>
    </dataValidation>
    <dataValidation allowBlank="1" showInputMessage="1" showErrorMessage="1" sqref="S6:T1003 BC1:BC1048576" xr:uid="{D50C8F1C-1457-4B16-BCED-8805920651BE}"/>
    <dataValidation type="list" allowBlank="1" showInputMessage="1" showErrorMessage="1" sqref="BD6:BD1003" xr:uid="{2BE53FF9-2AB3-404D-B4FC-AC274515B234}">
      <formula1>GERENCIA</formula1>
    </dataValidation>
    <dataValidation type="list" allowBlank="1" showInputMessage="1" showErrorMessage="1" sqref="D6:D1003" xr:uid="{EC6000B9-3E8E-4DBD-80AE-6C26A0788E86}">
      <formula1>ATIVOS</formula1>
    </dataValidation>
    <dataValidation type="list" allowBlank="1" showInputMessage="1" showErrorMessage="1" sqref="BO145 BN6:BN276 BN278:BN514 BO588 BN516:BN1002" xr:uid="{83E6D9B7-9D50-48B7-9A7D-60667A977272}">
      <formula1>INDIRECT(SUBSTITUTE(BM6," ",""))</formula1>
    </dataValidation>
    <dataValidation type="list" allowBlank="1" showInputMessage="1" showErrorMessage="1" sqref="BO6:BO144 BO146:BO276 BO278:BO514 BO516:BO587 BO589:BO1002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X6:X1003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AI6:AI1003 F6:F1003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74" t="s">
        <v>2100</v>
      </c>
      <c r="C2" s="274"/>
      <c r="D2" s="274"/>
      <c r="E2" s="274"/>
      <c r="F2" s="274"/>
      <c r="G2" s="274"/>
    </row>
    <row r="3" spans="2:7" ht="15" customHeight="1">
      <c r="B3" s="275"/>
      <c r="C3" s="275"/>
      <c r="D3" s="275"/>
      <c r="E3" s="275"/>
      <c r="F3" s="275"/>
      <c r="G3" s="275"/>
    </row>
    <row r="4" spans="2:7">
      <c r="B4" s="156" t="s">
        <v>2101</v>
      </c>
      <c r="C4" s="156" t="s">
        <v>2102</v>
      </c>
      <c r="D4" s="156" t="s">
        <v>2103</v>
      </c>
      <c r="E4" s="156" t="s">
        <v>2104</v>
      </c>
      <c r="F4" s="156" t="s">
        <v>4</v>
      </c>
      <c r="G4" s="156" t="s">
        <v>2105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2106</v>
      </c>
      <c r="C6" s="157">
        <v>407867</v>
      </c>
      <c r="D6" s="157" t="s">
        <v>2107</v>
      </c>
      <c r="E6" s="157" t="s">
        <v>826</v>
      </c>
      <c r="F6" s="157" t="s">
        <v>2108</v>
      </c>
      <c r="G6" s="158"/>
    </row>
    <row r="7" spans="2:7">
      <c r="B7" s="177" t="s">
        <v>2109</v>
      </c>
      <c r="C7" s="177">
        <v>293644</v>
      </c>
      <c r="D7" s="177" t="s">
        <v>2110</v>
      </c>
      <c r="E7" s="177" t="s">
        <v>826</v>
      </c>
      <c r="F7" s="177" t="s">
        <v>2108</v>
      </c>
      <c r="G7" s="178" t="s">
        <v>2111</v>
      </c>
    </row>
    <row r="8" spans="2:7">
      <c r="B8" s="157" t="s">
        <v>2112</v>
      </c>
      <c r="C8" s="157">
        <v>256790</v>
      </c>
      <c r="D8" s="157" t="s">
        <v>2113</v>
      </c>
      <c r="E8" s="157" t="s">
        <v>827</v>
      </c>
      <c r="F8" s="157" t="s">
        <v>2114</v>
      </c>
      <c r="G8" s="158">
        <v>46357</v>
      </c>
    </row>
    <row r="9" spans="2:7" ht="29.25">
      <c r="B9" s="157" t="s">
        <v>2115</v>
      </c>
      <c r="C9" s="157"/>
      <c r="D9" s="157"/>
      <c r="E9" s="157" t="s">
        <v>827</v>
      </c>
      <c r="F9" s="157" t="s">
        <v>2114</v>
      </c>
      <c r="G9" s="158" t="s">
        <v>2116</v>
      </c>
    </row>
    <row r="10" spans="2:7">
      <c r="B10" s="157" t="s">
        <v>2117</v>
      </c>
      <c r="C10" s="157">
        <v>265193</v>
      </c>
      <c r="D10" s="157" t="s">
        <v>2118</v>
      </c>
      <c r="E10" s="157" t="s">
        <v>828</v>
      </c>
      <c r="F10" s="157" t="s">
        <v>54</v>
      </c>
      <c r="G10" s="157" t="s">
        <v>2119</v>
      </c>
    </row>
    <row r="11" spans="2:7">
      <c r="B11" s="157" t="s">
        <v>2120</v>
      </c>
      <c r="C11" s="157">
        <v>293716</v>
      </c>
      <c r="D11" s="157" t="s">
        <v>2121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2122</v>
      </c>
      <c r="C12" s="157">
        <v>257258</v>
      </c>
      <c r="D12" s="157" t="s">
        <v>2123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2124</v>
      </c>
      <c r="C13" s="157">
        <v>371147</v>
      </c>
      <c r="D13" s="157" t="s">
        <v>2125</v>
      </c>
      <c r="E13" s="157" t="s">
        <v>829</v>
      </c>
      <c r="F13" s="157" t="s">
        <v>71</v>
      </c>
      <c r="G13" s="157" t="s">
        <v>2119</v>
      </c>
    </row>
    <row r="14" spans="2:7">
      <c r="B14" s="157" t="s">
        <v>2126</v>
      </c>
      <c r="C14" s="157">
        <v>259230</v>
      </c>
      <c r="D14" s="157" t="s">
        <v>2127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2128</v>
      </c>
      <c r="C15" s="157">
        <v>370705</v>
      </c>
      <c r="D15" s="157"/>
      <c r="E15" s="157" t="s">
        <v>829</v>
      </c>
      <c r="F15" s="157" t="s">
        <v>71</v>
      </c>
      <c r="G15" s="157" t="s">
        <v>2119</v>
      </c>
    </row>
    <row r="16" spans="2:7" ht="29.25">
      <c r="B16" s="157" t="s">
        <v>2129</v>
      </c>
      <c r="C16" s="157">
        <v>258542</v>
      </c>
      <c r="D16" s="157" t="s">
        <v>2130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2131</v>
      </c>
      <c r="C17" s="157">
        <v>257050</v>
      </c>
      <c r="D17" s="157" t="s">
        <v>2132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25"/>
  <sheetViews>
    <sheetView workbookViewId="0">
      <selection activeCell="D9" sqref="D9: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76" t="s">
        <v>2133</v>
      </c>
      <c r="C2" s="276"/>
      <c r="D2" s="276"/>
      <c r="E2" s="276"/>
      <c r="F2" s="276"/>
      <c r="G2" s="276"/>
    </row>
    <row r="3" spans="2:7" ht="19.5" customHeight="1">
      <c r="B3" s="276"/>
      <c r="C3" s="276"/>
      <c r="D3" s="276"/>
      <c r="E3" s="276"/>
      <c r="F3" s="276"/>
      <c r="G3" s="276"/>
    </row>
    <row r="4" spans="2:7" ht="19.5" customHeight="1">
      <c r="B4" s="159" t="s">
        <v>686</v>
      </c>
      <c r="C4" s="159" t="s">
        <v>2134</v>
      </c>
      <c r="D4" s="159" t="s">
        <v>2135</v>
      </c>
      <c r="E4" s="159" t="s">
        <v>2136</v>
      </c>
      <c r="F4" s="156" t="s">
        <v>2137</v>
      </c>
      <c r="G4" s="159" t="s">
        <v>2138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2139</v>
      </c>
      <c r="G6" s="162"/>
    </row>
    <row r="7" spans="2:7" ht="19.5" customHeight="1">
      <c r="B7" s="162" t="s">
        <v>827</v>
      </c>
      <c r="C7" s="162">
        <v>7629</v>
      </c>
      <c r="D7" s="163">
        <v>46076</v>
      </c>
      <c r="E7" s="162">
        <v>10000</v>
      </c>
      <c r="F7" s="164" t="s">
        <v>2140</v>
      </c>
      <c r="G7" s="162"/>
    </row>
    <row r="8" spans="2:7" ht="19.5" customHeight="1">
      <c r="B8" s="162" t="s">
        <v>828</v>
      </c>
      <c r="C8" s="162">
        <v>7694</v>
      </c>
      <c r="D8" s="163">
        <v>46076</v>
      </c>
      <c r="E8" s="162">
        <v>6900</v>
      </c>
      <c r="F8" s="164" t="s">
        <v>2139</v>
      </c>
      <c r="G8" s="162"/>
    </row>
    <row r="9" spans="2:7" ht="19.5" customHeight="1">
      <c r="B9" s="162" t="s">
        <v>829</v>
      </c>
      <c r="C9" s="162">
        <v>7663</v>
      </c>
      <c r="D9" s="163">
        <v>46077</v>
      </c>
      <c r="E9" s="162">
        <v>8000</v>
      </c>
      <c r="F9" s="164" t="s">
        <v>2141</v>
      </c>
      <c r="G9" s="162" t="s">
        <v>2142</v>
      </c>
    </row>
    <row r="10" spans="2:7" ht="19.5" customHeight="1">
      <c r="B10" s="162"/>
      <c r="C10" s="162">
        <v>9402</v>
      </c>
      <c r="D10" s="163">
        <v>46070</v>
      </c>
      <c r="E10" s="162">
        <v>7000</v>
      </c>
      <c r="F10" s="164" t="s">
        <v>2139</v>
      </c>
      <c r="G10" s="162"/>
    </row>
    <row r="11" spans="2:7" ht="19.5" customHeight="1">
      <c r="B11" s="162" t="s">
        <v>2143</v>
      </c>
      <c r="C11" s="162">
        <v>9038</v>
      </c>
      <c r="D11" s="163">
        <v>46076</v>
      </c>
      <c r="E11" s="162">
        <v>8698</v>
      </c>
      <c r="F11" s="164" t="s">
        <v>2144</v>
      </c>
      <c r="G11" s="162"/>
    </row>
    <row r="12" spans="2:7" ht="19.5" customHeight="1">
      <c r="B12" s="162" t="s">
        <v>752</v>
      </c>
      <c r="C12" s="162" t="s">
        <v>2145</v>
      </c>
      <c r="D12" s="163">
        <v>46066</v>
      </c>
      <c r="E12" s="162">
        <v>9500</v>
      </c>
      <c r="F12" s="164" t="s">
        <v>2146</v>
      </c>
      <c r="G12" s="162"/>
    </row>
    <row r="13" spans="2:7" ht="19.5" customHeight="1">
      <c r="B13" s="162" t="s">
        <v>752</v>
      </c>
      <c r="C13" s="162" t="s">
        <v>2147</v>
      </c>
      <c r="D13" s="163">
        <v>46066</v>
      </c>
      <c r="E13" s="162">
        <v>10500</v>
      </c>
      <c r="F13" s="164" t="s">
        <v>2146</v>
      </c>
      <c r="G13" s="162"/>
    </row>
    <row r="14" spans="2:7" ht="19.5" customHeight="1">
      <c r="B14" s="162" t="s">
        <v>752</v>
      </c>
      <c r="C14" s="162" t="s">
        <v>2148</v>
      </c>
      <c r="D14" s="163">
        <v>46066</v>
      </c>
      <c r="E14" s="162">
        <v>9000</v>
      </c>
      <c r="F14" s="164" t="s">
        <v>2146</v>
      </c>
      <c r="G14" s="162"/>
    </row>
    <row r="15" spans="2:7" ht="19.5" customHeight="1">
      <c r="B15" s="162" t="s">
        <v>843</v>
      </c>
      <c r="C15" s="162">
        <v>9316</v>
      </c>
      <c r="D15" s="162"/>
      <c r="E15" s="162"/>
      <c r="F15" s="162"/>
      <c r="G15" s="162"/>
    </row>
    <row r="16" spans="2:7" ht="19.5" customHeight="1">
      <c r="B16" s="162" t="s">
        <v>843</v>
      </c>
      <c r="C16" s="162"/>
      <c r="D16" s="162"/>
      <c r="E16" s="162"/>
      <c r="F16" s="162"/>
      <c r="G16" s="162"/>
    </row>
    <row r="17" spans="2:7" ht="19.5" customHeight="1">
      <c r="B17" s="162" t="s">
        <v>843</v>
      </c>
      <c r="C17" s="162"/>
      <c r="D17" s="162"/>
      <c r="E17" s="162"/>
      <c r="F17" s="162"/>
      <c r="G17" s="162"/>
    </row>
    <row r="18" spans="2:7" ht="19.5" customHeight="1">
      <c r="B18" s="162" t="s">
        <v>843</v>
      </c>
      <c r="C18" s="162"/>
      <c r="D18" s="162"/>
      <c r="E18" s="162"/>
      <c r="F18" s="162"/>
      <c r="G18" s="162"/>
    </row>
    <row r="19" spans="2:7" ht="19.5" customHeight="1">
      <c r="B19" s="162" t="s">
        <v>842</v>
      </c>
      <c r="C19" s="162">
        <v>9278</v>
      </c>
      <c r="D19" s="162"/>
      <c r="E19" s="162"/>
      <c r="F19" s="162"/>
      <c r="G19" s="162"/>
    </row>
    <row r="20" spans="2:7" ht="19.5" customHeight="1">
      <c r="B20" s="162" t="s">
        <v>842</v>
      </c>
      <c r="C20" s="162">
        <v>9244</v>
      </c>
      <c r="D20" s="162"/>
      <c r="E20" s="162"/>
      <c r="F20" s="162"/>
      <c r="G20" s="162"/>
    </row>
    <row r="21" spans="2:7" ht="19.5" customHeight="1">
      <c r="B21" s="162" t="s">
        <v>845</v>
      </c>
      <c r="C21" s="162">
        <v>9309</v>
      </c>
      <c r="D21" s="162"/>
      <c r="E21" s="162"/>
      <c r="F21" s="162"/>
      <c r="G21" s="162"/>
    </row>
    <row r="22" spans="2:7" ht="19.5" customHeight="1">
      <c r="B22" s="162" t="s">
        <v>845</v>
      </c>
      <c r="C22" s="162">
        <v>9320</v>
      </c>
      <c r="D22" s="162"/>
      <c r="E22" s="162"/>
      <c r="F22" s="162"/>
      <c r="G22" s="162"/>
    </row>
    <row r="23" spans="2:7" ht="19.5" customHeight="1">
      <c r="B23" s="162" t="s">
        <v>845</v>
      </c>
      <c r="C23" s="162">
        <v>9265</v>
      </c>
      <c r="D23" s="162"/>
      <c r="E23" s="162"/>
      <c r="F23" s="162"/>
      <c r="G23" s="162"/>
    </row>
    <row r="24" spans="2:7" ht="19.5" customHeight="1">
      <c r="B24" s="162" t="s">
        <v>845</v>
      </c>
      <c r="C24" s="162">
        <v>7679</v>
      </c>
      <c r="D24" s="162"/>
      <c r="E24" s="162"/>
      <c r="F24" s="162"/>
      <c r="G24" s="162"/>
    </row>
    <row r="25" spans="2:7" ht="19.5" customHeight="1">
      <c r="B25" s="162"/>
      <c r="C25" s="162"/>
      <c r="D25" s="162"/>
      <c r="E25" s="162"/>
      <c r="F25" s="162"/>
      <c r="G25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347" activePane="bottomLeft" state="frozen"/>
      <selection pane="bottomLeft" activeCell="A690" sqref="A690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77" t="s">
        <v>2149</v>
      </c>
      <c r="D5" s="278"/>
      <c r="E5" s="278"/>
      <c r="F5" s="278"/>
      <c r="G5" s="278"/>
      <c r="H5" s="278"/>
      <c r="I5" s="278"/>
      <c r="J5" s="279"/>
      <c r="K5" s="280" t="s">
        <v>2150</v>
      </c>
      <c r="L5" s="281"/>
      <c r="M5" s="281"/>
      <c r="N5" s="281"/>
      <c r="O5" s="282" t="s">
        <v>2151</v>
      </c>
      <c r="P5" s="283"/>
    </row>
    <row r="6" spans="1:16" s="73" customFormat="1" ht="15" customHeight="1">
      <c r="A6" s="65" t="s">
        <v>2152</v>
      </c>
      <c r="B6" s="74" t="s">
        <v>2153</v>
      </c>
      <c r="C6" s="75" t="s">
        <v>995</v>
      </c>
      <c r="D6" s="76" t="s">
        <v>996</v>
      </c>
      <c r="E6" s="75" t="s">
        <v>2154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2155</v>
      </c>
      <c r="M6" s="79" t="s">
        <v>611</v>
      </c>
      <c r="N6" s="80" t="s">
        <v>990</v>
      </c>
      <c r="O6" s="154" t="s">
        <v>1033</v>
      </c>
      <c r="P6" s="132" t="s">
        <v>2156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Contrato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0.125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0.125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Contrato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0.16666666666666666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 ZEZ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 ZEZ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 ZGP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0.125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Contrato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0.16666666666666666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 ZEZ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0.33333333333333331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 ZGP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Contrato</v>
      </c>
      <c r="C166" s="82" t="str">
        <f>IF(SP_SUL!S166="","*",SP_SUL!S166)</f>
        <v>SP SUL</v>
      </c>
      <c r="D166" s="82" t="str">
        <f>IF(SP_SUL!T166="","*",SP_SUL!T166)</f>
        <v>ZKE-ZEV</v>
      </c>
      <c r="E166" s="82" t="str">
        <f>IF(SP_SUL!D166="","*",SP_SUL!D166)</f>
        <v>SUPER ZWW</v>
      </c>
      <c r="F166" s="82" t="str">
        <f>IF(SP_SUL!H166="","*",SP_SUL!H166)</f>
        <v>-</v>
      </c>
      <c r="G166" s="82" t="str">
        <f>IF(SP_SUL!M166="","*",SP_SUL!M166)</f>
        <v>ZWW</v>
      </c>
      <c r="H166" s="115">
        <f>IF(SP_SUL!K166="","*",SP_SUL!K166)</f>
        <v>87</v>
      </c>
      <c r="I166" s="112">
        <f>IF(SP_SUL!O166="","*",SP_SUL!O166)</f>
        <v>0.375</v>
      </c>
      <c r="J166" s="112">
        <f>IF(SP_SUL!P166="","*",SP_SUL!P166)</f>
        <v>0.125</v>
      </c>
      <c r="K166" s="82" t="str">
        <f>IF(SP_SUL!AK166="","*",SP_SUL!AK166)</f>
        <v>-</v>
      </c>
      <c r="L166" s="82" t="str">
        <f>IF(SP_SUL!AM166="","*",SP_SUL!AM166)</f>
        <v>ZWW</v>
      </c>
      <c r="M166" s="82">
        <f>IF(SP_SUL!AP166="","*",SP_SUL!AP166)</f>
        <v>87</v>
      </c>
      <c r="N166" s="82" t="str">
        <f>IF(SP_SUL!AM166="","*",SP_SUL!AM166)</f>
        <v>ZWW</v>
      </c>
      <c r="O166" s="109">
        <f>IF(SP_SUL!BH166="","*",SP_SUL!BH166)</f>
        <v>0</v>
      </c>
      <c r="P166" s="145" t="str">
        <f>IF($A$2=1,IF(SP_SUL!BJ166="","*",SP_SUL!BJ166),IF(SP_SUL!BK166="","*",SP_SUL!BK166))</f>
        <v xml:space="preserve">Cancelado CCO 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Contrato</v>
      </c>
      <c r="C169" s="82" t="str">
        <f>IF(SP_SUL!S169="","*",SP_SUL!S169)</f>
        <v>SP SUL</v>
      </c>
      <c r="D169" s="82" t="str">
        <f>IF(SP_SUL!T169="","*",SP_SUL!T169)</f>
        <v>ZKE-ZEV</v>
      </c>
      <c r="E169" s="82" t="str">
        <f>IF(SP_SUL!D169="","*",SP_SUL!D169)</f>
        <v>MOD ZRB</v>
      </c>
      <c r="F169" s="82" t="str">
        <f>IF(SP_SUL!H169="","*",SP_SUL!H169)</f>
        <v>-</v>
      </c>
      <c r="G169" s="82" t="str">
        <f>IF(SP_SUL!M169="","*",SP_SUL!M169)</f>
        <v>ZRB</v>
      </c>
      <c r="H169" s="115">
        <f>IF(SP_SUL!K169="","*",SP_SUL!K169)</f>
        <v>152</v>
      </c>
      <c r="I169" s="112">
        <f>IF(SP_SUL!O169="","*",SP_SUL!O169)</f>
        <v>0.33333333333333331</v>
      </c>
      <c r="J169" s="112">
        <f>IF(SP_SUL!P169="","*",SP_SUL!P169)</f>
        <v>0.33333333333333331</v>
      </c>
      <c r="K169" s="82" t="str">
        <f>IF(SP_SUL!AK169="","*",SP_SUL!AK169)</f>
        <v>-</v>
      </c>
      <c r="L169" s="82" t="str">
        <f>IF(SP_SUL!AM169="","*",SP_SUL!AM169)</f>
        <v>ZRB</v>
      </c>
      <c r="M169" s="82">
        <f>IF(SP_SUL!AP169="","*",SP_SUL!AP169)</f>
        <v>152</v>
      </c>
      <c r="N169" s="82" t="str">
        <f>IF(SP_SUL!AM169="","*",SP_SUL!AM169)</f>
        <v>ZRB</v>
      </c>
      <c r="O169" s="109">
        <f>IF(SP_SUL!BH169="","*",SP_SUL!BH169)</f>
        <v>0</v>
      </c>
      <c r="P169" s="145" t="str">
        <f>IF($A$2=1,IF(SP_SUL!BJ169="","*",SP_SUL!BJ169),IF(SP_SUL!BK169="","*",SP_SUL!BK169))</f>
        <v xml:space="preserve">Cancelado CCO 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Contrato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0.33333333333333331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0.125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Contrato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Contrato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 ZEZ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 ZGP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 ZEZ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 ZGP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 ZRB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 ZEZ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 ZGP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TP pronto 08h00 / 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TP pronto 08h20 / 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>
        <f>IF(SP_SUL!BH544="","*",SP_SUL!BH544)</f>
        <v>2</v>
      </c>
      <c r="P544" s="145" t="str">
        <f>IF($A$2=1,IF(SP_SUL!BJ544="","*",SP_SUL!BJ544),IF(SP_SUL!BK544="","*",SP_SUL!BK544))</f>
        <v>MC1 07h11 / Realizado deslocamento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Sem Oportunidade de faixa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Sem Oportunidade de faixa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Sem Oportunidade de faixa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Sem Oportunidade de faixa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Sem Oportunidade de faixa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Sem Oportunidade de faixa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>
        <f>IF(SP_SUL!BH554="","*",SP_SUL!BH554)</f>
        <v>0</v>
      </c>
      <c r="P554" s="145" t="str">
        <f>IF($A$2=1,IF(SP_SUL!BJ554="","*",SP_SUL!BJ554),IF(SP_SUL!BK554="","*",SP_SUL!BK554))</f>
        <v>Sem Oportunidade de faixa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>
        <f>IF(SP_SUL!BH555="","*",SP_SUL!BH555)</f>
        <v>0</v>
      </c>
      <c r="P555" s="145" t="str">
        <f>IF($A$2=1,IF(SP_SUL!BJ555="","*",SP_SUL!BJ555),IF(SP_SUL!BK555="","*",SP_SUL!BK555))</f>
        <v>Sem Oportunidade de faixa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>
        <f>IF(SP_SUL!BH556="","*",SP_SUL!BH556)</f>
        <v>0</v>
      </c>
      <c r="P556" s="145" t="str">
        <f>IF($A$2=1,IF(SP_SUL!BJ556="","*",SP_SUL!BJ556),IF(SP_SUL!BK556="","*",SP_SUL!BK556))</f>
        <v>Sem Oportunidade de faixa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>
        <f>IF(SP_SUL!BH557="","*",SP_SUL!BH557)</f>
        <v>0</v>
      </c>
      <c r="P557" s="145" t="str">
        <f>IF($A$2=1,IF(SP_SUL!BJ557="","*",SP_SUL!BJ557),IF(SP_SUL!BK557="","*",SP_SUL!BK557))</f>
        <v>MC13h03 / Sem oportunidade de faixa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>
        <f>IF(SP_SUL!BH558="","*",SP_SUL!BH558)</f>
        <v>0</v>
      </c>
      <c r="P558" s="145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>
        <f>IF(SP_SUL!BH559="","*",SP_SUL!BH559)</f>
        <v>0</v>
      </c>
      <c r="P559" s="145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>
        <f>IF(SP_SUL!BH560="","*",SP_SUL!BH560)</f>
        <v>0</v>
      </c>
      <c r="P560" s="145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1">
        <f>IF(SP_SUL!B561="","*",SP_SUL!B561)</f>
        <v>46074</v>
      </c>
      <c r="B561" s="82" t="str">
        <f>IF(SP_SUL!X561="","*",SP_SUL!X561)</f>
        <v>Contrato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>
        <f>IF(SP_SUL!BH561="","*",SP_SUL!BH561)</f>
        <v>2</v>
      </c>
      <c r="P561" s="145" t="str">
        <f>IF($A$2=1,IF(SP_SUL!BJ561="","*",SP_SUL!BJ561),IF(SP_SUL!BK561="","*",SP_SUL!BK561))</f>
        <v>Em deslocamento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>
        <f>IF(SP_SUL!BH562="","*",SP_SUL!BH562)</f>
        <v>2</v>
      </c>
      <c r="P562" s="145" t="str">
        <f>IF($A$2=1,IF(SP_SUL!BJ562="","*",SP_SUL!BJ562),IF(SP_SUL!BK562="","*",SP_SUL!BK562))</f>
        <v>Realizado deslocamento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>
        <f>IF(SP_SUL!BH563="","*",SP_SUL!BH563)</f>
        <v>0</v>
      </c>
      <c r="P563" s="145" t="str">
        <f>IF($A$2=1,IF(SP_SUL!BJ563="","*",SP_SUL!BJ563),IF(SP_SUL!BK563="","*",SP_SUL!BK563))</f>
        <v>Sem Oportunidade de faixa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>
        <f>IF(SP_SUL!BH564="","*",SP_SUL!BH564)</f>
        <v>2</v>
      </c>
      <c r="P564" s="145" t="str">
        <f>IF($A$2=1,IF(SP_SUL!BJ564="","*",SP_SUL!BJ564),IF(SP_SUL!BK564="","*",SP_SUL!BK564))</f>
        <v>Realizado intervalo das 08h10 até 10h00.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111.5</v>
      </c>
      <c r="N565" s="82" t="str">
        <f>IF(SP_SUL!AM565="","*",SP_SUL!AM565)</f>
        <v>109-ZGM</v>
      </c>
      <c r="O565" s="109">
        <f>IF(SP_SUL!BH565="","*",SP_SUL!BH565)</f>
        <v>2</v>
      </c>
      <c r="P565" s="145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>
        <f>IF(SP_SUL!BH566="","*",SP_SUL!BH566)</f>
        <v>2</v>
      </c>
      <c r="P566" s="145" t="str">
        <f>IF($A$2=1,IF(SP_SUL!BJ566="","*",SP_SUL!BJ566),IF(SP_SUL!BK566="","*",SP_SUL!BK566))</f>
        <v>TP pronto 11h00 / Realizadointervalo das 12h50 até 15h20.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>
        <f>IF(SP_SUL!BH569="","*",SP_SUL!BH569)</f>
        <v>0</v>
      </c>
      <c r="P569" s="145" t="str">
        <f>IF($A$2=1,IF(SP_SUL!BJ569="","*",SP_SUL!BJ569),IF(SP_SUL!BK569="","*",SP_SUL!BK569))</f>
        <v>Sem Oportunidade de faixa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>
        <f>IF(SP_SUL!BH570="","*",SP_SUL!BH570)</f>
        <v>0</v>
      </c>
      <c r="P570" s="145" t="str">
        <f>IF($A$2=1,IF(SP_SUL!BJ570="","*",SP_SUL!BJ570),IF(SP_SUL!BK570="","*",SP_SUL!BK570))</f>
        <v>Sem Oportunidade de faixa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>
        <f>IF(SP_SUL!BH571="","*",SP_SUL!BH571)</f>
        <v>0</v>
      </c>
      <c r="P571" s="145" t="str">
        <f>IF($A$2=1,IF(SP_SUL!BJ571="","*",SP_SUL!BJ571),IF(SP_SUL!BK571="","*",SP_SUL!BK571))</f>
        <v>Sem Oportunidade de faixa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>
        <f>IF(SP_SUL!BH574="","*",SP_SUL!BH574)</f>
        <v>2</v>
      </c>
      <c r="P574" s="145" t="str">
        <f>IF($A$2=1,IF(SP_SUL!BJ574="","*",SP_SUL!BJ574),IF(SP_SUL!BK574="","*",SP_SUL!BK574))</f>
        <v>TP pronto 08h23 / Realizado intervalo das 08h27 até 09h57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>
        <f>IF(SP_SUL!BH575="","*",SP_SUL!BH575)</f>
        <v>0</v>
      </c>
      <c r="P575" s="145" t="str">
        <f>IF($A$2=1,IF(SP_SUL!BJ575="","*",SP_SUL!BJ575),IF(SP_SUL!BK575="","*",SP_SUL!BK575))</f>
        <v xml:space="preserve">MC1 14h23 / Autorizado entrada na via 14h28 / Em deslocamento para km de descarga / 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>
        <f>IF(SP_SUL!BH578="","*",SP_SUL!BH578)</f>
        <v>0</v>
      </c>
      <c r="P578" s="145" t="str">
        <f>IF($A$2=1,IF(SP_SUL!BJ578="","*",SP_SUL!BJ578),IF(SP_SUL!BK578="","*",SP_SUL!BK578))</f>
        <v>Cancelado via/ Turma em outra atividade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0.41666666666666669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>
        <f>IF(SP_SUL!BH579="","*",SP_SUL!BH579)</f>
        <v>0</v>
      </c>
      <c r="P579" s="145" t="str">
        <f>IF($A$2=1,IF(SP_SUL!BJ579="","*",SP_SUL!BJ579),IF(SP_SUL!BK579="","*",SP_SUL!BK579))</f>
        <v>Cancelado CCO.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0.4375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>
        <f>IF(SP_SUL!BH580="","*",SP_SUL!BH580)</f>
        <v>2</v>
      </c>
      <c r="P580" s="145" t="str">
        <f>IF($A$2=1,IF(SP_SUL!BJ580="","*",SP_SUL!BJ580),IF(SP_SUL!BK580="","*",SP_SUL!BK580))</f>
        <v>MC1 09h21 / Realizado intervalo para descarga de dormentes.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>
        <f>IF(SP_SUL!BH581="","*",SP_SUL!BH581)</f>
        <v>0</v>
      </c>
      <c r="P581" s="145" t="str">
        <f>IF($A$2=1,IF(SP_SUL!BJ581="","*",SP_SUL!BJ581),IF(SP_SUL!BK581="","*",SP_SUL!BK581))</f>
        <v>TP pronto 09h36 / Sem oportunidade de faixa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V95</v>
      </c>
      <c r="F582" s="82" t="str">
        <f>IF(SP_SUL!H582="","*",SP_SUL!H582)</f>
        <v>ZYU1</v>
      </c>
      <c r="G582" s="82" t="str">
        <f>IF(SP_SUL!M582="","*",SP_SUL!M582)</f>
        <v>ZYU-ZEM</v>
      </c>
      <c r="H582" s="115">
        <f>IF(SP_SUL!K582="","*",SP_SUL!K582)</f>
        <v>202</v>
      </c>
      <c r="I582" s="112">
        <f>IF(SP_SUL!O582="","*",SP_SUL!O582)</f>
        <v>0.41666666666666669</v>
      </c>
      <c r="J582" s="112">
        <f>IF(SP_SUL!P582="","*",SP_SUL!P582)</f>
        <v>4.1666666666666664E-2</v>
      </c>
      <c r="K582" s="82" t="str">
        <f>IF(SP_SUL!AK582="","*",SP_SUL!AK582)</f>
        <v>ZYU1</v>
      </c>
      <c r="L582" s="82" t="str">
        <f>IF(SP_SUL!AM582="","*",SP_SUL!AM582)</f>
        <v>ZYU-ZEM</v>
      </c>
      <c r="M582" s="82">
        <f>IF(SP_SUL!AP582="","*",SP_SUL!AP582)</f>
        <v>202</v>
      </c>
      <c r="N582" s="82" t="str">
        <f>IF(SP_SUL!AM582="","*",SP_SUL!AM582)</f>
        <v>ZYU-ZEM</v>
      </c>
      <c r="O582" s="109">
        <f>IF(SP_SUL!BH582="","*",SP_SUL!BH582)</f>
        <v>2</v>
      </c>
      <c r="P582" s="145" t="str">
        <f>IF($A$2=1,IF(SP_SUL!BJ582="","*",SP_SUL!BJ582),IF(SP_SUL!BK582="","*",SP_SUL!BK582))</f>
        <v>MC1- 11h10 / Autorizado entrada na via 11h23. Em deslocamento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ROBSON (TF-701)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>
        <f>IF(SP_SUL!BH583="","*",SP_SUL!BH583)</f>
        <v>0</v>
      </c>
      <c r="P583" s="145" t="str">
        <f>IF($A$2=1,IF(SP_SUL!BJ583="","*",SP_SUL!BJ583),IF(SP_SUL!BK583="","*",SP_SUL!BK583))</f>
        <v>TP pronto 11h00. Sem oportunidade de faixa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JACIANO (TF-674)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190.3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190.3</v>
      </c>
      <c r="N584" s="82" t="str">
        <f>IF(SP_SUL!AM584="","*",SP_SUL!AM584)</f>
        <v>ZDY-ZFY</v>
      </c>
      <c r="O584" s="109">
        <f>IF(SP_SUL!BH584="","*",SP_SUL!BH584)</f>
        <v>0</v>
      </c>
      <c r="P584" s="145" t="str">
        <f>IF($A$2=1,IF(SP_SUL!BJ584="","*",SP_SUL!BJ584),IF(SP_SUL!BK584="","*",SP_SUL!BK584))</f>
        <v>TP pronto 11h00. Sem oportunidade de faixa</v>
      </c>
    </row>
    <row r="585" spans="1:16" hidden="1">
      <c r="A585" s="81">
        <f>IF(SP_SUL!B585="","*",SP_SUL!B585)</f>
        <v>46076</v>
      </c>
      <c r="B585" s="82" t="str">
        <f>IF(SP_SUL!X585="","*",SP_SUL!X585)</f>
        <v>Oportunidade</v>
      </c>
      <c r="C585" s="82" t="str">
        <f>IF(SP_SUL!S585="","*",SP_SUL!S585)</f>
        <v>SP SUL</v>
      </c>
      <c r="D585" s="82" t="str">
        <f>IF(SP_SUL!T585="","*",SP_SUL!T585)</f>
        <v>ZBV-ZKE</v>
      </c>
      <c r="E585" s="82" t="str">
        <f>IF(SP_SUL!D585="","*",SP_SUL!D585)</f>
        <v>ROBSON (TP-729)</v>
      </c>
      <c r="F585" s="82" t="str">
        <f>IF(SP_SUL!H585="","*",SP_SUL!H585)</f>
        <v>-</v>
      </c>
      <c r="G585" s="82" t="str">
        <f>IF(SP_SUL!M585="","*",SP_SUL!M585)</f>
        <v>ZDY-ZFY</v>
      </c>
      <c r="H585" s="115">
        <f>IF(SP_SUL!K585="","*",SP_SUL!K585)</f>
        <v>187.58</v>
      </c>
      <c r="I585" s="112">
        <f>IF(SP_SUL!O585="","*",SP_SUL!O585)</f>
        <v>0.375</v>
      </c>
      <c r="J585" s="112">
        <f>IF(SP_SUL!P585="","*",SP_SUL!P585)</f>
        <v>8.3333333333333329E-2</v>
      </c>
      <c r="K585" s="82" t="str">
        <f>IF(SP_SUL!AK585="","*",SP_SUL!AK585)</f>
        <v>-</v>
      </c>
      <c r="L585" s="82" t="str">
        <f>IF(SP_SUL!AM585="","*",SP_SUL!AM585)</f>
        <v>ZDY-ZFY</v>
      </c>
      <c r="M585" s="82">
        <f>IF(SP_SUL!AP585="","*",SP_SUL!AP585)</f>
        <v>187.58</v>
      </c>
      <c r="N585" s="82" t="str">
        <f>IF(SP_SUL!AM585="","*",SP_SUL!AM585)</f>
        <v>ZDY-ZFY</v>
      </c>
      <c r="O585" s="109">
        <f>IF(SP_SUL!BH585="","*",SP_SUL!BH585)</f>
        <v>0</v>
      </c>
      <c r="P585" s="145" t="str">
        <f>IF($A$2=1,IF(SP_SUL!BJ585="","*",SP_SUL!BJ585),IF(SP_SUL!BK585="","*",SP_SUL!BK585))</f>
        <v>TP pronto 08h32 / Sem oportunidade de faixa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>
        <f>IF(SP_SUL!BH586="","*",SP_SUL!BH586)</f>
        <v>2</v>
      </c>
      <c r="P586" s="145" t="str">
        <f>IF($A$2=1,IF(SP_SUL!BJ586="","*",SP_SUL!BJ586),IF(SP_SUL!BK586="","*",SP_SUL!BK586))</f>
        <v>TP pronto 10h35 / Realizado intervalo das 10h40 até 12h40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ZBV-ZKE</v>
      </c>
      <c r="E587" s="82" t="str">
        <f>IF(SP_SUL!D587="","*",SP_SUL!D587)</f>
        <v>W99</v>
      </c>
      <c r="F587" s="82" t="str">
        <f>IF(SP_SUL!H587="","*",SP_SUL!H587)</f>
        <v>ZKEGA</v>
      </c>
      <c r="G587" s="82" t="str">
        <f>IF(SP_SUL!M587="","*",SP_SUL!M587)</f>
        <v>ZKE-ZEM</v>
      </c>
      <c r="H587" s="115">
        <f>IF(SP_SUL!K587="","*",SP_SUL!K587)</f>
        <v>149</v>
      </c>
      <c r="I587" s="112">
        <f>IF(SP_SUL!O587="","*",SP_SUL!O587)</f>
        <v>0.58333333333333337</v>
      </c>
      <c r="J587" s="112">
        <f>IF(SP_SUL!P587="","*",SP_SUL!P587)</f>
        <v>4.1666666666666664E-2</v>
      </c>
      <c r="K587" s="82" t="str">
        <f>IF(SP_SUL!AK587="","*",SP_SUL!AK587)</f>
        <v>ZKEGA</v>
      </c>
      <c r="L587" s="82" t="str">
        <f>IF(SP_SUL!AM587="","*",SP_SUL!AM587)</f>
        <v>ZKE-ZKW</v>
      </c>
      <c r="M587" s="82">
        <f>IF(SP_SUL!AP587="","*",SP_SUL!AP587)</f>
        <v>149</v>
      </c>
      <c r="N587" s="82" t="str">
        <f>IF(SP_SUL!AM587="","*",SP_SUL!AM587)</f>
        <v>ZKE-ZKW</v>
      </c>
      <c r="O587" s="109">
        <f>IF(SP_SUL!BH587="","*",SP_SUL!BH587)</f>
        <v>2</v>
      </c>
      <c r="P587" s="145" t="str">
        <f>IF($A$2=1,IF(SP_SUL!BJ587="","*",SP_SUL!BJ587),IF(SP_SUL!BK587="","*",SP_SUL!BK587))</f>
        <v>Alterado programação para realizar deslocamento de ZGA até ZKW/ MC1 14h07 / Realizado deslocamento.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V89</v>
      </c>
      <c r="F588" s="82" t="str">
        <f>IF(SP_SUL!H588="","*",SP_SUL!H588)</f>
        <v>102ZKW2</v>
      </c>
      <c r="G588" s="82" t="str">
        <f>IF(SP_SUL!M588="","*",SP_SUL!M588)</f>
        <v>ZKW-ZLU</v>
      </c>
      <c r="H588" s="115">
        <f>IF(SP_SUL!K588="","*",SP_SUL!K588)</f>
        <v>97.9</v>
      </c>
      <c r="I588" s="112">
        <f>IF(SP_SUL!O588="","*",SP_SUL!O588)</f>
        <v>0.4375</v>
      </c>
      <c r="J588" s="112">
        <f>IF(SP_SUL!P588="","*",SP_SUL!P588)</f>
        <v>8.3333333333333329E-2</v>
      </c>
      <c r="K588" s="82" t="str">
        <f>IF(SP_SUL!AK588="","*",SP_SUL!AK588)</f>
        <v>102ZKW2</v>
      </c>
      <c r="L588" s="82" t="str">
        <f>IF(SP_SUL!AM588="","*",SP_SUL!AM588)</f>
        <v>ZKW-ZLU</v>
      </c>
      <c r="M588" s="82">
        <f>IF(SP_SUL!AP588="","*",SP_SUL!AP588)</f>
        <v>97.9</v>
      </c>
      <c r="N588" s="82" t="str">
        <f>IF(SP_SUL!AM588="","*",SP_SUL!AM588)</f>
        <v>ZKW-ZLU</v>
      </c>
      <c r="O588" s="109">
        <f>IF(SP_SUL!BH588="","*",SP_SUL!BH588)</f>
        <v>2</v>
      </c>
      <c r="P588" s="145" t="str">
        <f>IF($A$2=1,IF(SP_SUL!BJ588="","*",SP_SUL!BJ588),IF(SP_SUL!BK588="","*",SP_SUL!BK588))</f>
        <v>MC1 09h30 / Autorizado entrada na via 09h34 / Realizado intervalo das 09h53 até 13h32</v>
      </c>
    </row>
    <row r="589" spans="1:16" hidden="1">
      <c r="A589" s="81">
        <f>IF(SP_SUL!B589="","*",SP_SUL!B589)</f>
        <v>46076</v>
      </c>
      <c r="B589" s="82" t="str">
        <f>IF(SP_SUL!X589="","*",SP_SUL!X589)</f>
        <v>Oportunidade</v>
      </c>
      <c r="C589" s="82" t="str">
        <f>IF(SP_SUL!S589="","*",SP_SUL!S589)</f>
        <v>SP SUL</v>
      </c>
      <c r="D589" s="82" t="str">
        <f>IF(SP_SUL!T589="","*",SP_SUL!T589)</f>
        <v>ZKE-ZEV</v>
      </c>
      <c r="E589" s="82" t="str">
        <f>IF(SP_SUL!D589="","*",SP_SUL!D589)</f>
        <v>W60</v>
      </c>
      <c r="F589" s="82" t="str">
        <f>IF(SP_SUL!H589="","*",SP_SUL!H589)</f>
        <v>ZEM130-2</v>
      </c>
      <c r="G589" s="82" t="str">
        <f>IF(SP_SUL!M589="","*",SP_SUL!M589)</f>
        <v>ZWI-ZEM</v>
      </c>
      <c r="H589" s="115">
        <f>IF(SP_SUL!K589="","*",SP_SUL!K589)</f>
        <v>127.4</v>
      </c>
      <c r="I589" s="112">
        <f>IF(SP_SUL!O589="","*",SP_SUL!O589)</f>
        <v>0.33333333333333331</v>
      </c>
      <c r="J589" s="112">
        <f>IF(SP_SUL!P589="","*",SP_SUL!P589)</f>
        <v>8.3333333333333329E-2</v>
      </c>
      <c r="K589" s="82" t="str">
        <f>IF(SP_SUL!AK589="","*",SP_SUL!AK589)</f>
        <v>ZEM130-2</v>
      </c>
      <c r="L589" s="82" t="str">
        <f>IF(SP_SUL!AM589="","*",SP_SUL!AM589)</f>
        <v>ZWI-ZEM</v>
      </c>
      <c r="M589" s="82">
        <f>IF(SP_SUL!AP589="","*",SP_SUL!AP589)</f>
        <v>127.4</v>
      </c>
      <c r="N589" s="82" t="str">
        <f>IF(SP_SUL!AM589="","*",SP_SUL!AM589)</f>
        <v>ZWI-ZEM</v>
      </c>
      <c r="O589" s="109">
        <f>IF(SP_SUL!BH589="","*",SP_SUL!BH589)</f>
        <v>0</v>
      </c>
      <c r="P589" s="145" t="str">
        <f>IF($A$2=1,IF(SP_SUL!BJ589="","*",SP_SUL!BJ589),IF(SP_SUL!BK589="","*",SP_SUL!BK589))</f>
        <v>Não solicita MC1, devido W60 realizar o carregamento de dormentes.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W97</v>
      </c>
      <c r="F590" s="82" t="str">
        <f>IF(SP_SUL!H590="","*",SP_SUL!H590)</f>
        <v>ZEM-1</v>
      </c>
      <c r="G590" s="82" t="str">
        <f>IF(SP_SUL!M590="","*",SP_SUL!M590)</f>
        <v>ZEM-ZEV</v>
      </c>
      <c r="H590" s="115">
        <f>IF(SP_SUL!K590="","*",SP_SUL!K590)</f>
        <v>135</v>
      </c>
      <c r="I590" s="112">
        <f>IF(SP_SUL!O590="","*",SP_SUL!O590)</f>
        <v>0.5</v>
      </c>
      <c r="J590" s="112">
        <f>IF(SP_SUL!P590="","*",SP_SUL!P590)</f>
        <v>4.1666666666666664E-2</v>
      </c>
      <c r="K590" s="82" t="str">
        <f>IF(SP_SUL!AK590="","*",SP_SUL!AK590)</f>
        <v>ZEM-1</v>
      </c>
      <c r="L590" s="82" t="str">
        <f>IF(SP_SUL!AM590="","*",SP_SUL!AM590)</f>
        <v>ZEM-ZEV</v>
      </c>
      <c r="M590" s="82">
        <f>IF(SP_SUL!AP590="","*",SP_SUL!AP590)</f>
        <v>135</v>
      </c>
      <c r="N590" s="82" t="str">
        <f>IF(SP_SUL!AM590="","*",SP_SUL!AM590)</f>
        <v>ZEM-ZEV</v>
      </c>
      <c r="O590" s="109">
        <f>IF(SP_SUL!BH590="","*",SP_SUL!BH590)</f>
        <v>0</v>
      </c>
      <c r="P590" s="145" t="str">
        <f>IF($A$2=1,IF(SP_SUL!BJ590="","*",SP_SUL!BJ590),IF(SP_SUL!BK590="","*",SP_SUL!BK590))</f>
        <v>MC1 11h08 / Sem oportunidade de faixa para realizar o deslocamento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WALTER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155.62299999999999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155.62299999999999</v>
      </c>
      <c r="N591" s="82" t="str">
        <f>IF(SP_SUL!AM591="","*",SP_SUL!AM591)</f>
        <v>ZRB-ZEV</v>
      </c>
      <c r="O591" s="109">
        <f>IF(SP_SUL!BH591="","*",SP_SUL!BH591)</f>
        <v>0</v>
      </c>
      <c r="P591" s="145" t="str">
        <f>IF($A$2=1,IF(SP_SUL!BJ591="","*",SP_SUL!BJ591),IF(SP_SUL!BK591="","*",SP_SUL!BK591))</f>
        <v>Cancelado / Condições climáticas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ADENISON (TP-810)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155.691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155.691</v>
      </c>
      <c r="N592" s="82" t="str">
        <f>IF(SP_SUL!AM592="","*",SP_SUL!AM592)</f>
        <v>ZRB-ZEV</v>
      </c>
      <c r="O592" s="109">
        <f>IF(SP_SUL!BH592="","*",SP_SUL!BH592)</f>
        <v>0</v>
      </c>
      <c r="P592" s="145" t="str">
        <f>IF($A$2=1,IF(SP_SUL!BJ592="","*",SP_SUL!BJ592),IF(SP_SUL!BK592="","*",SP_SUL!BK592))</f>
        <v>Cancelado / Condições climáticas</v>
      </c>
    </row>
    <row r="593" spans="1:16" hidden="1">
      <c r="A593" s="81">
        <f>IF(SP_SUL!B593="","*",SP_SUL!B593)</f>
        <v>46076</v>
      </c>
      <c r="B593" s="82" t="str">
        <f>IF(SP_SUL!X593="","*",SP_SUL!X593)</f>
        <v>Oportunidade</v>
      </c>
      <c r="C593" s="82" t="str">
        <f>IF(SP_SUL!S593="","*",SP_SUL!S593)</f>
        <v>SP SUL</v>
      </c>
      <c r="D593" s="82" t="str">
        <f>IF(SP_SUL!T593="","*",SP_SUL!T593)</f>
        <v>ZKE-ZEV</v>
      </c>
      <c r="E593" s="82" t="str">
        <f>IF(SP_SUL!D593="","*",SP_SUL!D593)</f>
        <v>MATEUS (TP-809)</v>
      </c>
      <c r="F593" s="82" t="str">
        <f>IF(SP_SUL!H593="","*",SP_SUL!H593)</f>
        <v>-</v>
      </c>
      <c r="G593" s="82" t="str">
        <f>IF(SP_SUL!M593="","*",SP_SUL!M593)</f>
        <v>ZRB-ZEV</v>
      </c>
      <c r="H593" s="115">
        <f>IF(SP_SUL!K593="","*",SP_SUL!K593)</f>
        <v>156.005</v>
      </c>
      <c r="I593" s="112">
        <f>IF(SP_SUL!O593="","*",SP_SUL!O593)</f>
        <v>0.35416666666666669</v>
      </c>
      <c r="J593" s="112">
        <f>IF(SP_SUL!P593="","*",SP_SUL!P593)</f>
        <v>6.9444444444444448E-2</v>
      </c>
      <c r="K593" s="82" t="str">
        <f>IF(SP_SUL!AK593="","*",SP_SUL!AK593)</f>
        <v>-</v>
      </c>
      <c r="L593" s="82" t="str">
        <f>IF(SP_SUL!AM593="","*",SP_SUL!AM593)</f>
        <v>ZRB-ZEV</v>
      </c>
      <c r="M593" s="82">
        <f>IF(SP_SUL!AP593="","*",SP_SUL!AP593)</f>
        <v>156.005</v>
      </c>
      <c r="N593" s="82" t="str">
        <f>IF(SP_SUL!AM593="","*",SP_SUL!AM593)</f>
        <v>ZRB-ZEV</v>
      </c>
      <c r="O593" s="109">
        <f>IF(SP_SUL!BH593="","*",SP_SUL!BH593)</f>
        <v>0</v>
      </c>
      <c r="P593" s="145" t="str">
        <f>IF($A$2=1,IF(SP_SUL!BJ593="","*",SP_SUL!BJ593),IF(SP_SUL!BK593="","*",SP_SUL!BK593))</f>
        <v>Cancelado / Condições climáticas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>
        <f>IF(SP_SUL!BH594="","*",SP_SUL!BH594)</f>
        <v>2</v>
      </c>
      <c r="P594" s="145" t="str">
        <f>IF($A$2=1,IF(SP_SUL!BJ594="","*",SP_SUL!BJ594),IF(SP_SUL!BK594="","*",SP_SUL!BK594))</f>
        <v xml:space="preserve">MC1 11h55 / Em deslocamento na serra / 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0.33333333333333331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>
        <f>IF(SP_SUL!BH595="","*",SP_SUL!BH595)</f>
        <v>2</v>
      </c>
      <c r="P595" s="145" t="str">
        <f>IF($A$2=1,IF(SP_SUL!BJ595="","*",SP_SUL!BJ595),IF(SP_SUL!BK595="","*",SP_SUL!BK595))</f>
        <v>MC1 07h12  /Em deslocamento.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ANTONI  (TP-720)</v>
      </c>
      <c r="F596" s="82" t="str">
        <f>IF(SP_SUL!H596="","*",SP_SUL!H596)</f>
        <v>-</v>
      </c>
      <c r="G596" s="82" t="str">
        <f>IF(SP_SUL!M596="","*",SP_SUL!M596)</f>
        <v>ZXW-ZGP</v>
      </c>
      <c r="H596" s="115">
        <f>IF(SP_SUL!K596="","*",SP_SUL!K596)</f>
        <v>87.2</v>
      </c>
      <c r="I596" s="112">
        <f>IF(SP_SUL!O596="","*",SP_SUL!O596)</f>
        <v>0.41666666666666669</v>
      </c>
      <c r="J596" s="112">
        <f>IF(SP_SUL!P596="","*",SP_SUL!P596)</f>
        <v>0.125</v>
      </c>
      <c r="K596" s="82" t="str">
        <f>IF(SP_SUL!AK596="","*",SP_SUL!AK596)</f>
        <v>-</v>
      </c>
      <c r="L596" s="82" t="str">
        <f>IF(SP_SUL!AM596="","*",SP_SUL!AM596)</f>
        <v>ZXW-ZGP</v>
      </c>
      <c r="M596" s="82">
        <f>IF(SP_SUL!AP596="","*",SP_SUL!AP596)</f>
        <v>87.2</v>
      </c>
      <c r="N596" s="82" t="str">
        <f>IF(SP_SUL!AM596="","*",SP_SUL!AM596)</f>
        <v>ZXW-ZGP</v>
      </c>
      <c r="O596" s="109">
        <f>IF(SP_SUL!BH596="","*",SP_SUL!BH596)</f>
        <v>0</v>
      </c>
      <c r="P596" s="145" t="str">
        <f>IF($A$2=1,IF(SP_SUL!BJ596="","*",SP_SUL!BJ596),IF(SP_SUL!BK596="","*",SP_SUL!BK596))</f>
        <v>Cancelado / TP realizando atendimento emergêncial Serra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ZEV-ZPT</v>
      </c>
      <c r="E597" s="82" t="str">
        <f>IF(SP_SUL!D597="","*",SP_SUL!D597)</f>
        <v>CARLOS (TP-722)</v>
      </c>
      <c r="F597" s="82" t="str">
        <f>IF(SP_SUL!H597="","*",SP_SUL!H597)</f>
        <v>-</v>
      </c>
      <c r="G597" s="82" t="str">
        <f>IF(SP_SUL!M597="","*",SP_SUL!M597)</f>
        <v>ZXW-ZGP</v>
      </c>
      <c r="H597" s="115">
        <f>IF(SP_SUL!K597="","*",SP_SUL!K597)</f>
        <v>87.2</v>
      </c>
      <c r="I597" s="112">
        <f>IF(SP_SUL!O597="","*",SP_SUL!O597)</f>
        <v>0.41666666666666669</v>
      </c>
      <c r="J597" s="112">
        <f>IF(SP_SUL!P597="","*",SP_SUL!P597)</f>
        <v>0.125</v>
      </c>
      <c r="K597" s="82" t="str">
        <f>IF(SP_SUL!AK597="","*",SP_SUL!AK597)</f>
        <v>-</v>
      </c>
      <c r="L597" s="82" t="str">
        <f>IF(SP_SUL!AM597="","*",SP_SUL!AM597)</f>
        <v>ZXW-ZGP</v>
      </c>
      <c r="M597" s="82">
        <f>IF(SP_SUL!AP597="","*",SP_SUL!AP597)</f>
        <v>87.2</v>
      </c>
      <c r="N597" s="82" t="str">
        <f>IF(SP_SUL!AM597="","*",SP_SUL!AM597)</f>
        <v>ZXW-ZGP</v>
      </c>
      <c r="O597" s="109">
        <f>IF(SP_SUL!BH597="","*",SP_SUL!BH597)</f>
        <v>0</v>
      </c>
      <c r="P597" s="145" t="str">
        <f>IF($A$2=1,IF(SP_SUL!BJ597="","*",SP_SUL!BJ597),IF(SP_SUL!BK597="","*",SP_SUL!BK597))</f>
        <v>Cancelado / TP realizando atendimento emergêncial Serra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LEANDRO (TP-727)</v>
      </c>
      <c r="F598" s="82" t="str">
        <f>IF(SP_SUL!H598="","*",SP_SUL!H598)</f>
        <v>-</v>
      </c>
      <c r="G598" s="82" t="str">
        <f>IF(SP_SUL!M598="","*",SP_SUL!M598)</f>
        <v>ZXW-ZGP</v>
      </c>
      <c r="H598" s="115">
        <f>IF(SP_SUL!K598="","*",SP_SUL!K598)</f>
        <v>87.2</v>
      </c>
      <c r="I598" s="112">
        <f>IF(SP_SUL!O598="","*",SP_SUL!O598)</f>
        <v>0.41666666666666669</v>
      </c>
      <c r="J598" s="112">
        <f>IF(SP_SUL!P598="","*",SP_SUL!P598)</f>
        <v>0.125</v>
      </c>
      <c r="K598" s="82" t="str">
        <f>IF(SP_SUL!AK598="","*",SP_SUL!AK598)</f>
        <v>-</v>
      </c>
      <c r="L598" s="82" t="str">
        <f>IF(SP_SUL!AM598="","*",SP_SUL!AM598)</f>
        <v>ZXW-ZGP</v>
      </c>
      <c r="M598" s="82">
        <f>IF(SP_SUL!AP598="","*",SP_SUL!AP598)</f>
        <v>87.2</v>
      </c>
      <c r="N598" s="82" t="str">
        <f>IF(SP_SUL!AM598="","*",SP_SUL!AM598)</f>
        <v>ZXW-ZGP</v>
      </c>
      <c r="O598" s="109">
        <f>IF(SP_SUL!BH598="","*",SP_SUL!BH598)</f>
        <v>0</v>
      </c>
      <c r="P598" s="145" t="str">
        <f>IF($A$2=1,IF(SP_SUL!BJ598="","*",SP_SUL!BJ598),IF(SP_SUL!BK598="","*",SP_SUL!BK598))</f>
        <v>Cancelado / TP realizando atendimento emergêncial Serra</v>
      </c>
    </row>
    <row r="599" spans="1:16" hidden="1">
      <c r="A599" s="81">
        <f>IF(SP_SUL!B599="","*",SP_SUL!B599)</f>
        <v>46076</v>
      </c>
      <c r="B599" s="82" t="str">
        <f>IF(SP_SUL!X599="","*",SP_SUL!X599)</f>
        <v>Oportunidade</v>
      </c>
      <c r="C599" s="82" t="str">
        <f>IF(SP_SUL!S599="","*",SP_SUL!S599)</f>
        <v>SP SUL</v>
      </c>
      <c r="D599" s="82" t="str">
        <f>IF(SP_SUL!T599="","*",SP_SUL!T599)</f>
        <v>ZEV-ZPT</v>
      </c>
      <c r="E599" s="82" t="str">
        <f>IF(SP_SUL!D599="","*",SP_SUL!D599)</f>
        <v>HUELTON (TP-725)</v>
      </c>
      <c r="F599" s="82" t="str">
        <f>IF(SP_SUL!H599="","*",SP_SUL!H599)</f>
        <v>-</v>
      </c>
      <c r="G599" s="82" t="str">
        <f>IF(SP_SUL!M599="","*",SP_SUL!M599)</f>
        <v>ZPT</v>
      </c>
      <c r="H599" s="115">
        <f>IF(SP_SUL!K599="","*",SP_SUL!K599)</f>
        <v>106.7</v>
      </c>
      <c r="I599" s="112">
        <f>IF(SP_SUL!O599="","*",SP_SUL!O599)</f>
        <v>0.41666666666666669</v>
      </c>
      <c r="J599" s="112">
        <f>IF(SP_SUL!P599="","*",SP_SUL!P599)</f>
        <v>6.25E-2</v>
      </c>
      <c r="K599" s="82" t="str">
        <f>IF(SP_SUL!AK599="","*",SP_SUL!AK599)</f>
        <v>-</v>
      </c>
      <c r="L599" s="82" t="str">
        <f>IF(SP_SUL!AM599="","*",SP_SUL!AM599)</f>
        <v>ZPT</v>
      </c>
      <c r="M599" s="82">
        <f>IF(SP_SUL!AP599="","*",SP_SUL!AP599)</f>
        <v>106.7</v>
      </c>
      <c r="N599" s="82" t="str">
        <f>IF(SP_SUL!AM599="","*",SP_SUL!AM599)</f>
        <v>ZPT</v>
      </c>
      <c r="O599" s="109">
        <f>IF(SP_SUL!BH599="","*",SP_SUL!BH599)</f>
        <v>0</v>
      </c>
      <c r="P599" s="145" t="str">
        <f>IF($A$2=1,IF(SP_SUL!BJ599="","*",SP_SUL!BJ599),IF(SP_SUL!BK599="","*",SP_SUL!BK599))</f>
        <v>Cancelado / Condições climáticas</v>
      </c>
    </row>
    <row r="600" spans="1:16" hidden="1">
      <c r="A600" s="81">
        <f>IF(SP_SUL!B600="","*",SP_SUL!B600)</f>
        <v>46076</v>
      </c>
      <c r="B600" s="82" t="str">
        <f>IF(SP_SUL!X600="","*",SP_SUL!X600)</f>
        <v>Oportunidade</v>
      </c>
      <c r="C600" s="82" t="str">
        <f>IF(SP_SUL!S600="","*",SP_SUL!S600)</f>
        <v>SP SUL</v>
      </c>
      <c r="D600" s="82" t="str">
        <f>IF(SP_SUL!T600="","*",SP_SUL!T600)</f>
        <v>ZPT-ZPG</v>
      </c>
      <c r="E600" s="82" t="str">
        <f>IF(SP_SUL!D600="","*",SP_SUL!D600)</f>
        <v>DIEGO (TF-42)</v>
      </c>
      <c r="F600" s="82" t="str">
        <f>IF(SP_SUL!H600="","*",SP_SUL!H600)</f>
        <v>-</v>
      </c>
      <c r="G600" s="82" t="str">
        <f>IF(SP_SUL!M600="","*",SP_SUL!M600)</f>
        <v>PAT-ZGM</v>
      </c>
      <c r="H600" s="115">
        <f>IF(SP_SUL!K600="","*",SP_SUL!K600)</f>
        <v>109.25</v>
      </c>
      <c r="I600" s="112">
        <f>IF(SP_SUL!O600="","*",SP_SUL!O600)</f>
        <v>0.41666666666666669</v>
      </c>
      <c r="J600" s="112">
        <f>IF(SP_SUL!P600="","*",SP_SUL!P600)</f>
        <v>6.25E-2</v>
      </c>
      <c r="K600" s="82" t="str">
        <f>IF(SP_SUL!AK600="","*",SP_SUL!AK600)</f>
        <v>-</v>
      </c>
      <c r="L600" s="82" t="str">
        <f>IF(SP_SUL!AM600="","*",SP_SUL!AM600)</f>
        <v>PAT-ZGM</v>
      </c>
      <c r="M600" s="82">
        <f>IF(SP_SUL!AP600="","*",SP_SUL!AP600)</f>
        <v>109.25</v>
      </c>
      <c r="N600" s="82" t="str">
        <f>IF(SP_SUL!AM600="","*",SP_SUL!AM600)</f>
        <v>PAT-ZGM</v>
      </c>
      <c r="O600" s="109">
        <f>IF(SP_SUL!BH600="","*",SP_SUL!BH600)</f>
        <v>0</v>
      </c>
      <c r="P600" s="145" t="str">
        <f>IF($A$2=1,IF(SP_SUL!BJ600="","*",SP_SUL!BJ600),IF(SP_SUL!BK600="","*",SP_SUL!BK600))</f>
        <v>TP não solicita intervalo / realiza atividade de nivelamento no boletim</v>
      </c>
    </row>
    <row r="601" spans="1:16" hidden="1">
      <c r="A601" s="81">
        <f>IF(SP_SUL!B601="","*",SP_SUL!B601)</f>
        <v>46076</v>
      </c>
      <c r="B601" s="82" t="str">
        <f>IF(SP_SUL!X601="","*",SP_SUL!X601)</f>
        <v>Oportunidade</v>
      </c>
      <c r="C601" s="82" t="str">
        <f>IF(SP_SUL!S601="","*",SP_SUL!S601)</f>
        <v>SP SUL</v>
      </c>
      <c r="D601" s="82" t="str">
        <f>IF(SP_SUL!T601="","*",SP_SUL!T601)</f>
        <v>ZEV-ZPT</v>
      </c>
      <c r="E601" s="82" t="str">
        <f>IF(SP_SUL!D601="","*",SP_SUL!D601)</f>
        <v>EXPANSÃO TURMA 1</v>
      </c>
      <c r="F601" s="82" t="str">
        <f>IF(SP_SUL!H601="","*",SP_SUL!H601)</f>
        <v>-</v>
      </c>
      <c r="G601" s="82" t="str">
        <f>IF(SP_SUL!M601="","*",SP_SUL!M601)</f>
        <v>109-ZGM</v>
      </c>
      <c r="H601" s="115">
        <f>IF(SP_SUL!K601="","*",SP_SUL!K601)</f>
        <v>111.98</v>
      </c>
      <c r="I601" s="112">
        <f>IF(SP_SUL!O601="","*",SP_SUL!O601)</f>
        <v>0.35416666666666669</v>
      </c>
      <c r="J601" s="112">
        <f>IF(SP_SUL!P601="","*",SP_SUL!P601)</f>
        <v>6.25E-2</v>
      </c>
      <c r="K601" s="82" t="str">
        <f>IF(SP_SUL!AK601="","*",SP_SUL!AK601)</f>
        <v>-</v>
      </c>
      <c r="L601" s="82" t="str">
        <f>IF(SP_SUL!AM601="","*",SP_SUL!AM601)</f>
        <v>109-ZGM</v>
      </c>
      <c r="M601" s="82">
        <f>IF(SP_SUL!AP601="","*",SP_SUL!AP601)</f>
        <v>111.98</v>
      </c>
      <c r="N601" s="82" t="str">
        <f>IF(SP_SUL!AM601="","*",SP_SUL!AM601)</f>
        <v>109-ZGM</v>
      </c>
      <c r="O601" s="109">
        <f>IF(SP_SUL!BH601="","*",SP_SUL!BH601)</f>
        <v>0</v>
      </c>
      <c r="P601" s="145" t="str">
        <f>IF($A$2=1,IF(SP_SUL!BJ601="","*",SP_SUL!BJ601),IF(SP_SUL!BK601="","*",SP_SUL!BK601))</f>
        <v>Cancelado / Condições climáticas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>
        <f>IF(SP_SUL!B603="","*",SP_SUL!B603)</f>
        <v>46077</v>
      </c>
      <c r="B603" s="82" t="str">
        <f>IF(SP_SUL!X603="","*",SP_SUL!X603)</f>
        <v>Oportunidade</v>
      </c>
      <c r="C603" s="82" t="str">
        <f>IF(SP_SUL!S603="","*",SP_SUL!S603)</f>
        <v>SP SUL</v>
      </c>
      <c r="D603" s="82" t="str">
        <f>IF(SP_SUL!T603="","*",SP_SUL!T603)</f>
        <v>ZBV-ZRX</v>
      </c>
      <c r="E603" s="82" t="str">
        <f>IF(SP_SUL!D603="","*",SP_SUL!D603)</f>
        <v>V97</v>
      </c>
      <c r="F603" s="82" t="str">
        <f>IF(SP_SUL!H603="","*",SP_SUL!H603)</f>
        <v>ZRX</v>
      </c>
      <c r="G603" s="82" t="str">
        <f>IF(SP_SUL!M603="","*",SP_SUL!M603)</f>
        <v>ZRX-ZTT</v>
      </c>
      <c r="H603" s="115">
        <f>IF(SP_SUL!K603="","*",SP_SUL!K603)</f>
        <v>135</v>
      </c>
      <c r="I603" s="112">
        <f>IF(SP_SUL!O603="","*",SP_SUL!O603)</f>
        <v>0.375</v>
      </c>
      <c r="J603" s="112">
        <f>IF(SP_SUL!P603="","*",SP_SUL!P603)</f>
        <v>4.1666666666666664E-2</v>
      </c>
      <c r="K603" s="82" t="str">
        <f>IF(SP_SUL!AK603="","*",SP_SUL!AK603)</f>
        <v>ZRX</v>
      </c>
      <c r="L603" s="82" t="str">
        <f>IF(SP_SUL!AM603="","*",SP_SUL!AM603)</f>
        <v>ZRX-ZTT</v>
      </c>
      <c r="M603" s="82">
        <f>IF(SP_SUL!AP603="","*",SP_SUL!AP603)</f>
        <v>135</v>
      </c>
      <c r="N603" s="82" t="str">
        <f>IF(SP_SUL!AM603="","*",SP_SUL!AM603)</f>
        <v>ZRX-ZTT</v>
      </c>
      <c r="O603" s="109">
        <f>IF(SP_SUL!BH603="","*",SP_SUL!BH603)</f>
        <v>0</v>
      </c>
      <c r="P603" s="145" t="str">
        <f>IF($A$2=1,IF(SP_SUL!BJ603="","*",SP_SUL!BJ603),IF(SP_SUL!BK603="","*",SP_SUL!BK603))</f>
        <v>Não solicita MC1 / Avaria no equipamento</v>
      </c>
    </row>
    <row r="604" spans="1:16" hidden="1">
      <c r="A604" s="81">
        <f>IF(SP_SUL!B604="","*",SP_SUL!B604)</f>
        <v>46077</v>
      </c>
      <c r="B604" s="82" t="str">
        <f>IF(SP_SUL!X604="","*",SP_SUL!X604)</f>
        <v>Oportunidade</v>
      </c>
      <c r="C604" s="82" t="str">
        <f>IF(SP_SUL!S604="","*",SP_SUL!S604)</f>
        <v>SP SUL</v>
      </c>
      <c r="D604" s="82" t="str">
        <f>IF(SP_SUL!T604="","*",SP_SUL!T604)</f>
        <v>ZBV-ZRX</v>
      </c>
      <c r="E604" s="82" t="str">
        <f>IF(SP_SUL!D604="","*",SP_SUL!D604)</f>
        <v>EXPANSÃO TURMA 1</v>
      </c>
      <c r="F604" s="82" t="str">
        <f>IF(SP_SUL!H604="","*",SP_SUL!H604)</f>
        <v>-</v>
      </c>
      <c r="G604" s="82" t="str">
        <f>IF(SP_SUL!M604="","*",SP_SUL!M604)</f>
        <v>ZCD</v>
      </c>
      <c r="H604" s="115">
        <f>IF(SP_SUL!K604="","*",SP_SUL!K604)</f>
        <v>112.5</v>
      </c>
      <c r="I604" s="112">
        <f>IF(SP_SUL!O604="","*",SP_SUL!O604)</f>
        <v>0.375</v>
      </c>
      <c r="J604" s="112">
        <f>IF(SP_SUL!P604="","*",SP_SUL!P604)</f>
        <v>6.25E-2</v>
      </c>
      <c r="K604" s="82" t="str">
        <f>IF(SP_SUL!AK604="","*",SP_SUL!AK604)</f>
        <v>-</v>
      </c>
      <c r="L604" s="82" t="str">
        <f>IF(SP_SUL!AM604="","*",SP_SUL!AM604)</f>
        <v>ZCD</v>
      </c>
      <c r="M604" s="82">
        <f>IF(SP_SUL!AP604="","*",SP_SUL!AP604)</f>
        <v>112.5</v>
      </c>
      <c r="N604" s="82" t="str">
        <f>IF(SP_SUL!AM604="","*",SP_SUL!AM604)</f>
        <v>ZCD</v>
      </c>
      <c r="O604" s="109">
        <f>IF(SP_SUL!BH604="","*",SP_SUL!BH604)</f>
        <v>0</v>
      </c>
      <c r="P604" s="145" t="str">
        <f>IF($A$2=1,IF(SP_SUL!BJ604="","*",SP_SUL!BJ604),IF(SP_SUL!BK604="","*",SP_SUL!BK604))</f>
        <v>Não solicita intervalo. TP em treinamento./</v>
      </c>
    </row>
    <row r="605" spans="1:16" hidden="1">
      <c r="A605" s="81">
        <f>IF(SP_SUL!B605="","*",SP_SUL!B605)</f>
        <v>46077</v>
      </c>
      <c r="B605" s="82" t="str">
        <f>IF(SP_SUL!X605="","*",SP_SUL!X605)</f>
        <v>Oportunidade</v>
      </c>
      <c r="C605" s="82" t="str">
        <f>IF(SP_SUL!S605="","*",SP_SUL!S605)</f>
        <v>SP SUL</v>
      </c>
      <c r="D605" s="82" t="str">
        <f>IF(SP_SUL!T605="","*",SP_SUL!T605)</f>
        <v>ZBV-ZRX</v>
      </c>
      <c r="E605" s="82" t="str">
        <f>IF(SP_SUL!D605="","*",SP_SUL!D605)</f>
        <v>KLECIO (TP-699)</v>
      </c>
      <c r="F605" s="82" t="str">
        <f>IF(SP_SUL!H605="","*",SP_SUL!H605)</f>
        <v>-</v>
      </c>
      <c r="G605" s="82" t="str">
        <f>IF(SP_SUL!M605="","*",SP_SUL!M605)</f>
        <v>ZAC-S</v>
      </c>
      <c r="H605" s="115">
        <f>IF(SP_SUL!K605="","*",SP_SUL!K605)</f>
        <v>77.212999999999994</v>
      </c>
      <c r="I605" s="112">
        <f>IF(SP_SUL!O605="","*",SP_SUL!O605)</f>
        <v>0.375</v>
      </c>
      <c r="J605" s="112">
        <f>IF(SP_SUL!P605="","*",SP_SUL!P605)</f>
        <v>6.25E-2</v>
      </c>
      <c r="K605" s="82" t="str">
        <f>IF(SP_SUL!AK605="","*",SP_SUL!AK605)</f>
        <v>-</v>
      </c>
      <c r="L605" s="82" t="str">
        <f>IF(SP_SUL!AM605="","*",SP_SUL!AM605)</f>
        <v>ZTT</v>
      </c>
      <c r="M605" s="82">
        <f>IF(SP_SUL!AP605="","*",SP_SUL!AP605)</f>
        <v>97.3</v>
      </c>
      <c r="N605" s="82" t="str">
        <f>IF(SP_SUL!AM605="","*",SP_SUL!AM605)</f>
        <v>ZTT</v>
      </c>
      <c r="O605" s="109">
        <f>IF(SP_SUL!BH605="","*",SP_SUL!BH605)</f>
        <v>0</v>
      </c>
      <c r="P605" s="145" t="str">
        <f>IF($A$2=1,IF(SP_SUL!BJ605="","*",SP_SUL!BJ605),IF(SP_SUL!BK605="","*",SP_SUL!BK605))</f>
        <v>TP pronto 08h54 / Sem oportunidade de faixa</v>
      </c>
    </row>
    <row r="606" spans="1:16" hidden="1">
      <c r="A606" s="81">
        <f>IF(SP_SUL!B607="","*",SP_SUL!B607)</f>
        <v>46077</v>
      </c>
      <c r="B606" s="82" t="str">
        <f>IF(SP_SUL!X607="","*",SP_SUL!X607)</f>
        <v>Contrato</v>
      </c>
      <c r="C606" s="82" t="str">
        <f>IF(SP_SUL!S607="","*",SP_SUL!S607)</f>
        <v>SP SUL</v>
      </c>
      <c r="D606" s="82" t="str">
        <f>IF(SP_SUL!T607="","*",SP_SUL!T607)</f>
        <v>ZBV-ZRX</v>
      </c>
      <c r="E606" s="82" t="str">
        <f>IF(SP_SUL!D607="","*",SP_SUL!D607)</f>
        <v>E42</v>
      </c>
      <c r="F606" s="82" t="str">
        <f>IF(SP_SUL!H607="","*",SP_SUL!H607)</f>
        <v>ZBV3</v>
      </c>
      <c r="G606" s="82" t="str">
        <f>IF(SP_SUL!M607="","*",SP_SUL!M607)</f>
        <v>ZBM-ZHO</v>
      </c>
      <c r="H606" s="115">
        <f>IF(SP_SUL!K607="","*",SP_SUL!K607)</f>
        <v>54.96</v>
      </c>
      <c r="I606" s="112">
        <f>IF(SP_SUL!O607="","*",SP_SUL!O607)</f>
        <v>0.54166666666666663</v>
      </c>
      <c r="J606" s="112">
        <f>IF(SP_SUL!P607="","*",SP_SUL!P607)</f>
        <v>0.16666666666666666</v>
      </c>
      <c r="K606" s="82" t="str">
        <f>IF(SP_SUL!AK607="","*",SP_SUL!AK607)</f>
        <v>ZBV3</v>
      </c>
      <c r="L606" s="82" t="str">
        <f>IF(SP_SUL!AM607="","*",SP_SUL!AM607)</f>
        <v>ZBM-ZHO</v>
      </c>
      <c r="M606" s="82">
        <f>IF(SP_SUL!AP607="","*",SP_SUL!AP607)</f>
        <v>54.96</v>
      </c>
      <c r="N606" s="82" t="str">
        <f>IF(SP_SUL!AM607="","*",SP_SUL!AM607)</f>
        <v>ZBM-ZHO</v>
      </c>
      <c r="O606" s="109">
        <f>IF(SP_SUL!BH607="","*",SP_SUL!BH607)</f>
        <v>0</v>
      </c>
      <c r="P606" s="145" t="str">
        <f>IF($A$2=1,IF(SP_SUL!BJ607="","*",SP_SUL!BJ607),IF(SP_SUL!BK607="","*",SP_SUL!BK607))</f>
        <v>Cancelado CCO / Priorização da circulação de trens</v>
      </c>
    </row>
    <row r="607" spans="1:16" hidden="1">
      <c r="A607" s="81">
        <f>IF(SP_SUL!B608="","*",SP_SUL!B608)</f>
        <v>46077</v>
      </c>
      <c r="B607" s="82" t="str">
        <f>IF(SP_SUL!X608="","*",SP_SUL!X608)</f>
        <v>Contrato</v>
      </c>
      <c r="C607" s="82" t="str">
        <f>IF(SP_SUL!S608="","*",SP_SUL!S608)</f>
        <v>SP SUL</v>
      </c>
      <c r="D607" s="82" t="str">
        <f>IF(SP_SUL!T608="","*",SP_SUL!T608)</f>
        <v>ZBV-ZKE</v>
      </c>
      <c r="E607" s="82" t="str">
        <f>IF(SP_SUL!D608="","*",SP_SUL!D608)</f>
        <v>A74</v>
      </c>
      <c r="F607" s="82" t="str">
        <f>IF(SP_SUL!H608="","*",SP_SUL!H608)</f>
        <v>ZBVZQB</v>
      </c>
      <c r="G607" s="82" t="str">
        <f>IF(SP_SUL!M608="","*",SP_SUL!M608)</f>
        <v>ZQBZBV-ZKE</v>
      </c>
      <c r="H607" s="115">
        <f>IF(SP_SUL!K608="","*",SP_SUL!K608)</f>
        <v>248</v>
      </c>
      <c r="I607" s="112">
        <f>IF(SP_SUL!O608="","*",SP_SUL!O608)</f>
        <v>0.33333333333333331</v>
      </c>
      <c r="J607" s="112">
        <f>IF(SP_SUL!P608="","*",SP_SUL!P608)</f>
        <v>4.1666666666666664E-2</v>
      </c>
      <c r="K607" s="82" t="str">
        <f>IF(SP_SUL!AK608="","*",SP_SUL!AK608)</f>
        <v>ZBVZQB</v>
      </c>
      <c r="L607" s="82" t="str">
        <f>IF(SP_SUL!AM608="","*",SP_SUL!AM608)</f>
        <v>ZQBZBV-ZKE</v>
      </c>
      <c r="M607" s="82">
        <f>IF(SP_SUL!AP608="","*",SP_SUL!AP608)</f>
        <v>248</v>
      </c>
      <c r="N607" s="82" t="str">
        <f>IF(SP_SUL!AM608="","*",SP_SUL!AM608)</f>
        <v>ZQBZBV-ZKE</v>
      </c>
      <c r="O607" s="109">
        <f>IF(SP_SUL!BH608="","*",SP_SUL!BH608)</f>
        <v>2</v>
      </c>
      <c r="P607" s="145" t="str">
        <f>IF($A$2=1,IF(SP_SUL!BJ608="","*",SP_SUL!BJ608),IF(SP_SUL!BK608="","*",SP_SUL!BK608))</f>
        <v>MC1 07h49 / Em inspeção R7D.</v>
      </c>
    </row>
    <row r="608" spans="1:16" hidden="1">
      <c r="A608" s="81">
        <f>IF(SP_SUL!B609="","*",SP_SUL!B609)</f>
        <v>46077</v>
      </c>
      <c r="B608" s="82" t="str">
        <f>IF(SP_SUL!X609="","*",SP_SUL!X609)</f>
        <v>Oportunidade</v>
      </c>
      <c r="C608" s="82" t="str">
        <f>IF(SP_SUL!S609="","*",SP_SUL!S609)</f>
        <v>SP SUL</v>
      </c>
      <c r="D608" s="82" t="str">
        <f>IF(SP_SUL!T609="","*",SP_SUL!T609)</f>
        <v>ZBV-ZKE</v>
      </c>
      <c r="E608" s="82" t="str">
        <f>IF(SP_SUL!D609="","*",SP_SUL!D609)</f>
        <v>DANIEL (TP-647)</v>
      </c>
      <c r="F608" s="82" t="str">
        <f>IF(SP_SUL!H609="","*",SP_SUL!H609)</f>
        <v>-</v>
      </c>
      <c r="G608" s="82" t="str">
        <f>IF(SP_SUL!M609="","*",SP_SUL!M609)</f>
        <v>ZST</v>
      </c>
      <c r="H608" s="115">
        <f>IF(SP_SUL!K609="","*",SP_SUL!K609)</f>
        <v>208.75</v>
      </c>
      <c r="I608" s="112">
        <f>IF(SP_SUL!O609="","*",SP_SUL!O609)</f>
        <v>0.375</v>
      </c>
      <c r="J608" s="112">
        <f>IF(SP_SUL!P609="","*",SP_SUL!P609)</f>
        <v>6.25E-2</v>
      </c>
      <c r="K608" s="82" t="str">
        <f>IF(SP_SUL!AK609="","*",SP_SUL!AK609)</f>
        <v>-</v>
      </c>
      <c r="L608" s="82" t="str">
        <f>IF(SP_SUL!AM609="","*",SP_SUL!AM609)</f>
        <v>ZST</v>
      </c>
      <c r="M608" s="82">
        <f>IF(SP_SUL!AP609="","*",SP_SUL!AP609)</f>
        <v>208.75</v>
      </c>
      <c r="N608" s="82" t="str">
        <f>IF(SP_SUL!AM609="","*",SP_SUL!AM609)</f>
        <v>ZST</v>
      </c>
      <c r="O608" s="109">
        <f>IF(SP_SUL!BH609="","*",SP_SUL!BH609)</f>
        <v>0</v>
      </c>
      <c r="P608" s="145" t="str">
        <f>IF($A$2=1,IF(SP_SUL!BJ609="","*",SP_SUL!BJ609),IF(SP_SUL!BK609="","*",SP_SUL!BK609))</f>
        <v>TP não solicita intervalo, devido condições climáticas</v>
      </c>
    </row>
    <row r="609" spans="1:16" hidden="1">
      <c r="A609" s="81">
        <f>IF(SP_SUL!B610="","*",SP_SUL!B610)</f>
        <v>46077</v>
      </c>
      <c r="B609" s="82" t="str">
        <f>IF(SP_SUL!X610="","*",SP_SUL!X610)</f>
        <v>Oportunidade</v>
      </c>
      <c r="C609" s="82" t="str">
        <f>IF(SP_SUL!S610="","*",SP_SUL!S610)</f>
        <v>SP SUL</v>
      </c>
      <c r="D609" s="82" t="str">
        <f>IF(SP_SUL!T610="","*",SP_SUL!T610)</f>
        <v>ZBV-ZKE</v>
      </c>
      <c r="E609" s="82" t="str">
        <f>IF(SP_SUL!D610="","*",SP_SUL!D610)</f>
        <v>V93</v>
      </c>
      <c r="F609" s="82" t="str">
        <f>IF(SP_SUL!H610="","*",SP_SUL!H610)</f>
        <v>ZYU1</v>
      </c>
      <c r="G609" s="82" t="str">
        <f>IF(SP_SUL!M610="","*",SP_SUL!M610)</f>
        <v>ZYU-ZST</v>
      </c>
      <c r="H609" s="115">
        <f>IF(SP_SUL!K610="","*",SP_SUL!K610)</f>
        <v>204.4</v>
      </c>
      <c r="I609" s="112">
        <f>IF(SP_SUL!O610="","*",SP_SUL!O610)</f>
        <v>0.41666666666666669</v>
      </c>
      <c r="J609" s="112">
        <f>IF(SP_SUL!P610="","*",SP_SUL!P610)</f>
        <v>8.3333333333333329E-2</v>
      </c>
      <c r="K609" s="82" t="str">
        <f>IF(SP_SUL!AK610="","*",SP_SUL!AK610)</f>
        <v>ZYU1</v>
      </c>
      <c r="L609" s="82" t="str">
        <f>IF(SP_SUL!AM610="","*",SP_SUL!AM610)</f>
        <v>ZYU-ZST</v>
      </c>
      <c r="M609" s="82">
        <f>IF(SP_SUL!AP610="","*",SP_SUL!AP610)</f>
        <v>204.4</v>
      </c>
      <c r="N609" s="82" t="str">
        <f>IF(SP_SUL!AM610="","*",SP_SUL!AM610)</f>
        <v>ZYU-ZST</v>
      </c>
      <c r="O609" s="109">
        <f>IF(SP_SUL!BH610="","*",SP_SUL!BH610)</f>
        <v>0</v>
      </c>
      <c r="P609" s="145" t="str">
        <f>IF($A$2=1,IF(SP_SUL!BJ610="","*",SP_SUL!BJ610),IF(SP_SUL!BK610="","*",SP_SUL!BK610))</f>
        <v>Sem Oportundiade de faixa</v>
      </c>
    </row>
    <row r="610" spans="1:16" hidden="1">
      <c r="A610" s="81">
        <f>IF(SP_SUL!B611="","*",SP_SUL!B611)</f>
        <v>46077</v>
      </c>
      <c r="B610" s="82" t="str">
        <f>IF(SP_SUL!X611="","*",SP_SUL!X611)</f>
        <v>Oportunidade</v>
      </c>
      <c r="C610" s="82" t="str">
        <f>IF(SP_SUL!S611="","*",SP_SUL!S611)</f>
        <v>SP SUL</v>
      </c>
      <c r="D610" s="82" t="str">
        <f>IF(SP_SUL!T611="","*",SP_SUL!T611)</f>
        <v>ZBV-ZKE</v>
      </c>
      <c r="E610" s="82" t="str">
        <f>IF(SP_SUL!D611="","*",SP_SUL!D611)</f>
        <v>ROGÉRIO (TP-730)</v>
      </c>
      <c r="F610" s="82" t="str">
        <f>IF(SP_SUL!H611="","*",SP_SUL!H611)</f>
        <v>-</v>
      </c>
      <c r="G610" s="82" t="str">
        <f>IF(SP_SUL!M611="","*",SP_SUL!M611)</f>
        <v>ZYU</v>
      </c>
      <c r="H610" s="115">
        <f>IF(SP_SUL!K611="","*",SP_SUL!K611)</f>
        <v>202</v>
      </c>
      <c r="I610" s="112">
        <f>IF(SP_SUL!O611="","*",SP_SUL!O611)</f>
        <v>0.41666666666666669</v>
      </c>
      <c r="J610" s="112">
        <f>IF(SP_SUL!P611="","*",SP_SUL!P611)</f>
        <v>8.3333333333333329E-2</v>
      </c>
      <c r="K610" s="82" t="str">
        <f>IF(SP_SUL!AK611="","*",SP_SUL!AK611)</f>
        <v>-</v>
      </c>
      <c r="L610" s="82" t="str">
        <f>IF(SP_SUL!AM611="","*",SP_SUL!AM611)</f>
        <v>ZYU</v>
      </c>
      <c r="M610" s="82">
        <f>IF(SP_SUL!AP611="","*",SP_SUL!AP611)</f>
        <v>202</v>
      </c>
      <c r="N610" s="82" t="str">
        <f>IF(SP_SUL!AM611="","*",SP_SUL!AM611)</f>
        <v>ZYU</v>
      </c>
      <c r="O610" s="109">
        <f>IF(SP_SUL!BH611="","*",SP_SUL!BH611)</f>
        <v>0</v>
      </c>
      <c r="P610" s="145" t="str">
        <f>IF($A$2=1,IF(SP_SUL!BJ611="","*",SP_SUL!BJ611),IF(SP_SUL!BK611="","*",SP_SUL!BK611))</f>
        <v>TP pronto 08h37 / Sem oportunidade de faixa</v>
      </c>
    </row>
    <row r="611" spans="1:16" hidden="1">
      <c r="A611" s="81">
        <f>IF(SP_SUL!B612="","*",SP_SUL!B612)</f>
        <v>46077</v>
      </c>
      <c r="B611" s="82" t="str">
        <f>IF(SP_SUL!X612="","*",SP_SUL!X612)</f>
        <v>Oportunidade</v>
      </c>
      <c r="C611" s="82" t="str">
        <f>IF(SP_SUL!S612="","*",SP_SUL!S612)</f>
        <v>SP SUL</v>
      </c>
      <c r="D611" s="82" t="str">
        <f>IF(SP_SUL!T612="","*",SP_SUL!T612)</f>
        <v>ZBV-ZKE</v>
      </c>
      <c r="E611" s="82" t="str">
        <f>IF(SP_SUL!D612="","*",SP_SUL!D612)</f>
        <v>W59</v>
      </c>
      <c r="F611" s="82" t="str">
        <f>IF(SP_SUL!H612="","*",SP_SUL!H612)</f>
        <v>ZYU1</v>
      </c>
      <c r="G611" s="82" t="str">
        <f>IF(SP_SUL!M612="","*",SP_SUL!M612)</f>
        <v>ZDY-ZFY</v>
      </c>
      <c r="H611" s="115">
        <f>IF(SP_SUL!K612="","*",SP_SUL!K612)</f>
        <v>190</v>
      </c>
      <c r="I611" s="112">
        <f>IF(SP_SUL!O612="","*",SP_SUL!O612)</f>
        <v>0.375</v>
      </c>
      <c r="J611" s="112">
        <f>IF(SP_SUL!P612="","*",SP_SUL!P612)</f>
        <v>4.1666666666666664E-2</v>
      </c>
      <c r="K611" s="82" t="str">
        <f>IF(SP_SUL!AK612="","*",SP_SUL!AK612)</f>
        <v>ZYU1</v>
      </c>
      <c r="L611" s="82" t="str">
        <f>IF(SP_SUL!AM612="","*",SP_SUL!AM612)</f>
        <v>ZDY-ZFY</v>
      </c>
      <c r="M611" s="82">
        <f>IF(SP_SUL!AP612="","*",SP_SUL!AP612)</f>
        <v>190</v>
      </c>
      <c r="N611" s="82" t="str">
        <f>IF(SP_SUL!AM612="","*",SP_SUL!AM612)</f>
        <v>ZDY-ZFY</v>
      </c>
      <c r="O611" s="109">
        <f>IF(SP_SUL!BH612="","*",SP_SUL!BH612)</f>
        <v>0</v>
      </c>
      <c r="P611" s="145" t="str">
        <f>IF($A$2=1,IF(SP_SUL!BJ612="","*",SP_SUL!BJ612),IF(SP_SUL!BK612="","*",SP_SUL!BK612))</f>
        <v>MC1 08h03 / Sem oportunidade de faixa</v>
      </c>
    </row>
    <row r="612" spans="1:16" hidden="1">
      <c r="A612" s="81" t="str">
        <f>IF(SP_SUL!B613="","*",SP_SUL!B613)</f>
        <v>*</v>
      </c>
      <c r="B612" s="82" t="str">
        <f>IF(SP_SUL!X613="","*",SP_SUL!X613)</f>
        <v>Oportunidade</v>
      </c>
      <c r="C612" s="82" t="str">
        <f>IF(SP_SUL!S613="","*",SP_SUL!S613)</f>
        <v>SP SUL</v>
      </c>
      <c r="D612" s="82" t="str">
        <f>IF(SP_SUL!T613="","*",SP_SUL!T613)</f>
        <v>ZBV-ZKE</v>
      </c>
      <c r="E612" s="82" t="str">
        <f>IF(SP_SUL!D613="","*",SP_SUL!D613)</f>
        <v>ROBSON (TF-701)</v>
      </c>
      <c r="F612" s="82" t="str">
        <f>IF(SP_SUL!H613="","*",SP_SUL!H613)</f>
        <v>-</v>
      </c>
      <c r="G612" s="82" t="str">
        <f>IF(SP_SUL!M613="","*",SP_SUL!M613)</f>
        <v>ZDY-ZFY</v>
      </c>
      <c r="H612" s="115">
        <f>IF(SP_SUL!K613="","*",SP_SUL!K613)</f>
        <v>190.3</v>
      </c>
      <c r="I612" s="112">
        <f>IF(SP_SUL!O613="","*",SP_SUL!O613)</f>
        <v>0.375</v>
      </c>
      <c r="J612" s="112">
        <f>IF(SP_SUL!P613="","*",SP_SUL!P613)</f>
        <v>8.3333333333333329E-2</v>
      </c>
      <c r="K612" s="82" t="str">
        <f>IF(SP_SUL!AK613="","*",SP_SUL!AK613)</f>
        <v>-</v>
      </c>
      <c r="L612" s="82" t="str">
        <f>IF(SP_SUL!AM613="","*",SP_SUL!AM613)</f>
        <v>ZDY-ZFY</v>
      </c>
      <c r="M612" s="82">
        <f>IF(SP_SUL!AP613="","*",SP_SUL!AP613)</f>
        <v>190.3</v>
      </c>
      <c r="N612" s="82" t="str">
        <f>IF(SP_SUL!AM613="","*",SP_SUL!AM613)</f>
        <v>ZDY-ZFY</v>
      </c>
      <c r="O612" s="109" t="str">
        <f>IF(SP_SUL!BH613="","*",SP_SUL!BH613)</f>
        <v>*</v>
      </c>
      <c r="P612" s="145" t="str">
        <f>IF($A$2=1,IF(SP_SUL!BJ613="","*",SP_SUL!BJ613),IF(SP_SUL!BK613="","*",SP_SUL!BK613))</f>
        <v>*</v>
      </c>
    </row>
    <row r="613" spans="1:16" hidden="1">
      <c r="A613" s="81" t="str">
        <f>IF(SP_SUL!B614="","*",SP_SUL!B614)</f>
        <v>*</v>
      </c>
      <c r="B613" s="82" t="str">
        <f>IF(SP_SUL!X614="","*",SP_SUL!X614)</f>
        <v>Oportunidade</v>
      </c>
      <c r="C613" s="82" t="str">
        <f>IF(SP_SUL!S614="","*",SP_SUL!S614)</f>
        <v>SP SUL</v>
      </c>
      <c r="D613" s="82" t="str">
        <f>IF(SP_SUL!T614="","*",SP_SUL!T614)</f>
        <v>ZBV-ZKE</v>
      </c>
      <c r="E613" s="82" t="str">
        <f>IF(SP_SUL!D614="","*",SP_SUL!D614)</f>
        <v>JACIANO (TF-674)</v>
      </c>
      <c r="F613" s="82" t="str">
        <f>IF(SP_SUL!H614="","*",SP_SUL!H614)</f>
        <v>-</v>
      </c>
      <c r="G613" s="82" t="str">
        <f>IF(SP_SUL!M614="","*",SP_SUL!M614)</f>
        <v>ZDY-ZFY</v>
      </c>
      <c r="H613" s="115">
        <f>IF(SP_SUL!K614="","*",SP_SUL!K614)</f>
        <v>190.3</v>
      </c>
      <c r="I613" s="112">
        <f>IF(SP_SUL!O614="","*",SP_SUL!O614)</f>
        <v>0.375</v>
      </c>
      <c r="J613" s="112">
        <f>IF(SP_SUL!P614="","*",SP_SUL!P614)</f>
        <v>8.3333333333333329E-2</v>
      </c>
      <c r="K613" s="82" t="str">
        <f>IF(SP_SUL!AK614="","*",SP_SUL!AK614)</f>
        <v>-</v>
      </c>
      <c r="L613" s="82" t="str">
        <f>IF(SP_SUL!AM614="","*",SP_SUL!AM614)</f>
        <v>ZDY-ZFY</v>
      </c>
      <c r="M613" s="82">
        <f>IF(SP_SUL!AP614="","*",SP_SUL!AP614)</f>
        <v>190.3</v>
      </c>
      <c r="N613" s="82" t="str">
        <f>IF(SP_SUL!AM614="","*",SP_SUL!AM614)</f>
        <v>ZDY-ZFY</v>
      </c>
      <c r="O613" s="109" t="str">
        <f>IF(SP_SUL!BH614="","*",SP_SUL!BH614)</f>
        <v>*</v>
      </c>
      <c r="P613" s="145" t="str">
        <f>IF($A$2=1,IF(SP_SUL!BJ614="","*",SP_SUL!BJ614),IF(SP_SUL!BK614="","*",SP_SUL!BK614))</f>
        <v>*</v>
      </c>
    </row>
    <row r="614" spans="1:16" hidden="1">
      <c r="A614" s="81" t="str">
        <f>IF(SP_SUL!B615="","*",SP_SUL!B615)</f>
        <v>*</v>
      </c>
      <c r="B614" s="82" t="str">
        <f>IF(SP_SUL!X615="","*",SP_SUL!X615)</f>
        <v>Oportunidade</v>
      </c>
      <c r="C614" s="82" t="str">
        <f>IF(SP_SUL!S615="","*",SP_SUL!S615)</f>
        <v>SP SUL</v>
      </c>
      <c r="D614" s="82" t="str">
        <f>IF(SP_SUL!T615="","*",SP_SUL!T615)</f>
        <v>ZBV-ZKE</v>
      </c>
      <c r="E614" s="82" t="str">
        <f>IF(SP_SUL!D615="","*",SP_SUL!D615)</f>
        <v>ROBSON (TP-729)</v>
      </c>
      <c r="F614" s="82" t="str">
        <f>IF(SP_SUL!H615="","*",SP_SUL!H615)</f>
        <v>-</v>
      </c>
      <c r="G614" s="82" t="str">
        <f>IF(SP_SUL!M615="","*",SP_SUL!M615)</f>
        <v>ZDY-ZFY</v>
      </c>
      <c r="H614" s="115">
        <f>IF(SP_SUL!K615="","*",SP_SUL!K615)</f>
        <v>187.58</v>
      </c>
      <c r="I614" s="112">
        <f>IF(SP_SUL!O615="","*",SP_SUL!O615)</f>
        <v>0.375</v>
      </c>
      <c r="J614" s="112">
        <f>IF(SP_SUL!P615="","*",SP_SUL!P615)</f>
        <v>8.3333333333333329E-2</v>
      </c>
      <c r="K614" s="82" t="str">
        <f>IF(SP_SUL!AK615="","*",SP_SUL!AK615)</f>
        <v>-</v>
      </c>
      <c r="L614" s="82" t="str">
        <f>IF(SP_SUL!AM615="","*",SP_SUL!AM615)</f>
        <v>ZDY-ZFY</v>
      </c>
      <c r="M614" s="82">
        <f>IF(SP_SUL!AP615="","*",SP_SUL!AP615)</f>
        <v>187.58</v>
      </c>
      <c r="N614" s="82" t="str">
        <f>IF(SP_SUL!AM615="","*",SP_SUL!AM615)</f>
        <v>ZDY-ZFY</v>
      </c>
      <c r="O614" s="109" t="str">
        <f>IF(SP_SUL!BH615="","*",SP_SUL!BH615)</f>
        <v>*</v>
      </c>
      <c r="P614" s="145" t="str">
        <f>IF($A$2=1,IF(SP_SUL!BJ615="","*",SP_SUL!BJ615),IF(SP_SUL!BK615="","*",SP_SUL!BK615))</f>
        <v>*</v>
      </c>
    </row>
    <row r="615" spans="1:16" hidden="1">
      <c r="A615" s="81">
        <f>IF(SP_SUL!B616="","*",SP_SUL!B616)</f>
        <v>46077</v>
      </c>
      <c r="B615" s="82" t="str">
        <f>IF(SP_SUL!X616="","*",SP_SUL!X616)</f>
        <v>Contrato</v>
      </c>
      <c r="C615" s="82" t="str">
        <f>IF(SP_SUL!S616="","*",SP_SUL!S616)</f>
        <v>SP SUL</v>
      </c>
      <c r="D615" s="82" t="str">
        <f>IF(SP_SUL!T616="","*",SP_SUL!T616)</f>
        <v>ZKE-ZEV</v>
      </c>
      <c r="E615" s="82" t="str">
        <f>IF(SP_SUL!D616="","*",SP_SUL!D616)</f>
        <v>A84</v>
      </c>
      <c r="F615" s="82" t="str">
        <f>IF(SP_SUL!H616="","*",SP_SUL!H616)</f>
        <v>ZKEZGA</v>
      </c>
      <c r="G615" s="82" t="str">
        <f>IF(SP_SUL!M616="","*",SP_SUL!M616)</f>
        <v>ZKEZGA-ZEV</v>
      </c>
      <c r="H615" s="115">
        <f>IF(SP_SUL!K616="","*",SP_SUL!K616)</f>
        <v>76.3</v>
      </c>
      <c r="I615" s="112">
        <f>IF(SP_SUL!O616="","*",SP_SUL!O616)</f>
        <v>0.33333333333333331</v>
      </c>
      <c r="J615" s="112">
        <f>IF(SP_SUL!P616="","*",SP_SUL!P616)</f>
        <v>4.1666666666666664E-2</v>
      </c>
      <c r="K615" s="82" t="str">
        <f>IF(SP_SUL!AK616="","*",SP_SUL!AK616)</f>
        <v>ZKEZGA</v>
      </c>
      <c r="L615" s="82" t="str">
        <f>IF(SP_SUL!AM616="","*",SP_SUL!AM616)</f>
        <v>ZKEZGA-ZEV</v>
      </c>
      <c r="M615" s="82">
        <f>IF(SP_SUL!AP616="","*",SP_SUL!AP616)</f>
        <v>76.3</v>
      </c>
      <c r="N615" s="82" t="str">
        <f>IF(SP_SUL!AM616="","*",SP_SUL!AM616)</f>
        <v>ZKEZGA-ZEV</v>
      </c>
      <c r="O615" s="109">
        <f>IF(SP_SUL!BH616="","*",SP_SUL!BH616)</f>
        <v>0</v>
      </c>
      <c r="P615" s="145" t="str">
        <f>IF($A$2=1,IF(SP_SUL!BJ616="","*",SP_SUL!BJ616),IF(SP_SUL!BK616="","*",SP_SUL!BK616))</f>
        <v>Não solicitou MC1, devido avaria RDC.</v>
      </c>
    </row>
    <row r="616" spans="1:16" hidden="1">
      <c r="A616" s="81">
        <f>IF(SP_SUL!B617="","*",SP_SUL!B617)</f>
        <v>46077</v>
      </c>
      <c r="B616" s="82" t="str">
        <f>IF(SP_SUL!X617="","*",SP_SUL!X617)</f>
        <v>Contrato</v>
      </c>
      <c r="C616" s="82" t="str">
        <f>IF(SP_SUL!S617="","*",SP_SUL!S617)</f>
        <v>SP SUL</v>
      </c>
      <c r="D616" s="82" t="str">
        <f>IF(SP_SUL!T617="","*",SP_SUL!T617)</f>
        <v>ZKE-ZEV</v>
      </c>
      <c r="E616" s="82" t="str">
        <f>IF(SP_SUL!D617="","*",SP_SUL!D617)</f>
        <v>SUPER ZWW</v>
      </c>
      <c r="F616" s="82" t="str">
        <f>IF(SP_SUL!H617="","*",SP_SUL!H617)</f>
        <v>-</v>
      </c>
      <c r="G616" s="82" t="str">
        <f>IF(SP_SUL!M617="","*",SP_SUL!M617)</f>
        <v>ZWW-ZKW</v>
      </c>
      <c r="H616" s="115">
        <f>IF(SP_SUL!K617="","*",SP_SUL!K617)</f>
        <v>87.256</v>
      </c>
      <c r="I616" s="112">
        <f>IF(SP_SUL!O617="","*",SP_SUL!O617)</f>
        <v>0.41666666666666669</v>
      </c>
      <c r="J616" s="112">
        <f>IF(SP_SUL!P617="","*",SP_SUL!P617)</f>
        <v>0.125</v>
      </c>
      <c r="K616" s="82" t="str">
        <f>IF(SP_SUL!AK617="","*",SP_SUL!AK617)</f>
        <v>-</v>
      </c>
      <c r="L616" s="82" t="str">
        <f>IF(SP_SUL!AM617="","*",SP_SUL!AM617)</f>
        <v>ZWW-ZKW</v>
      </c>
      <c r="M616" s="82">
        <f>IF(SP_SUL!AP617="","*",SP_SUL!AP617)</f>
        <v>87.256</v>
      </c>
      <c r="N616" s="82" t="str">
        <f>IF(SP_SUL!AM617="","*",SP_SUL!AM617)</f>
        <v>ZWW-ZKW</v>
      </c>
      <c r="O616" s="109">
        <f>IF(SP_SUL!BH617="","*",SP_SUL!BH617)</f>
        <v>0</v>
      </c>
      <c r="P616" s="145" t="str">
        <f>IF($A$2=1,IF(SP_SUL!BJ617="","*",SP_SUL!BJ617),IF(SP_SUL!BK617="","*",SP_SUL!BK617))</f>
        <v>Cancelado CCO / Priorização da circulação de trens</v>
      </c>
    </row>
    <row r="617" spans="1:16" hidden="1">
      <c r="A617" s="81">
        <f>IF(SP_SUL!B618="","*",SP_SUL!B618)</f>
        <v>46077</v>
      </c>
      <c r="B617" s="82" t="str">
        <f>IF(SP_SUL!X618="","*",SP_SUL!X618)</f>
        <v>Contrato</v>
      </c>
      <c r="C617" s="82" t="str">
        <f>IF(SP_SUL!S618="","*",SP_SUL!S618)</f>
        <v>SP SUL</v>
      </c>
      <c r="D617" s="82" t="str">
        <f>IF(SP_SUL!T618="","*",SP_SUL!T618)</f>
        <v>ZKE-ZEV</v>
      </c>
      <c r="E617" s="82" t="str">
        <f>IF(SP_SUL!D618="","*",SP_SUL!D618)</f>
        <v>EDSON (TP-780)</v>
      </c>
      <c r="F617" s="82" t="str">
        <f>IF(SP_SUL!H618="","*",SP_SUL!H618)</f>
        <v>-</v>
      </c>
      <c r="G617" s="82" t="str">
        <f>IF(SP_SUL!M618="","*",SP_SUL!M618)</f>
        <v>ZKW</v>
      </c>
      <c r="H617" s="115">
        <f>IF(SP_SUL!K618="","*",SP_SUL!K618)</f>
        <v>95.664000000000001</v>
      </c>
      <c r="I617" s="112">
        <f>IF(SP_SUL!O618="","*",SP_SUL!O618)</f>
        <v>0.41666666666666669</v>
      </c>
      <c r="J617" s="112">
        <f>IF(SP_SUL!P618="","*",SP_SUL!P618)</f>
        <v>6.9444444444444447E-4</v>
      </c>
      <c r="K617" s="82" t="str">
        <f>IF(SP_SUL!AK618="","*",SP_SUL!AK618)</f>
        <v>-</v>
      </c>
      <c r="L617" s="82" t="str">
        <f>IF(SP_SUL!AM618="","*",SP_SUL!AM618)</f>
        <v>ZKW</v>
      </c>
      <c r="M617" s="82">
        <f>IF(SP_SUL!AP618="","*",SP_SUL!AP618)</f>
        <v>95.664000000000001</v>
      </c>
      <c r="N617" s="82" t="str">
        <f>IF(SP_SUL!AM618="","*",SP_SUL!AM618)</f>
        <v>ZKW</v>
      </c>
      <c r="O617" s="109">
        <f>IF(SP_SUL!BH618="","*",SP_SUL!BH618)</f>
        <v>0</v>
      </c>
      <c r="P617" s="145" t="str">
        <f>IF($A$2=1,IF(SP_SUL!BJ618="","*",SP_SUL!BJ618),IF(SP_SUL!BK618="","*",SP_SUL!BK618))</f>
        <v>TP pronto 09h00/ Cancelado intervalo, priorização da circulação de trens</v>
      </c>
    </row>
    <row r="618" spans="1:16" hidden="1">
      <c r="A618" s="81">
        <f>IF(SP_SUL!B619="","*",SP_SUL!B619)</f>
        <v>46077</v>
      </c>
      <c r="B618" s="82" t="str">
        <f>IF(SP_SUL!X619="","*",SP_SUL!X619)</f>
        <v>Contrato</v>
      </c>
      <c r="C618" s="82" t="str">
        <f>IF(SP_SUL!S619="","*",SP_SUL!S619)</f>
        <v>SP SUL</v>
      </c>
      <c r="D618" s="82" t="str">
        <f>IF(SP_SUL!T619="","*",SP_SUL!T619)</f>
        <v>ZKE-ZEV</v>
      </c>
      <c r="E618" s="82" t="str">
        <f>IF(SP_SUL!D619="","*",SP_SUL!D619)</f>
        <v>V89</v>
      </c>
      <c r="F618" s="82" t="str">
        <f>IF(SP_SUL!H619="","*",SP_SUL!H619)</f>
        <v>102ZKW2</v>
      </c>
      <c r="G618" s="82" t="str">
        <f>IF(SP_SUL!M619="","*",SP_SUL!M619)</f>
        <v>ZWW-ZKW</v>
      </c>
      <c r="H618" s="115">
        <f>IF(SP_SUL!K619="","*",SP_SUL!K619)</f>
        <v>94.2</v>
      </c>
      <c r="I618" s="112">
        <f>IF(SP_SUL!O619="","*",SP_SUL!O619)</f>
        <v>0.40277777777777779</v>
      </c>
      <c r="J618" s="112">
        <f>IF(SP_SUL!P619="","*",SP_SUL!P619)</f>
        <v>6.9444444444444447E-4</v>
      </c>
      <c r="K618" s="82" t="str">
        <f>IF(SP_SUL!AK619="","*",SP_SUL!AK619)</f>
        <v>102ZKW2</v>
      </c>
      <c r="L618" s="82" t="str">
        <f>IF(SP_SUL!AM619="","*",SP_SUL!AM619)</f>
        <v>ZWW-ZKW</v>
      </c>
      <c r="M618" s="82">
        <f>IF(SP_SUL!AP619="","*",SP_SUL!AP619)</f>
        <v>94.2</v>
      </c>
      <c r="N618" s="82" t="str">
        <f>IF(SP_SUL!AM619="","*",SP_SUL!AM619)</f>
        <v>ZWW-ZKW</v>
      </c>
      <c r="O618" s="109">
        <f>IF(SP_SUL!BH619="","*",SP_SUL!BH619)</f>
        <v>0</v>
      </c>
      <c r="P618" s="145" t="str">
        <f>IF($A$2=1,IF(SP_SUL!BJ619="","*",SP_SUL!BJ619),IF(SP_SUL!BK619="","*",SP_SUL!BK619))</f>
        <v>MC1 10h05 / Negado faixa, priorização da circulação de trens</v>
      </c>
    </row>
    <row r="619" spans="1:16" hidden="1">
      <c r="A619" s="81">
        <f>IF(SP_SUL!B620="","*",SP_SUL!B620)</f>
        <v>46077</v>
      </c>
      <c r="B619" s="82" t="str">
        <f>IF(SP_SUL!X620="","*",SP_SUL!X620)</f>
        <v>Oportunidade</v>
      </c>
      <c r="C619" s="82" t="str">
        <f>IF(SP_SUL!S620="","*",SP_SUL!S620)</f>
        <v>SP SUL</v>
      </c>
      <c r="D619" s="82" t="str">
        <f>IF(SP_SUL!T620="","*",SP_SUL!T620)</f>
        <v>ZKE-ZEV</v>
      </c>
      <c r="E619" s="82" t="str">
        <f>IF(SP_SUL!D620="","*",SP_SUL!D620)</f>
        <v>W60</v>
      </c>
      <c r="F619" s="82" t="str">
        <f>IF(SP_SUL!H620="","*",SP_SUL!H620)</f>
        <v>ZEM130-2</v>
      </c>
      <c r="G619" s="82" t="str">
        <f>IF(SP_SUL!M620="","*",SP_SUL!M620)</f>
        <v>ZWI-ZEM</v>
      </c>
      <c r="H619" s="115">
        <f>IF(SP_SUL!K620="","*",SP_SUL!K620)</f>
        <v>127.4</v>
      </c>
      <c r="I619" s="112">
        <f>IF(SP_SUL!O620="","*",SP_SUL!O620)</f>
        <v>0.33333333333333331</v>
      </c>
      <c r="J619" s="112">
        <f>IF(SP_SUL!P620="","*",SP_SUL!P620)</f>
        <v>8.3333333333333329E-2</v>
      </c>
      <c r="K619" s="82" t="str">
        <f>IF(SP_SUL!AK620="","*",SP_SUL!AK620)</f>
        <v>ZEM130-2</v>
      </c>
      <c r="L619" s="82" t="str">
        <f>IF(SP_SUL!AM620="","*",SP_SUL!AM620)</f>
        <v>ZWI-ZEM</v>
      </c>
      <c r="M619" s="82">
        <f>IF(SP_SUL!AP620="","*",SP_SUL!AP620)</f>
        <v>127.4</v>
      </c>
      <c r="N619" s="82" t="str">
        <f>IF(SP_SUL!AM620="","*",SP_SUL!AM620)</f>
        <v>ZWI-ZEM</v>
      </c>
      <c r="O619" s="109">
        <f>IF(SP_SUL!BH620="","*",SP_SUL!BH620)</f>
        <v>0</v>
      </c>
      <c r="P619" s="145" t="str">
        <f>IF($A$2=1,IF(SP_SUL!BJ620="","*",SP_SUL!BJ620),IF(SP_SUL!BK620="","*",SP_SUL!BK620))</f>
        <v>MC1 09h02 / Sem Oportunidade de faixa</v>
      </c>
    </row>
    <row r="620" spans="1:16" hidden="1">
      <c r="A620" s="81" t="str">
        <f>IF(SP_SUL!B621="","*",SP_SUL!B621)</f>
        <v>*</v>
      </c>
      <c r="B620" s="82" t="str">
        <f>IF(SP_SUL!X621="","*",SP_SUL!X621)</f>
        <v>*</v>
      </c>
      <c r="C620" s="82" t="str">
        <f>IF(SP_SUL!S621="","*",SP_SUL!S621)</f>
        <v>-</v>
      </c>
      <c r="D620" s="82" t="str">
        <f>IF(SP_SUL!T621="","*",SP_SUL!T621)</f>
        <v>-</v>
      </c>
      <c r="E620" s="82" t="str">
        <f>IF(SP_SUL!D621="","*",SP_SUL!D621)</f>
        <v>*</v>
      </c>
      <c r="F620" s="82" t="str">
        <f>IF(SP_SUL!H621="","*",SP_SUL!H621)</f>
        <v>*</v>
      </c>
      <c r="G620" s="82" t="str">
        <f>IF(SP_SUL!M621="","*",SP_SUL!M621)</f>
        <v>-</v>
      </c>
      <c r="H620" s="115" t="str">
        <f>IF(SP_SUL!K621="","*",SP_SUL!K621)</f>
        <v>*</v>
      </c>
      <c r="I620" s="112" t="str">
        <f>IF(SP_SUL!O621="","*",SP_SUL!O621)</f>
        <v>*</v>
      </c>
      <c r="J620" s="112" t="str">
        <f>IF(SP_SUL!P621="","*",SP_SUL!P621)</f>
        <v>*</v>
      </c>
      <c r="K620" s="82">
        <f>IF(SP_SUL!AK621="","*",SP_SUL!AK621)</f>
        <v>0</v>
      </c>
      <c r="L620" s="82" t="str">
        <f>IF(SP_SUL!AM621="","*",SP_SUL!AM621)</f>
        <v>-</v>
      </c>
      <c r="M620" s="82">
        <f>IF(SP_SUL!AP621="","*",SP_SUL!AP621)</f>
        <v>0</v>
      </c>
      <c r="N620" s="82" t="str">
        <f>IF(SP_SUL!AM621="","*",SP_SUL!AM621)</f>
        <v>-</v>
      </c>
      <c r="O620" s="109" t="str">
        <f>IF(SP_SUL!BH621="","*",SP_SUL!BH621)</f>
        <v>*</v>
      </c>
      <c r="P620" s="145" t="str">
        <f>IF($A$2=1,IF(SP_SUL!BJ621="","*",SP_SUL!BJ621),IF(SP_SUL!BK621="","*",SP_SUL!BK621))</f>
        <v>*</v>
      </c>
    </row>
    <row r="621" spans="1:16" hidden="1">
      <c r="A621" s="81">
        <f>IF(SP_SUL!B622="","*",SP_SUL!B622)</f>
        <v>46077</v>
      </c>
      <c r="B621" s="82" t="str">
        <f>IF(SP_SUL!X622="","*",SP_SUL!X622)</f>
        <v>Oportunidade</v>
      </c>
      <c r="C621" s="82" t="str">
        <f>IF(SP_SUL!S622="","*",SP_SUL!S622)</f>
        <v>SP SUL</v>
      </c>
      <c r="D621" s="82" t="str">
        <f>IF(SP_SUL!T622="","*",SP_SUL!T622)</f>
        <v>ZKE-ZEV</v>
      </c>
      <c r="E621" s="82" t="str">
        <f>IF(SP_SUL!D622="","*",SP_SUL!D622)</f>
        <v>W99</v>
      </c>
      <c r="F621" s="82" t="str">
        <f>IF(SP_SUL!H622="","*",SP_SUL!H622)</f>
        <v>102ZKW2</v>
      </c>
      <c r="G621" s="82" t="str">
        <f>IF(SP_SUL!M622="","*",SP_SUL!M622)</f>
        <v>ZKW-ZEM</v>
      </c>
      <c r="H621" s="115">
        <f>IF(SP_SUL!K622="","*",SP_SUL!K622)</f>
        <v>102</v>
      </c>
      <c r="I621" s="112">
        <f>IF(SP_SUL!O622="","*",SP_SUL!O622)</f>
        <v>0.45833333333333331</v>
      </c>
      <c r="J621" s="112">
        <f>IF(SP_SUL!P622="","*",SP_SUL!P622)</f>
        <v>4.1666666666666664E-2</v>
      </c>
      <c r="K621" s="82" t="str">
        <f>IF(SP_SUL!AK622="","*",SP_SUL!AK622)</f>
        <v>102ZKW2</v>
      </c>
      <c r="L621" s="82" t="str">
        <f>IF(SP_SUL!AM622="","*",SP_SUL!AM622)</f>
        <v>ZKW-ZEM</v>
      </c>
      <c r="M621" s="82">
        <f>IF(SP_SUL!AP622="","*",SP_SUL!AP622)</f>
        <v>102</v>
      </c>
      <c r="N621" s="82" t="str">
        <f>IF(SP_SUL!AM622="","*",SP_SUL!AM622)</f>
        <v>ZKW-ZEM</v>
      </c>
      <c r="O621" s="109">
        <f>IF(SP_SUL!BH622="","*",SP_SUL!BH622)</f>
        <v>0</v>
      </c>
      <c r="P621" s="145" t="str">
        <f>IF($A$2=1,IF(SP_SUL!BJ622="","*",SP_SUL!BJ622),IF(SP_SUL!BK622="","*",SP_SUL!BK622))</f>
        <v>Não solicita MC1, devido W97 a não partida do W97 de ZEM.</v>
      </c>
    </row>
    <row r="622" spans="1:16" hidden="1">
      <c r="A622" s="81">
        <f>IF(SP_SUL!B623="","*",SP_SUL!B623)</f>
        <v>46077</v>
      </c>
      <c r="B622" s="82" t="str">
        <f>IF(SP_SUL!X623="","*",SP_SUL!X623)</f>
        <v>Contrato</v>
      </c>
      <c r="C622" s="82" t="str">
        <f>IF(SP_SUL!S623="","*",SP_SUL!S623)</f>
        <v>SP SUL</v>
      </c>
      <c r="D622" s="82" t="str">
        <f>IF(SP_SUL!T623="","*",SP_SUL!T623)</f>
        <v>ZKE-ZEV</v>
      </c>
      <c r="E622" s="82" t="str">
        <f>IF(SP_SUL!D623="","*",SP_SUL!D623)</f>
        <v>MOD ZRB</v>
      </c>
      <c r="F622" s="82" t="str">
        <f>IF(SP_SUL!H623="","*",SP_SUL!H623)</f>
        <v>-</v>
      </c>
      <c r="G622" s="82" t="str">
        <f>IF(SP_SUL!M623="","*",SP_SUL!M623)</f>
        <v>ZEJ-ZRB</v>
      </c>
      <c r="H622" s="115">
        <f>IF(SP_SUL!K623="","*",SP_SUL!K623)</f>
        <v>145.9</v>
      </c>
      <c r="I622" s="112">
        <f>IF(SP_SUL!O623="","*",SP_SUL!O623)</f>
        <v>0.33333333333333331</v>
      </c>
      <c r="J622" s="112">
        <f>IF(SP_SUL!P623="","*",SP_SUL!P623)</f>
        <v>0.33333333333333331</v>
      </c>
      <c r="K622" s="82" t="str">
        <f>IF(SP_SUL!AK623="","*",SP_SUL!AK623)</f>
        <v>-</v>
      </c>
      <c r="L622" s="82" t="str">
        <f>IF(SP_SUL!AM623="","*",SP_SUL!AM623)</f>
        <v>ZEJ-ZRB</v>
      </c>
      <c r="M622" s="82">
        <f>IF(SP_SUL!AP623="","*",SP_SUL!AP623)</f>
        <v>145.9</v>
      </c>
      <c r="N622" s="82" t="str">
        <f>IF(SP_SUL!AM623="","*",SP_SUL!AM623)</f>
        <v>ZEJ-ZRB</v>
      </c>
      <c r="O622" s="109">
        <f>IF(SP_SUL!BH623="","*",SP_SUL!BH623)</f>
        <v>0</v>
      </c>
      <c r="P622" s="145" t="str">
        <f>IF($A$2=1,IF(SP_SUL!BJ623="","*",SP_SUL!BJ623),IF(SP_SUL!BK623="","*",SP_SUL!BK623))</f>
        <v>Cancelado CCO / Priorização da circulação de trens</v>
      </c>
    </row>
    <row r="623" spans="1:16" hidden="1">
      <c r="A623" s="81">
        <f>IF(SP_SUL!B624="","*",SP_SUL!B624)</f>
        <v>46077</v>
      </c>
      <c r="B623" s="82" t="str">
        <f>IF(SP_SUL!X624="","*",SP_SUL!X624)</f>
        <v>Oportunidade</v>
      </c>
      <c r="C623" s="82" t="str">
        <f>IF(SP_SUL!S624="","*",SP_SUL!S624)</f>
        <v>SP SUL</v>
      </c>
      <c r="D623" s="82" t="str">
        <f>IF(SP_SUL!T624="","*",SP_SUL!T624)</f>
        <v>ZKE-ZEV</v>
      </c>
      <c r="E623" s="82" t="str">
        <f>IF(SP_SUL!D624="","*",SP_SUL!D624)</f>
        <v>W97</v>
      </c>
      <c r="F623" s="82" t="str">
        <f>IF(SP_SUL!H624="","*",SP_SUL!H624)</f>
        <v>ZEM-1</v>
      </c>
      <c r="G623" s="82" t="str">
        <f>IF(SP_SUL!M624="","*",SP_SUL!M624)</f>
        <v>ZEM-ZEV</v>
      </c>
      <c r="H623" s="115">
        <f>IF(SP_SUL!K624="","*",SP_SUL!K624)</f>
        <v>135</v>
      </c>
      <c r="I623" s="112">
        <f>IF(SP_SUL!O624="","*",SP_SUL!O624)</f>
        <v>0.375</v>
      </c>
      <c r="J623" s="112">
        <f>IF(SP_SUL!P624="","*",SP_SUL!P624)</f>
        <v>4.1666666666666664E-2</v>
      </c>
      <c r="K623" s="82" t="str">
        <f>IF(SP_SUL!AK624="","*",SP_SUL!AK624)</f>
        <v>ZEM-1</v>
      </c>
      <c r="L623" s="82" t="str">
        <f>IF(SP_SUL!AM624="","*",SP_SUL!AM624)</f>
        <v>ZEM-ZEV</v>
      </c>
      <c r="M623" s="82">
        <f>IF(SP_SUL!AP624="","*",SP_SUL!AP624)</f>
        <v>135</v>
      </c>
      <c r="N623" s="82" t="str">
        <f>IF(SP_SUL!AM624="","*",SP_SUL!AM624)</f>
        <v>ZEM-ZEV</v>
      </c>
      <c r="O623" s="109">
        <f>IF(SP_SUL!BH624="","*",SP_SUL!BH624)</f>
        <v>0</v>
      </c>
      <c r="P623" s="145" t="str">
        <f>IF($A$2=1,IF(SP_SUL!BJ624="","*",SP_SUL!BJ624),IF(SP_SUL!BK624="","*",SP_SUL!BK624))</f>
        <v>MC1 08h51 / Sem oportunidade de faixa</v>
      </c>
    </row>
    <row r="624" spans="1:16" hidden="1">
      <c r="A624" s="81" t="str">
        <f>IF(SP_SUL!B625="","*",SP_SUL!B625)</f>
        <v>*</v>
      </c>
      <c r="B624" s="82" t="str">
        <f>IF(SP_SUL!X625="","*",SP_SUL!X625)</f>
        <v>*</v>
      </c>
      <c r="C624" s="82" t="str">
        <f>IF(SP_SUL!S625="","*",SP_SUL!S625)</f>
        <v>-</v>
      </c>
      <c r="D624" s="82" t="str">
        <f>IF(SP_SUL!T625="","*",SP_SUL!T625)</f>
        <v>-</v>
      </c>
      <c r="E624" s="82" t="str">
        <f>IF(SP_SUL!D625="","*",SP_SUL!D625)</f>
        <v>*</v>
      </c>
      <c r="F624" s="82" t="str">
        <f>IF(SP_SUL!H625="","*",SP_SUL!H625)</f>
        <v>*</v>
      </c>
      <c r="G624" s="82" t="str">
        <f>IF(SP_SUL!M625="","*",SP_SUL!M625)</f>
        <v>-</v>
      </c>
      <c r="H624" s="115" t="str">
        <f>IF(SP_SUL!K625="","*",SP_SUL!K625)</f>
        <v>*</v>
      </c>
      <c r="I624" s="112" t="str">
        <f>IF(SP_SUL!O625="","*",SP_SUL!O625)</f>
        <v>*</v>
      </c>
      <c r="J624" s="112" t="str">
        <f>IF(SP_SUL!P625="","*",SP_SUL!P625)</f>
        <v>*</v>
      </c>
      <c r="K624" s="82">
        <f>IF(SP_SUL!AK625="","*",SP_SUL!AK625)</f>
        <v>0</v>
      </c>
      <c r="L624" s="82" t="str">
        <f>IF(SP_SUL!AM625="","*",SP_SUL!AM625)</f>
        <v>-</v>
      </c>
      <c r="M624" s="82">
        <f>IF(SP_SUL!AP625="","*",SP_SUL!AP625)</f>
        <v>0</v>
      </c>
      <c r="N624" s="82" t="str">
        <f>IF(SP_SUL!AM625="","*",SP_SUL!AM625)</f>
        <v>-</v>
      </c>
      <c r="O624" s="109" t="str">
        <f>IF(SP_SUL!BH625="","*",SP_SUL!BH625)</f>
        <v>*</v>
      </c>
      <c r="P624" s="145" t="str">
        <f>IF($A$2=1,IF(SP_SUL!BJ625="","*",SP_SUL!BJ625),IF(SP_SUL!BK625="","*",SP_SUL!BK625))</f>
        <v>*</v>
      </c>
    </row>
    <row r="625" spans="1:16" hidden="1">
      <c r="A625" s="81">
        <f>IF(SP_SUL!B626="","*",SP_SUL!B626)</f>
        <v>46077</v>
      </c>
      <c r="B625" s="82" t="str">
        <f>IF(SP_SUL!X626="","*",SP_SUL!X626)</f>
        <v>Contrato</v>
      </c>
      <c r="C625" s="82" t="str">
        <f>IF(SP_SUL!S626="","*",SP_SUL!S626)</f>
        <v>SP SUL</v>
      </c>
      <c r="D625" s="82" t="str">
        <f>IF(SP_SUL!T626="","*",SP_SUL!T626)</f>
        <v>ZEV-ZPT</v>
      </c>
      <c r="E625" s="82" t="str">
        <f>IF(SP_SUL!D626="","*",SP_SUL!D626)</f>
        <v>MOD ZEZ</v>
      </c>
      <c r="F625" s="82" t="str">
        <f>IF(SP_SUL!H626="","*",SP_SUL!H626)</f>
        <v>-</v>
      </c>
      <c r="G625" s="82" t="str">
        <f>IF(SP_SUL!M626="","*",SP_SUL!M626)</f>
        <v>ZEZ-ZXW</v>
      </c>
      <c r="H625" s="115">
        <f>IF(SP_SUL!K626="","*",SP_SUL!K626)</f>
        <v>75.2</v>
      </c>
      <c r="I625" s="112">
        <f>IF(SP_SUL!O626="","*",SP_SUL!O626)</f>
        <v>0.35416666666666669</v>
      </c>
      <c r="J625" s="112">
        <f>IF(SP_SUL!P626="","*",SP_SUL!P626)</f>
        <v>0.33333333333333331</v>
      </c>
      <c r="K625" s="82" t="str">
        <f>IF(SP_SUL!AK626="","*",SP_SUL!AK626)</f>
        <v>-</v>
      </c>
      <c r="L625" s="82" t="str">
        <f>IF(SP_SUL!AM626="","*",SP_SUL!AM626)</f>
        <v>ZEZ-ZXW</v>
      </c>
      <c r="M625" s="82">
        <f>IF(SP_SUL!AP626="","*",SP_SUL!AP626)</f>
        <v>75.2</v>
      </c>
      <c r="N625" s="82" t="str">
        <f>IF(SP_SUL!AM626="","*",SP_SUL!AM626)</f>
        <v>ZEZ-ZXW</v>
      </c>
      <c r="O625" s="109">
        <f>IF(SP_SUL!BH626="","*",SP_SUL!BH626)</f>
        <v>0</v>
      </c>
      <c r="P625" s="145" t="str">
        <f>IF($A$2=1,IF(SP_SUL!BJ626="","*",SP_SUL!BJ626),IF(SP_SUL!BK626="","*",SP_SUL!BK626))</f>
        <v>Cancelado CCO / Priorização da circulação de trens</v>
      </c>
    </row>
    <row r="626" spans="1:16" hidden="1">
      <c r="A626" s="81">
        <f>IF(SP_SUL!B627="","*",SP_SUL!B627)</f>
        <v>46077</v>
      </c>
      <c r="B626" s="82" t="str">
        <f>IF(SP_SUL!X627="","*",SP_SUL!X627)</f>
        <v>Contrato</v>
      </c>
      <c r="C626" s="82" t="str">
        <f>IF(SP_SUL!S627="","*",SP_SUL!S627)</f>
        <v>SP SUL</v>
      </c>
      <c r="D626" s="82" t="str">
        <f>IF(SP_SUL!T627="","*",SP_SUL!T627)</f>
        <v>ZEV-ZPT</v>
      </c>
      <c r="E626" s="82" t="str">
        <f>IF(SP_SUL!D627="","*",SP_SUL!D627)</f>
        <v>MOD ZGP</v>
      </c>
      <c r="F626" s="82" t="str">
        <f>IF(SP_SUL!H627="","*",SP_SUL!H627)</f>
        <v>-</v>
      </c>
      <c r="G626" s="82" t="str">
        <f>IF(SP_SUL!M627="","*",SP_SUL!M627)</f>
        <v>ZPT-ZGP</v>
      </c>
      <c r="H626" s="115">
        <f>IF(SP_SUL!K627="","*",SP_SUL!K627)</f>
        <v>102</v>
      </c>
      <c r="I626" s="112">
        <f>IF(SP_SUL!O627="","*",SP_SUL!O627)</f>
        <v>0.33333333333333331</v>
      </c>
      <c r="J626" s="112">
        <f>IF(SP_SUL!P627="","*",SP_SUL!P627)</f>
        <v>0.22916666666666666</v>
      </c>
      <c r="K626" s="82" t="str">
        <f>IF(SP_SUL!AK627="","*",SP_SUL!AK627)</f>
        <v>-</v>
      </c>
      <c r="L626" s="82" t="str">
        <f>IF(SP_SUL!AM627="","*",SP_SUL!AM627)</f>
        <v>ZPT-ZGP</v>
      </c>
      <c r="M626" s="82">
        <f>IF(SP_SUL!AP627="","*",SP_SUL!AP627)</f>
        <v>102</v>
      </c>
      <c r="N626" s="82" t="str">
        <f>IF(SP_SUL!AM627="","*",SP_SUL!AM627)</f>
        <v>ZPT-ZGP</v>
      </c>
      <c r="O626" s="109">
        <f>IF(SP_SUL!BH627="","*",SP_SUL!BH627)</f>
        <v>0</v>
      </c>
      <c r="P626" s="145" t="str">
        <f>IF($A$2=1,IF(SP_SUL!BJ627="","*",SP_SUL!BJ627),IF(SP_SUL!BK627="","*",SP_SUL!BK627))</f>
        <v>Cancelado CCO / Priorização da circulação de trens</v>
      </c>
    </row>
    <row r="627" spans="1:16" hidden="1">
      <c r="A627" s="81" t="str">
        <f>IF(SP_SUL!B628="","*",SP_SUL!B628)</f>
        <v>*</v>
      </c>
      <c r="B627" s="82" t="str">
        <f>IF(SP_SUL!X628="","*",SP_SUL!X628)</f>
        <v>*</v>
      </c>
      <c r="C627" s="82" t="str">
        <f>IF(SP_SUL!S628="","*",SP_SUL!S628)</f>
        <v>-</v>
      </c>
      <c r="D627" s="82" t="str">
        <f>IF(SP_SUL!T628="","*",SP_SUL!T628)</f>
        <v>-</v>
      </c>
      <c r="E627" s="82" t="str">
        <f>IF(SP_SUL!D628="","*",SP_SUL!D628)</f>
        <v>*</v>
      </c>
      <c r="F627" s="82" t="str">
        <f>IF(SP_SUL!H628="","*",SP_SUL!H628)</f>
        <v>*</v>
      </c>
      <c r="G627" s="82" t="str">
        <f>IF(SP_SUL!M628="","*",SP_SUL!M628)</f>
        <v>-</v>
      </c>
      <c r="H627" s="115" t="str">
        <f>IF(SP_SUL!K628="","*",SP_SUL!K628)</f>
        <v>*</v>
      </c>
      <c r="I627" s="112" t="str">
        <f>IF(SP_SUL!O628="","*",SP_SUL!O628)</f>
        <v>*</v>
      </c>
      <c r="J627" s="112" t="str">
        <f>IF(SP_SUL!P628="","*",SP_SUL!P628)</f>
        <v>*</v>
      </c>
      <c r="K627" s="82">
        <f>IF(SP_SUL!AK628="","*",SP_SUL!AK628)</f>
        <v>0</v>
      </c>
      <c r="L627" s="82" t="str">
        <f>IF(SP_SUL!AM628="","*",SP_SUL!AM628)</f>
        <v>-</v>
      </c>
      <c r="M627" s="82">
        <f>IF(SP_SUL!AP628="","*",SP_SUL!AP628)</f>
        <v>0</v>
      </c>
      <c r="N627" s="82" t="str">
        <f>IF(SP_SUL!AM628="","*",SP_SUL!AM628)</f>
        <v>-</v>
      </c>
      <c r="O627" s="109" t="str">
        <f>IF(SP_SUL!BH628="","*",SP_SUL!BH628)</f>
        <v>*</v>
      </c>
      <c r="P627" s="145" t="str">
        <f>IF($A$2=1,IF(SP_SUL!BJ628="","*",SP_SUL!BJ628),IF(SP_SUL!BK628="","*",SP_SUL!BK628))</f>
        <v>*</v>
      </c>
    </row>
    <row r="628" spans="1:16" hidden="1">
      <c r="A628" s="81">
        <f>IF(SP_SUL!B629="","*",SP_SUL!B629)</f>
        <v>46077</v>
      </c>
      <c r="B628" s="82" t="str">
        <f>IF(SP_SUL!X629="","*",SP_SUL!X629)</f>
        <v>Oportunidade</v>
      </c>
      <c r="C628" s="82" t="str">
        <f>IF(SP_SUL!S629="","*",SP_SUL!S629)</f>
        <v>SP SUL</v>
      </c>
      <c r="D628" s="82" t="str">
        <f>IF(SP_SUL!T629="","*",SP_SUL!T629)</f>
        <v>ZEV-ZPT</v>
      </c>
      <c r="E628" s="82" t="str">
        <f>IF(SP_SUL!D629="","*",SP_SUL!D629)</f>
        <v>HUELTON (TP-725)</v>
      </c>
      <c r="F628" s="82" t="str">
        <f>IF(SP_SUL!H629="","*",SP_SUL!H629)</f>
        <v>-</v>
      </c>
      <c r="G628" s="82" t="str">
        <f>IF(SP_SUL!M629="","*",SP_SUL!M629)</f>
        <v>ZPT</v>
      </c>
      <c r="H628" s="115">
        <f>IF(SP_SUL!K629="","*",SP_SUL!K629)</f>
        <v>106.7</v>
      </c>
      <c r="I628" s="112">
        <f>IF(SP_SUL!O629="","*",SP_SUL!O629)</f>
        <v>0.41666666666666669</v>
      </c>
      <c r="J628" s="112">
        <f>IF(SP_SUL!P629="","*",SP_SUL!P629)</f>
        <v>6.25E-2</v>
      </c>
      <c r="K628" s="82" t="str">
        <f>IF(SP_SUL!AK629="","*",SP_SUL!AK629)</f>
        <v>-</v>
      </c>
      <c r="L628" s="82" t="str">
        <f>IF(SP_SUL!AM629="","*",SP_SUL!AM629)</f>
        <v>ZPT</v>
      </c>
      <c r="M628" s="82">
        <f>IF(SP_SUL!AP629="","*",SP_SUL!AP629)</f>
        <v>106.7</v>
      </c>
      <c r="N628" s="82" t="str">
        <f>IF(SP_SUL!AM629="","*",SP_SUL!AM629)</f>
        <v>ZPT</v>
      </c>
      <c r="O628" s="109">
        <f>IF(SP_SUL!BH629="","*",SP_SUL!BH629)</f>
        <v>0</v>
      </c>
      <c r="P628" s="145" t="str">
        <f>IF($A$2=1,IF(SP_SUL!BJ629="","*",SP_SUL!BJ629),IF(SP_SUL!BK629="","*",SP_SUL!BK629))</f>
        <v>Cancelado, condições climáticas</v>
      </c>
    </row>
    <row r="629" spans="1:16" hidden="1">
      <c r="A629" s="81">
        <f>IF(SP_SUL!B630="","*",SP_SUL!B630)</f>
        <v>46077</v>
      </c>
      <c r="B629" s="82" t="str">
        <f>IF(SP_SUL!X630="","*",SP_SUL!X630)</f>
        <v>Oportunidade</v>
      </c>
      <c r="C629" s="82" t="str">
        <f>IF(SP_SUL!S630="","*",SP_SUL!S630)</f>
        <v>SP SUL</v>
      </c>
      <c r="D629" s="82" t="str">
        <f>IF(SP_SUL!T630="","*",SP_SUL!T630)</f>
        <v>ZPT-ZPG</v>
      </c>
      <c r="E629" s="82" t="str">
        <f>IF(SP_SUL!D630="","*",SP_SUL!D630)</f>
        <v>DIEGO (TF-42)</v>
      </c>
      <c r="F629" s="82" t="str">
        <f>IF(SP_SUL!H630="","*",SP_SUL!H630)</f>
        <v>-</v>
      </c>
      <c r="G629" s="82" t="str">
        <f>IF(SP_SUL!M630="","*",SP_SUL!M630)</f>
        <v>PAT-ZGM</v>
      </c>
      <c r="H629" s="115">
        <f>IF(SP_SUL!K630="","*",SP_SUL!K630)</f>
        <v>109.25</v>
      </c>
      <c r="I629" s="112">
        <f>IF(SP_SUL!O630="","*",SP_SUL!O630)</f>
        <v>0.41666666666666669</v>
      </c>
      <c r="J629" s="112">
        <f>IF(SP_SUL!P630="","*",SP_SUL!P630)</f>
        <v>8.3333333333333329E-2</v>
      </c>
      <c r="K629" s="82" t="str">
        <f>IF(SP_SUL!AK630="","*",SP_SUL!AK630)</f>
        <v>-</v>
      </c>
      <c r="L629" s="82" t="str">
        <f>IF(SP_SUL!AM630="","*",SP_SUL!AM630)</f>
        <v>PAT-ZGM</v>
      </c>
      <c r="M629" s="82">
        <f>IF(SP_SUL!AP630="","*",SP_SUL!AP630)</f>
        <v>109.25</v>
      </c>
      <c r="N629" s="82" t="str">
        <f>IF(SP_SUL!AM630="","*",SP_SUL!AM630)</f>
        <v>PAT-ZGM</v>
      </c>
      <c r="O629" s="109">
        <f>IF(SP_SUL!BH630="","*",SP_SUL!BH630)</f>
        <v>0</v>
      </c>
      <c r="P629" s="145" t="str">
        <f>IF($A$2=1,IF(SP_SUL!BJ630="","*",SP_SUL!BJ630),IF(SP_SUL!BK630="","*",SP_SUL!BK630))</f>
        <v>Sem Oportunidade de faixa</v>
      </c>
    </row>
    <row r="630" spans="1:16" hidden="1">
      <c r="A630" s="81">
        <f>IF(SP_SUL!B631="","*",SP_SUL!B631)</f>
        <v>46077</v>
      </c>
      <c r="B630" s="82" t="str">
        <f>IF(SP_SUL!X631="","*",SP_SUL!X631)</f>
        <v>Oportunidade</v>
      </c>
      <c r="C630" s="82" t="str">
        <f>IF(SP_SUL!S631="","*",SP_SUL!S631)</f>
        <v>SP SUL</v>
      </c>
      <c r="D630" s="82" t="str">
        <f>IF(SP_SUL!T631="","*",SP_SUL!T631)</f>
        <v>ZEV-ZPT</v>
      </c>
      <c r="E630" s="82" t="str">
        <f>IF(SP_SUL!D631="","*",SP_SUL!D631)</f>
        <v>EXPANSÃO TURMA 1</v>
      </c>
      <c r="F630" s="82" t="str">
        <f>IF(SP_SUL!H631="","*",SP_SUL!H631)</f>
        <v>-</v>
      </c>
      <c r="G630" s="82" t="str">
        <f>IF(SP_SUL!M631="","*",SP_SUL!M631)</f>
        <v>109-ZGM</v>
      </c>
      <c r="H630" s="115">
        <f>IF(SP_SUL!K631="","*",SP_SUL!K631)</f>
        <v>111.98</v>
      </c>
      <c r="I630" s="112">
        <f>IF(SP_SUL!O631="","*",SP_SUL!O631)</f>
        <v>0.35416666666666669</v>
      </c>
      <c r="J630" s="112">
        <f>IF(SP_SUL!P631="","*",SP_SUL!P631)</f>
        <v>6.25E-2</v>
      </c>
      <c r="K630" s="82" t="str">
        <f>IF(SP_SUL!AK631="","*",SP_SUL!AK631)</f>
        <v>-</v>
      </c>
      <c r="L630" s="82" t="str">
        <f>IF(SP_SUL!AM631="","*",SP_SUL!AM631)</f>
        <v>ZPT-ZGM</v>
      </c>
      <c r="M630" s="82">
        <f>IF(SP_SUL!AP631="","*",SP_SUL!AP631)</f>
        <v>108.75</v>
      </c>
      <c r="N630" s="82" t="str">
        <f>IF(SP_SUL!AM631="","*",SP_SUL!AM631)</f>
        <v>ZPT-ZGM</v>
      </c>
      <c r="O630" s="109">
        <f>IF(SP_SUL!BH631="","*",SP_SUL!BH631)</f>
        <v>0</v>
      </c>
      <c r="P630" s="145" t="str">
        <f>IF($A$2=1,IF(SP_SUL!BJ631="","*",SP_SUL!BJ631),IF(SP_SUL!BK631="","*",SP_SUL!BK631))</f>
        <v>Alterado programação para km108+750 / TP 08h45 / Sem oportunidade de faixa</v>
      </c>
    </row>
    <row r="631" spans="1:16" hidden="1">
      <c r="A631" s="81" t="str">
        <f>IF(SP_SUL!B632="","*",SP_SUL!B632)</f>
        <v>*</v>
      </c>
      <c r="B631" s="82" t="str">
        <f>IF(SP_SUL!X632="","*",SP_SUL!X632)</f>
        <v>*</v>
      </c>
      <c r="C631" s="82" t="str">
        <f>IF(SP_SUL!S632="","*",SP_SUL!S632)</f>
        <v>-</v>
      </c>
      <c r="D631" s="82" t="str">
        <f>IF(SP_SUL!T632="","*",SP_SUL!T632)</f>
        <v>-</v>
      </c>
      <c r="E631" s="82" t="str">
        <f>IF(SP_SUL!D632="","*",SP_SUL!D632)</f>
        <v>*</v>
      </c>
      <c r="F631" s="82" t="str">
        <f>IF(SP_SUL!H632="","*",SP_SUL!H632)</f>
        <v>*</v>
      </c>
      <c r="G631" s="82" t="str">
        <f>IF(SP_SUL!M632="","*",SP_SUL!M632)</f>
        <v>-</v>
      </c>
      <c r="H631" s="115" t="str">
        <f>IF(SP_SUL!K632="","*",SP_SUL!K632)</f>
        <v>*</v>
      </c>
      <c r="I631" s="112" t="str">
        <f>IF(SP_SUL!O632="","*",SP_SUL!O632)</f>
        <v>*</v>
      </c>
      <c r="J631" s="112" t="str">
        <f>IF(SP_SUL!P632="","*",SP_SUL!P632)</f>
        <v>*</v>
      </c>
      <c r="K631" s="82">
        <f>IF(SP_SUL!AK632="","*",SP_SUL!AK632)</f>
        <v>0</v>
      </c>
      <c r="L631" s="82" t="str">
        <f>IF(SP_SUL!AM632="","*",SP_SUL!AM632)</f>
        <v>-</v>
      </c>
      <c r="M631" s="82">
        <f>IF(SP_SUL!AP632="","*",SP_SUL!AP632)</f>
        <v>0</v>
      </c>
      <c r="N631" s="82" t="str">
        <f>IF(SP_SUL!AM632="","*",SP_SUL!AM632)</f>
        <v>-</v>
      </c>
      <c r="O631" s="109" t="str">
        <f>IF(SP_SUL!BH632="","*",SP_SUL!BH632)</f>
        <v>*</v>
      </c>
      <c r="P631" s="145" t="str">
        <f>IF($A$2=1,IF(SP_SUL!BJ632="","*",SP_SUL!BJ632),IF(SP_SUL!BK632="","*",SP_SUL!BK632))</f>
        <v>*</v>
      </c>
    </row>
    <row r="632" spans="1:16" hidden="1">
      <c r="A632" s="81" t="str">
        <f>IF(SP_SUL!B633="","*",SP_SUL!B633)</f>
        <v>*</v>
      </c>
      <c r="B632" s="82" t="str">
        <f>IF(SP_SUL!X633="","*",SP_SUL!X633)</f>
        <v>*</v>
      </c>
      <c r="C632" s="82" t="str">
        <f>IF(SP_SUL!S633="","*",SP_SUL!S633)</f>
        <v>-</v>
      </c>
      <c r="D632" s="82" t="str">
        <f>IF(SP_SUL!T633="","*",SP_SUL!T633)</f>
        <v>-</v>
      </c>
      <c r="E632" s="82" t="str">
        <f>IF(SP_SUL!D633="","*",SP_SUL!D633)</f>
        <v>*</v>
      </c>
      <c r="F632" s="82" t="str">
        <f>IF(SP_SUL!H633="","*",SP_SUL!H633)</f>
        <v>*</v>
      </c>
      <c r="G632" s="82" t="str">
        <f>IF(SP_SUL!M633="","*",SP_SUL!M633)</f>
        <v>-</v>
      </c>
      <c r="H632" s="115" t="str">
        <f>IF(SP_SUL!K633="","*",SP_SUL!K633)</f>
        <v>*</v>
      </c>
      <c r="I632" s="112" t="str">
        <f>IF(SP_SUL!O633="","*",SP_SUL!O633)</f>
        <v>*</v>
      </c>
      <c r="J632" s="112" t="str">
        <f>IF(SP_SUL!P633="","*",SP_SUL!P633)</f>
        <v>*</v>
      </c>
      <c r="K632" s="82">
        <f>IF(SP_SUL!AK633="","*",SP_SUL!AK633)</f>
        <v>0</v>
      </c>
      <c r="L632" s="82" t="str">
        <f>IF(SP_SUL!AM633="","*",SP_SUL!AM633)</f>
        <v>-</v>
      </c>
      <c r="M632" s="82">
        <f>IF(SP_SUL!AP633="","*",SP_SUL!AP633)</f>
        <v>0</v>
      </c>
      <c r="N632" s="82" t="str">
        <f>IF(SP_SUL!AM633="","*",SP_SUL!AM633)</f>
        <v>-</v>
      </c>
      <c r="O632" s="109" t="str">
        <f>IF(SP_SUL!BH633="","*",SP_SUL!BH633)</f>
        <v>*</v>
      </c>
      <c r="P632" s="145" t="str">
        <f>IF($A$2=1,IF(SP_SUL!BJ633="","*",SP_SUL!BJ633),IF(SP_SUL!BK633="","*",SP_SUL!BK633))</f>
        <v>*</v>
      </c>
    </row>
    <row r="633" spans="1:16" hidden="1">
      <c r="A633" s="81">
        <f>IF(SP_SUL!B634="","*",SP_SUL!B634)</f>
        <v>46078</v>
      </c>
      <c r="B633" s="82" t="str">
        <f>IF(SP_SUL!X634="","*",SP_SUL!X634)</f>
        <v>Oportunidade</v>
      </c>
      <c r="C633" s="82" t="str">
        <f>IF(SP_SUL!S634="","*",SP_SUL!S634)</f>
        <v>SP SUL</v>
      </c>
      <c r="D633" s="82" t="str">
        <f>IF(SP_SUL!T634="","*",SP_SUL!T634)</f>
        <v>ZBV-ZRX</v>
      </c>
      <c r="E633" s="82" t="str">
        <f>IF(SP_SUL!D634="","*",SP_SUL!D634)</f>
        <v>V97</v>
      </c>
      <c r="F633" s="82" t="str">
        <f>IF(SP_SUL!H634="","*",SP_SUL!H634)</f>
        <v>ZRX</v>
      </c>
      <c r="G633" s="82" t="str">
        <f>IF(SP_SUL!M634="","*",SP_SUL!M634)</f>
        <v>ZRX-ZTT</v>
      </c>
      <c r="H633" s="115">
        <f>IF(SP_SUL!K634="","*",SP_SUL!K634)</f>
        <v>135</v>
      </c>
      <c r="I633" s="112">
        <f>IF(SP_SUL!O634="","*",SP_SUL!O634)</f>
        <v>0.35416666666666669</v>
      </c>
      <c r="J633" s="112">
        <f>IF(SP_SUL!P634="","*",SP_SUL!P634)</f>
        <v>4.1666666666666664E-2</v>
      </c>
      <c r="K633" s="82" t="str">
        <f>IF(SP_SUL!AK634="","*",SP_SUL!AK634)</f>
        <v>ZRX</v>
      </c>
      <c r="L633" s="82" t="str">
        <f>IF(SP_SUL!AM634="","*",SP_SUL!AM634)</f>
        <v>ZRX-ZTT</v>
      </c>
      <c r="M633" s="82">
        <f>IF(SP_SUL!AP634="","*",SP_SUL!AP634)</f>
        <v>135</v>
      </c>
      <c r="N633" s="82" t="str">
        <f>IF(SP_SUL!AM634="","*",SP_SUL!AM634)</f>
        <v>ZRX-ZTT</v>
      </c>
      <c r="O633" s="109">
        <f>IF(SP_SUL!BH634="","*",SP_SUL!BH634)</f>
        <v>0</v>
      </c>
      <c r="P633" s="145" t="str">
        <f>IF($A$2=1,IF(SP_SUL!BJ634="","*",SP_SUL!BJ634),IF(SP_SUL!BK634="","*",SP_SUL!BK634))</f>
        <v xml:space="preserve">Não solicita MC1 devido avaria </v>
      </c>
    </row>
    <row r="634" spans="1:16" hidden="1">
      <c r="A634" s="81" t="str">
        <f>IF(SP_SUL!B635="","*",SP_SUL!B635)</f>
        <v>*</v>
      </c>
      <c r="B634" s="82" t="str">
        <f>IF(SP_SUL!X635="","*",SP_SUL!X635)</f>
        <v>Oportunidade</v>
      </c>
      <c r="C634" s="82" t="str">
        <f>IF(SP_SUL!S635="","*",SP_SUL!S635)</f>
        <v>SP SUL</v>
      </c>
      <c r="D634" s="82" t="str">
        <f>IF(SP_SUL!T635="","*",SP_SUL!T635)</f>
        <v>ZBV-ZRX</v>
      </c>
      <c r="E634" s="82" t="str">
        <f>IF(SP_SUL!D635="","*",SP_SUL!D635)</f>
        <v>EXPANSÃO TURMA 1</v>
      </c>
      <c r="F634" s="82" t="str">
        <f>IF(SP_SUL!H635="","*",SP_SUL!H635)</f>
        <v>-</v>
      </c>
      <c r="G634" s="82" t="str">
        <f>IF(SP_SUL!M635="","*",SP_SUL!M635)</f>
        <v>ZCD</v>
      </c>
      <c r="H634" s="115">
        <f>IF(SP_SUL!K635="","*",SP_SUL!K635)</f>
        <v>112.5</v>
      </c>
      <c r="I634" s="112">
        <f>IF(SP_SUL!O635="","*",SP_SUL!O635)</f>
        <v>0.375</v>
      </c>
      <c r="J634" s="112">
        <f>IF(SP_SUL!P635="","*",SP_SUL!P635)</f>
        <v>6.25E-2</v>
      </c>
      <c r="K634" s="82" t="str">
        <f>IF(SP_SUL!AK635="","*",SP_SUL!AK635)</f>
        <v>-</v>
      </c>
      <c r="L634" s="82" t="str">
        <f>IF(SP_SUL!AM635="","*",SP_SUL!AM635)</f>
        <v>ZCD</v>
      </c>
      <c r="M634" s="82">
        <f>IF(SP_SUL!AP635="","*",SP_SUL!AP635)</f>
        <v>112.5</v>
      </c>
      <c r="N634" s="82" t="str">
        <f>IF(SP_SUL!AM635="","*",SP_SUL!AM635)</f>
        <v>ZCD</v>
      </c>
      <c r="O634" s="109" t="str">
        <f>IF(SP_SUL!BH635="","*",SP_SUL!BH635)</f>
        <v>*</v>
      </c>
      <c r="P634" s="145" t="str">
        <f>IF($A$2=1,IF(SP_SUL!BJ635="","*",SP_SUL!BJ635),IF(SP_SUL!BK635="","*",SP_SUL!BK635))</f>
        <v>*</v>
      </c>
    </row>
    <row r="635" spans="1:16" hidden="1">
      <c r="A635" s="81">
        <f>IF(SP_SUL!B636="","*",SP_SUL!B636)</f>
        <v>46078</v>
      </c>
      <c r="B635" s="82" t="str">
        <f>IF(SP_SUL!X636="","*",SP_SUL!X636)</f>
        <v>Oportunidade</v>
      </c>
      <c r="C635" s="82" t="str">
        <f>IF(SP_SUL!S636="","*",SP_SUL!S636)</f>
        <v>SP SUL</v>
      </c>
      <c r="D635" s="82" t="str">
        <f>IF(SP_SUL!T636="","*",SP_SUL!T636)</f>
        <v>ZBV-ZRX</v>
      </c>
      <c r="E635" s="82" t="str">
        <f>IF(SP_SUL!D636="","*",SP_SUL!D636)</f>
        <v>KLECIO (TP-699)</v>
      </c>
      <c r="F635" s="82" t="str">
        <f>IF(SP_SUL!H636="","*",SP_SUL!H636)</f>
        <v>-</v>
      </c>
      <c r="G635" s="82" t="str">
        <f>IF(SP_SUL!M636="","*",SP_SUL!M636)</f>
        <v>ZNO-ZAC</v>
      </c>
      <c r="H635" s="115">
        <f>IF(SP_SUL!K636="","*",SP_SUL!K636)</f>
        <v>77.3</v>
      </c>
      <c r="I635" s="112">
        <f>IF(SP_SUL!O636="","*",SP_SUL!O636)</f>
        <v>0.375</v>
      </c>
      <c r="J635" s="112">
        <f>IF(SP_SUL!P636="","*",SP_SUL!P636)</f>
        <v>6.25E-2</v>
      </c>
      <c r="K635" s="82" t="str">
        <f>IF(SP_SUL!AK636="","*",SP_SUL!AK636)</f>
        <v>-</v>
      </c>
      <c r="L635" s="82" t="str">
        <f>IF(SP_SUL!AM636="","*",SP_SUL!AM636)</f>
        <v>ZTT-1</v>
      </c>
      <c r="M635" s="82">
        <f>IF(SP_SUL!AP636="","*",SP_SUL!AP636)</f>
        <v>97.4</v>
      </c>
      <c r="N635" s="82" t="str">
        <f>IF(SP_SUL!AM636="","*",SP_SUL!AM636)</f>
        <v>ZTT-1</v>
      </c>
      <c r="O635" s="109">
        <f>IF(SP_SUL!BH636="","*",SP_SUL!BH636)</f>
        <v>0</v>
      </c>
      <c r="P635" s="145" t="str">
        <f>IF($A$2=1,IF(SP_SUL!BJ636="","*",SP_SUL!BJ636),IF(SP_SUL!BK636="","*",SP_SUL!BK636))</f>
        <v xml:space="preserve">Equipe pronta 09:35, sem condições climáticas para solda </v>
      </c>
    </row>
    <row r="636" spans="1:16" hidden="1">
      <c r="A636" s="81">
        <f>IF(SP_SUL!B637="","*",SP_SUL!B637)</f>
        <v>46078</v>
      </c>
      <c r="B636" s="82" t="str">
        <f>IF(SP_SUL!X637="","*",SP_SUL!X637)</f>
        <v>Oportunidade</v>
      </c>
      <c r="C636" s="82" t="str">
        <f>IF(SP_SUL!S637="","*",SP_SUL!S637)</f>
        <v>SP SUL</v>
      </c>
      <c r="D636" s="82" t="str">
        <f>IF(SP_SUL!T637="","*",SP_SUL!T637)</f>
        <v>ZBV-ZRX</v>
      </c>
      <c r="E636" s="82" t="str">
        <f>IF(SP_SUL!D637="","*",SP_SUL!D637)</f>
        <v>E42</v>
      </c>
      <c r="F636" s="82" t="str">
        <f>IF(SP_SUL!H637="","*",SP_SUL!H637)</f>
        <v>ZBV3</v>
      </c>
      <c r="G636" s="82" t="str">
        <f>IF(SP_SUL!M637="","*",SP_SUL!M637)</f>
        <v>ZBM-ZHO</v>
      </c>
      <c r="H636" s="115">
        <f>IF(SP_SUL!K637="","*",SP_SUL!K637)</f>
        <v>54.96</v>
      </c>
      <c r="I636" s="112">
        <f>IF(SP_SUL!O637="","*",SP_SUL!O637)</f>
        <v>0.41666666666666669</v>
      </c>
      <c r="J636" s="112">
        <f>IF(SP_SUL!P637="","*",SP_SUL!P637)</f>
        <v>8.3333333333333329E-2</v>
      </c>
      <c r="K636" s="82" t="str">
        <f>IF(SP_SUL!AK637="","*",SP_SUL!AK637)</f>
        <v>ZBV3</v>
      </c>
      <c r="L636" s="82" t="str">
        <f>IF(SP_SUL!AM637="","*",SP_SUL!AM637)</f>
        <v>ZBM-ZHO</v>
      </c>
      <c r="M636" s="82">
        <f>IF(SP_SUL!AP637="","*",SP_SUL!AP637)</f>
        <v>54.96</v>
      </c>
      <c r="N636" s="82" t="str">
        <f>IF(SP_SUL!AM637="","*",SP_SUL!AM637)</f>
        <v>ZBM-ZHO</v>
      </c>
      <c r="O636" s="109">
        <f>IF(SP_SUL!BH637="","*",SP_SUL!BH637)</f>
        <v>0</v>
      </c>
      <c r="P636" s="145" t="str">
        <f>IF($A$2=1,IF(SP_SUL!BJ637="","*",SP_SUL!BJ637),IF(SP_SUL!BK637="","*",SP_SUL!BK637))</f>
        <v>Aguarda MC1 atraso taxi, equipe no local 12:40, cancelado devido estar chovendo muito forte, sem condições de realizar a descarga</v>
      </c>
    </row>
    <row r="637" spans="1:16" hidden="1">
      <c r="A637" s="81" t="str">
        <f>IF(SP_SUL!B638="","*",SP_SUL!B638)</f>
        <v>*</v>
      </c>
      <c r="B637" s="82" t="str">
        <f>IF(SP_SUL!X638="","*",SP_SUL!X638)</f>
        <v>*</v>
      </c>
      <c r="C637" s="82" t="str">
        <f>IF(SP_SUL!S638="","*",SP_SUL!S638)</f>
        <v>-</v>
      </c>
      <c r="D637" s="82" t="str">
        <f>IF(SP_SUL!T638="","*",SP_SUL!T638)</f>
        <v>-</v>
      </c>
      <c r="E637" s="82" t="str">
        <f>IF(SP_SUL!D638="","*",SP_SUL!D638)</f>
        <v>*</v>
      </c>
      <c r="F637" s="82" t="str">
        <f>IF(SP_SUL!H638="","*",SP_SUL!H638)</f>
        <v>*</v>
      </c>
      <c r="G637" s="82" t="str">
        <f>IF(SP_SUL!M638="","*",SP_SUL!M638)</f>
        <v>-</v>
      </c>
      <c r="H637" s="115" t="str">
        <f>IF(SP_SUL!K638="","*",SP_SUL!K638)</f>
        <v>*</v>
      </c>
      <c r="I637" s="112" t="str">
        <f>IF(SP_SUL!O638="","*",SP_SUL!O638)</f>
        <v>*</v>
      </c>
      <c r="J637" s="112" t="str">
        <f>IF(SP_SUL!P638="","*",SP_SUL!P638)</f>
        <v>*</v>
      </c>
      <c r="K637" s="82">
        <f>IF(SP_SUL!AK638="","*",SP_SUL!AK638)</f>
        <v>0</v>
      </c>
      <c r="L637" s="82" t="str">
        <f>IF(SP_SUL!AM638="","*",SP_SUL!AM638)</f>
        <v>-</v>
      </c>
      <c r="M637" s="82">
        <f>IF(SP_SUL!AP638="","*",SP_SUL!AP638)</f>
        <v>0</v>
      </c>
      <c r="N637" s="82" t="str">
        <f>IF(SP_SUL!AM638="","*",SP_SUL!AM638)</f>
        <v>-</v>
      </c>
      <c r="O637" s="109" t="str">
        <f>IF(SP_SUL!BH638="","*",SP_SUL!BH638)</f>
        <v>*</v>
      </c>
      <c r="P637" s="145" t="str">
        <f>IF($A$2=1,IF(SP_SUL!BJ638="","*",SP_SUL!BJ638),IF(SP_SUL!BK638="","*",SP_SUL!BK638))</f>
        <v>*</v>
      </c>
    </row>
    <row r="638" spans="1:16" hidden="1">
      <c r="A638" s="81">
        <f>IF(SP_SUL!B639="","*",SP_SUL!B639)</f>
        <v>46078</v>
      </c>
      <c r="B638" s="82" t="str">
        <f>IF(SP_SUL!X639="","*",SP_SUL!X639)</f>
        <v>Oportunidade</v>
      </c>
      <c r="C638" s="82" t="str">
        <f>IF(SP_SUL!S639="","*",SP_SUL!S639)</f>
        <v>SP SUL</v>
      </c>
      <c r="D638" s="82" t="str">
        <f>IF(SP_SUL!T639="","*",SP_SUL!T639)</f>
        <v>ZBV-ZKE</v>
      </c>
      <c r="E638" s="82" t="str">
        <f>IF(SP_SUL!D639="","*",SP_SUL!D639)</f>
        <v>DANIEL (TP-647)</v>
      </c>
      <c r="F638" s="82" t="str">
        <f>IF(SP_SUL!H639="","*",SP_SUL!H639)</f>
        <v>-</v>
      </c>
      <c r="G638" s="82" t="str">
        <f>IF(SP_SUL!M639="","*",SP_SUL!M639)</f>
        <v>ZST</v>
      </c>
      <c r="H638" s="115">
        <f>IF(SP_SUL!K639="","*",SP_SUL!K639)</f>
        <v>208.75</v>
      </c>
      <c r="I638" s="112">
        <f>IF(SP_SUL!O639="","*",SP_SUL!O639)</f>
        <v>0.375</v>
      </c>
      <c r="J638" s="112">
        <f>IF(SP_SUL!P639="","*",SP_SUL!P639)</f>
        <v>6.25E-2</v>
      </c>
      <c r="K638" s="82" t="str">
        <f>IF(SP_SUL!AK639="","*",SP_SUL!AK639)</f>
        <v>-</v>
      </c>
      <c r="L638" s="82" t="str">
        <f>IF(SP_SUL!AM639="","*",SP_SUL!AM639)</f>
        <v>ZST</v>
      </c>
      <c r="M638" s="82">
        <f>IF(SP_SUL!AP639="","*",SP_SUL!AP639)</f>
        <v>208.75</v>
      </c>
      <c r="N638" s="82" t="str">
        <f>IF(SP_SUL!AM639="","*",SP_SUL!AM639)</f>
        <v>ZST</v>
      </c>
      <c r="O638" s="109">
        <f>IF(SP_SUL!BH639="","*",SP_SUL!BH639)</f>
        <v>0</v>
      </c>
      <c r="P638" s="145" t="str">
        <f>IF($A$2=1,IF(SP_SUL!BJ639="","*",SP_SUL!BJ639),IF(SP_SUL!BK639="","*",SP_SUL!BK639))</f>
        <v xml:space="preserve">Não solicitou intervalo </v>
      </c>
    </row>
    <row r="639" spans="1:16" hidden="1">
      <c r="A639" s="81">
        <f>IF(SP_SUL!B640="","*",SP_SUL!B640)</f>
        <v>46078</v>
      </c>
      <c r="B639" s="82" t="str">
        <f>IF(SP_SUL!X640="","*",SP_SUL!X640)</f>
        <v>Oportunidade</v>
      </c>
      <c r="C639" s="82" t="str">
        <f>IF(SP_SUL!S640="","*",SP_SUL!S640)</f>
        <v>SP SUL</v>
      </c>
      <c r="D639" s="82" t="str">
        <f>IF(SP_SUL!T640="","*",SP_SUL!T640)</f>
        <v>ZBV-ZKE</v>
      </c>
      <c r="E639" s="82" t="str">
        <f>IF(SP_SUL!D640="","*",SP_SUL!D640)</f>
        <v>V93</v>
      </c>
      <c r="F639" s="82" t="str">
        <f>IF(SP_SUL!H640="","*",SP_SUL!H640)</f>
        <v>ZYU1</v>
      </c>
      <c r="G639" s="82" t="str">
        <f>IF(SP_SUL!M640="","*",SP_SUL!M640)</f>
        <v>ZYU-ZST</v>
      </c>
      <c r="H639" s="115">
        <f>IF(SP_SUL!K640="","*",SP_SUL!K640)</f>
        <v>204.4</v>
      </c>
      <c r="I639" s="112">
        <f>IF(SP_SUL!O640="","*",SP_SUL!O640)</f>
        <v>0.41666666666666669</v>
      </c>
      <c r="J639" s="112">
        <f>IF(SP_SUL!P640="","*",SP_SUL!P640)</f>
        <v>8.3333333333333329E-2</v>
      </c>
      <c r="K639" s="82" t="str">
        <f>IF(SP_SUL!AK640="","*",SP_SUL!AK640)</f>
        <v>ZYU1</v>
      </c>
      <c r="L639" s="82" t="str">
        <f>IF(SP_SUL!AM640="","*",SP_SUL!AM640)</f>
        <v>ZYU-ZST</v>
      </c>
      <c r="M639" s="82">
        <f>IF(SP_SUL!AP640="","*",SP_SUL!AP640)</f>
        <v>204.4</v>
      </c>
      <c r="N639" s="82" t="str">
        <f>IF(SP_SUL!AM640="","*",SP_SUL!AM640)</f>
        <v>ZYU-ZST</v>
      </c>
      <c r="O639" s="109">
        <f>IF(SP_SUL!BH640="","*",SP_SUL!BH640)</f>
        <v>0</v>
      </c>
      <c r="P639" s="145" t="str">
        <f>IF($A$2=1,IF(SP_SUL!BJ640="","*",SP_SUL!BJ640),IF(SP_SUL!BK640="","*",SP_SUL!BK640))</f>
        <v xml:space="preserve">Equipe na maquina 08:03, sem oportunidade </v>
      </c>
    </row>
    <row r="640" spans="1:16" hidden="1">
      <c r="A640" s="81">
        <f>IF(SP_SUL!B641="","*",SP_SUL!B641)</f>
        <v>46078</v>
      </c>
      <c r="B640" s="82" t="str">
        <f>IF(SP_SUL!X641="","*",SP_SUL!X641)</f>
        <v>Oportunidade</v>
      </c>
      <c r="C640" s="82" t="str">
        <f>IF(SP_SUL!S641="","*",SP_SUL!S641)</f>
        <v>SP SUL</v>
      </c>
      <c r="D640" s="82" t="str">
        <f>IF(SP_SUL!T641="","*",SP_SUL!T641)</f>
        <v>ZBV-ZKE</v>
      </c>
      <c r="E640" s="82" t="str">
        <f>IF(SP_SUL!D641="","*",SP_SUL!D641)</f>
        <v>ROGÉRIO (TP-730)</v>
      </c>
      <c r="F640" s="82" t="str">
        <f>IF(SP_SUL!H641="","*",SP_SUL!H641)</f>
        <v>-</v>
      </c>
      <c r="G640" s="82" t="str">
        <f>IF(SP_SUL!M641="","*",SP_SUL!M641)</f>
        <v>ZYU</v>
      </c>
      <c r="H640" s="115">
        <f>IF(SP_SUL!K641="","*",SP_SUL!K641)</f>
        <v>202</v>
      </c>
      <c r="I640" s="112">
        <f>IF(SP_SUL!O641="","*",SP_SUL!O641)</f>
        <v>0.41666666666666669</v>
      </c>
      <c r="J640" s="112">
        <f>IF(SP_SUL!P641="","*",SP_SUL!P641)</f>
        <v>8.3333333333333329E-2</v>
      </c>
      <c r="K640" s="82" t="str">
        <f>IF(SP_SUL!AK641="","*",SP_SUL!AK641)</f>
        <v>-</v>
      </c>
      <c r="L640" s="82" t="str">
        <f>IF(SP_SUL!AM641="","*",SP_SUL!AM641)</f>
        <v>ZYU</v>
      </c>
      <c r="M640" s="82">
        <f>IF(SP_SUL!AP641="","*",SP_SUL!AP641)</f>
        <v>202</v>
      </c>
      <c r="N640" s="82" t="str">
        <f>IF(SP_SUL!AM641="","*",SP_SUL!AM641)</f>
        <v>ZYU</v>
      </c>
      <c r="O640" s="109">
        <f>IF(SP_SUL!BH641="","*",SP_SUL!BH641)</f>
        <v>0</v>
      </c>
      <c r="P640" s="145" t="str">
        <f>IF($A$2=1,IF(SP_SUL!BJ641="","*",SP_SUL!BJ641),IF(SP_SUL!BK641="","*",SP_SUL!BK641))</f>
        <v xml:space="preserve">Equipe pronta 09:30, sem oportunidade </v>
      </c>
    </row>
    <row r="641" spans="1:16" hidden="1">
      <c r="A641" s="81">
        <f>IF(SP_SUL!B642="","*",SP_SUL!B642)</f>
        <v>46078</v>
      </c>
      <c r="B641" s="82" t="str">
        <f>IF(SP_SUL!X642="","*",SP_SUL!X642)</f>
        <v>Oportunidade</v>
      </c>
      <c r="C641" s="82" t="str">
        <f>IF(SP_SUL!S642="","*",SP_SUL!S642)</f>
        <v>SP SUL</v>
      </c>
      <c r="D641" s="82" t="str">
        <f>IF(SP_SUL!T642="","*",SP_SUL!T642)</f>
        <v>ZBV-ZKE</v>
      </c>
      <c r="E641" s="82" t="str">
        <f>IF(SP_SUL!D642="","*",SP_SUL!D642)</f>
        <v>W59</v>
      </c>
      <c r="F641" s="82" t="str">
        <f>IF(SP_SUL!H642="","*",SP_SUL!H642)</f>
        <v>ZYU1</v>
      </c>
      <c r="G641" s="82" t="str">
        <f>IF(SP_SUL!M642="","*",SP_SUL!M642)</f>
        <v>ZDY-ZFY</v>
      </c>
      <c r="H641" s="115">
        <f>IF(SP_SUL!K642="","*",SP_SUL!K642)</f>
        <v>190</v>
      </c>
      <c r="I641" s="112">
        <f>IF(SP_SUL!O642="","*",SP_SUL!O642)</f>
        <v>0.375</v>
      </c>
      <c r="J641" s="112">
        <f>IF(SP_SUL!P642="","*",SP_SUL!P642)</f>
        <v>4.1666666666666664E-2</v>
      </c>
      <c r="K641" s="82" t="str">
        <f>IF(SP_SUL!AK642="","*",SP_SUL!AK642)</f>
        <v>ZYU1</v>
      </c>
      <c r="L641" s="82" t="str">
        <f>IF(SP_SUL!AM642="","*",SP_SUL!AM642)</f>
        <v>ZDY-ZFY</v>
      </c>
      <c r="M641" s="82">
        <f>IF(SP_SUL!AP642="","*",SP_SUL!AP642)</f>
        <v>190</v>
      </c>
      <c r="N641" s="82" t="str">
        <f>IF(SP_SUL!AM642="","*",SP_SUL!AM642)</f>
        <v>ZDY-ZFY</v>
      </c>
      <c r="O641" s="109">
        <f>IF(SP_SUL!BH642="","*",SP_SUL!BH642)</f>
        <v>0</v>
      </c>
      <c r="P641" s="145" t="str">
        <f>IF($A$2=1,IF(SP_SUL!BJ642="","*",SP_SUL!BJ642),IF(SP_SUL!BK642="","*",SP_SUL!BK642))</f>
        <v>Equipe fixa em liberação sindical</v>
      </c>
    </row>
    <row r="642" spans="1:16" hidden="1">
      <c r="A642" s="81" t="str">
        <f>IF(SP_SUL!B643="","*",SP_SUL!B643)</f>
        <v>*</v>
      </c>
      <c r="B642" s="82" t="str">
        <f>IF(SP_SUL!X643="","*",SP_SUL!X643)</f>
        <v>Oportunidade</v>
      </c>
      <c r="C642" s="82" t="str">
        <f>IF(SP_SUL!S643="","*",SP_SUL!S643)</f>
        <v>SP SUL</v>
      </c>
      <c r="D642" s="82" t="str">
        <f>IF(SP_SUL!T643="","*",SP_SUL!T643)</f>
        <v>ZBV-ZKE</v>
      </c>
      <c r="E642" s="82" t="str">
        <f>IF(SP_SUL!D643="","*",SP_SUL!D643)</f>
        <v>ROBSON (TF-701)</v>
      </c>
      <c r="F642" s="82" t="str">
        <f>IF(SP_SUL!H643="","*",SP_SUL!H643)</f>
        <v>-</v>
      </c>
      <c r="G642" s="82" t="str">
        <f>IF(SP_SUL!M643="","*",SP_SUL!M643)</f>
        <v>ZDY-ZFY</v>
      </c>
      <c r="H642" s="115">
        <f>IF(SP_SUL!K643="","*",SP_SUL!K643)</f>
        <v>190.3</v>
      </c>
      <c r="I642" s="112">
        <f>IF(SP_SUL!O643="","*",SP_SUL!O643)</f>
        <v>0.375</v>
      </c>
      <c r="J642" s="112">
        <f>IF(SP_SUL!P643="","*",SP_SUL!P643)</f>
        <v>8.3333333333333329E-2</v>
      </c>
      <c r="K642" s="82" t="str">
        <f>IF(SP_SUL!AK643="","*",SP_SUL!AK643)</f>
        <v>-</v>
      </c>
      <c r="L642" s="82" t="str">
        <f>IF(SP_SUL!AM643="","*",SP_SUL!AM643)</f>
        <v>ZDY-ZFY</v>
      </c>
      <c r="M642" s="82">
        <f>IF(SP_SUL!AP643="","*",SP_SUL!AP643)</f>
        <v>190.3</v>
      </c>
      <c r="N642" s="82" t="str">
        <f>IF(SP_SUL!AM643="","*",SP_SUL!AM643)</f>
        <v>ZDY-ZFY</v>
      </c>
      <c r="O642" s="109" t="str">
        <f>IF(SP_SUL!BH643="","*",SP_SUL!BH643)</f>
        <v>*</v>
      </c>
      <c r="P642" s="145" t="str">
        <f>IF($A$2=1,IF(SP_SUL!BJ643="","*",SP_SUL!BJ643),IF(SP_SUL!BK643="","*",SP_SUL!BK643))</f>
        <v>*</v>
      </c>
    </row>
    <row r="643" spans="1:16" hidden="1">
      <c r="A643" s="81" t="str">
        <f>IF(SP_SUL!B644="","*",SP_SUL!B644)</f>
        <v>*</v>
      </c>
      <c r="B643" s="82" t="str">
        <f>IF(SP_SUL!X644="","*",SP_SUL!X644)</f>
        <v>Oportunidade</v>
      </c>
      <c r="C643" s="82" t="str">
        <f>IF(SP_SUL!S644="","*",SP_SUL!S644)</f>
        <v>SP SUL</v>
      </c>
      <c r="D643" s="82" t="str">
        <f>IF(SP_SUL!T644="","*",SP_SUL!T644)</f>
        <v>ZBV-ZKE</v>
      </c>
      <c r="E643" s="82" t="str">
        <f>IF(SP_SUL!D644="","*",SP_SUL!D644)</f>
        <v>JACIANO (TF-674)</v>
      </c>
      <c r="F643" s="82" t="str">
        <f>IF(SP_SUL!H644="","*",SP_SUL!H644)</f>
        <v>-</v>
      </c>
      <c r="G643" s="82" t="str">
        <f>IF(SP_SUL!M644="","*",SP_SUL!M644)</f>
        <v>ZDY-ZFY</v>
      </c>
      <c r="H643" s="115">
        <f>IF(SP_SUL!K644="","*",SP_SUL!K644)</f>
        <v>190.3</v>
      </c>
      <c r="I643" s="112">
        <f>IF(SP_SUL!O644="","*",SP_SUL!O644)</f>
        <v>0.375</v>
      </c>
      <c r="J643" s="112">
        <f>IF(SP_SUL!P644="","*",SP_SUL!P644)</f>
        <v>8.3333333333333329E-2</v>
      </c>
      <c r="K643" s="82" t="str">
        <f>IF(SP_SUL!AK644="","*",SP_SUL!AK644)</f>
        <v>-</v>
      </c>
      <c r="L643" s="82" t="str">
        <f>IF(SP_SUL!AM644="","*",SP_SUL!AM644)</f>
        <v>ZDY-ZFY</v>
      </c>
      <c r="M643" s="82">
        <f>IF(SP_SUL!AP644="","*",SP_SUL!AP644)</f>
        <v>190.3</v>
      </c>
      <c r="N643" s="82" t="str">
        <f>IF(SP_SUL!AM644="","*",SP_SUL!AM644)</f>
        <v>ZDY-ZFY</v>
      </c>
      <c r="O643" s="109" t="str">
        <f>IF(SP_SUL!BH644="","*",SP_SUL!BH644)</f>
        <v>*</v>
      </c>
      <c r="P643" s="145" t="str">
        <f>IF($A$2=1,IF(SP_SUL!BJ644="","*",SP_SUL!BJ644),IF(SP_SUL!BK644="","*",SP_SUL!BK644))</f>
        <v>*</v>
      </c>
    </row>
    <row r="644" spans="1:16" hidden="1">
      <c r="A644" s="81" t="str">
        <f>IF(SP_SUL!B645="","*",SP_SUL!B645)</f>
        <v>*</v>
      </c>
      <c r="B644" s="82" t="str">
        <f>IF(SP_SUL!X645="","*",SP_SUL!X645)</f>
        <v>Oportunidade</v>
      </c>
      <c r="C644" s="82" t="str">
        <f>IF(SP_SUL!S645="","*",SP_SUL!S645)</f>
        <v>SP SUL</v>
      </c>
      <c r="D644" s="82" t="str">
        <f>IF(SP_SUL!T645="","*",SP_SUL!T645)</f>
        <v>ZBV-ZKE</v>
      </c>
      <c r="E644" s="82" t="str">
        <f>IF(SP_SUL!D645="","*",SP_SUL!D645)</f>
        <v>ROBSON (TP-729)</v>
      </c>
      <c r="F644" s="82" t="str">
        <f>IF(SP_SUL!H645="","*",SP_SUL!H645)</f>
        <v>-</v>
      </c>
      <c r="G644" s="82" t="str">
        <f>IF(SP_SUL!M645="","*",SP_SUL!M645)</f>
        <v>ZDY-ZFY</v>
      </c>
      <c r="H644" s="115">
        <f>IF(SP_SUL!K645="","*",SP_SUL!K645)</f>
        <v>187.58</v>
      </c>
      <c r="I644" s="112">
        <f>IF(SP_SUL!O645="","*",SP_SUL!O645)</f>
        <v>0.375</v>
      </c>
      <c r="J644" s="112">
        <f>IF(SP_SUL!P645="","*",SP_SUL!P645)</f>
        <v>8.3333333333333329E-2</v>
      </c>
      <c r="K644" s="82" t="str">
        <f>IF(SP_SUL!AK645="","*",SP_SUL!AK645)</f>
        <v>-</v>
      </c>
      <c r="L644" s="82" t="str">
        <f>IF(SP_SUL!AM645="","*",SP_SUL!AM645)</f>
        <v>ZDY-ZFY</v>
      </c>
      <c r="M644" s="82">
        <f>IF(SP_SUL!AP645="","*",SP_SUL!AP645)</f>
        <v>187.58</v>
      </c>
      <c r="N644" s="82" t="str">
        <f>IF(SP_SUL!AM645="","*",SP_SUL!AM645)</f>
        <v>ZDY-ZFY</v>
      </c>
      <c r="O644" s="109" t="str">
        <f>IF(SP_SUL!BH645="","*",SP_SUL!BH645)</f>
        <v>*</v>
      </c>
      <c r="P644" s="145" t="str">
        <f>IF($A$2=1,IF(SP_SUL!BJ645="","*",SP_SUL!BJ645),IF(SP_SUL!BK645="","*",SP_SUL!BK645))</f>
        <v>*</v>
      </c>
    </row>
    <row r="645" spans="1:16" hidden="1">
      <c r="A645" s="81">
        <f>IF(SP_SUL!B646="","*",SP_SUL!B646)</f>
        <v>46078</v>
      </c>
      <c r="B645" s="82" t="str">
        <f>IF(SP_SUL!X646="","*",SP_SUL!X646)</f>
        <v>Contrato</v>
      </c>
      <c r="C645" s="82" t="str">
        <f>IF(SP_SUL!S646="","*",SP_SUL!S646)</f>
        <v>SP SUL</v>
      </c>
      <c r="D645" s="82" t="str">
        <f>IF(SP_SUL!T646="","*",SP_SUL!T646)</f>
        <v>ZBV-ZKE</v>
      </c>
      <c r="E645" s="82" t="str">
        <f>IF(SP_SUL!D646="","*",SP_SUL!D646)</f>
        <v>A74</v>
      </c>
      <c r="F645" s="82" t="str">
        <f>IF(SP_SUL!H646="","*",SP_SUL!H646)</f>
        <v>ZKEZGA</v>
      </c>
      <c r="G645" s="82" t="str">
        <f>IF(SP_SUL!M646="","*",SP_SUL!M646)</f>
        <v>ZKE-ZGA</v>
      </c>
      <c r="H645" s="115">
        <f>IF(SP_SUL!K646="","*",SP_SUL!K646)</f>
        <v>148</v>
      </c>
      <c r="I645" s="112">
        <f>IF(SP_SUL!O646="","*",SP_SUL!O646)</f>
        <v>0.33333333333333331</v>
      </c>
      <c r="J645" s="112">
        <f>IF(SP_SUL!P646="","*",SP_SUL!P646)</f>
        <v>4.1666666666666664E-2</v>
      </c>
      <c r="K645" s="82" t="str">
        <f>IF(SP_SUL!AK646="","*",SP_SUL!AK646)</f>
        <v>ZKEZGA</v>
      </c>
      <c r="L645" s="82" t="str">
        <f>IF(SP_SUL!AM646="","*",SP_SUL!AM646)</f>
        <v>ZKE-ZGA</v>
      </c>
      <c r="M645" s="82">
        <f>IF(SP_SUL!AP646="","*",SP_SUL!AP646)</f>
        <v>148</v>
      </c>
      <c r="N645" s="82" t="str">
        <f>IF(SP_SUL!AM646="","*",SP_SUL!AM646)</f>
        <v>ZKE-ZGA</v>
      </c>
      <c r="O645" s="109">
        <f>IF(SP_SUL!BH646="","*",SP_SUL!BH646)</f>
        <v>2</v>
      </c>
      <c r="P645" s="145" t="str">
        <f>IF($A$2=1,IF(SP_SUL!BJ646="","*",SP_SUL!BJ646),IF(SP_SUL!BK646="","*",SP_SUL!BK646))</f>
        <v xml:space="preserve">MC1 07:41, autorizado 08:41, em inspeção a ZBV </v>
      </c>
    </row>
    <row r="646" spans="1:16" hidden="1">
      <c r="A646" s="81" t="str">
        <f>IF(SP_SUL!B647="","*",SP_SUL!B647)</f>
        <v>*</v>
      </c>
      <c r="B646" s="82" t="str">
        <f>IF(SP_SUL!X647="","*",SP_SUL!X647)</f>
        <v>*</v>
      </c>
      <c r="C646" s="82" t="str">
        <f>IF(SP_SUL!S647="","*",SP_SUL!S647)</f>
        <v>-</v>
      </c>
      <c r="D646" s="82" t="str">
        <f>IF(SP_SUL!T647="","*",SP_SUL!T647)</f>
        <v>-</v>
      </c>
      <c r="E646" s="82" t="str">
        <f>IF(SP_SUL!D647="","*",SP_SUL!D647)</f>
        <v>*</v>
      </c>
      <c r="F646" s="82" t="str">
        <f>IF(SP_SUL!H647="","*",SP_SUL!H647)</f>
        <v>*</v>
      </c>
      <c r="G646" s="82" t="str">
        <f>IF(SP_SUL!M647="","*",SP_SUL!M647)</f>
        <v>-</v>
      </c>
      <c r="H646" s="115" t="str">
        <f>IF(SP_SUL!K647="","*",SP_SUL!K647)</f>
        <v>*</v>
      </c>
      <c r="I646" s="112" t="str">
        <f>IF(SP_SUL!O647="","*",SP_SUL!O647)</f>
        <v>*</v>
      </c>
      <c r="J646" s="112" t="str">
        <f>IF(SP_SUL!P647="","*",SP_SUL!P647)</f>
        <v>*</v>
      </c>
      <c r="K646" s="82">
        <f>IF(SP_SUL!AK647="","*",SP_SUL!AK647)</f>
        <v>0</v>
      </c>
      <c r="L646" s="82" t="str">
        <f>IF(SP_SUL!AM647="","*",SP_SUL!AM647)</f>
        <v>-</v>
      </c>
      <c r="M646" s="82">
        <f>IF(SP_SUL!AP647="","*",SP_SUL!AP647)</f>
        <v>0</v>
      </c>
      <c r="N646" s="82" t="str">
        <f>IF(SP_SUL!AM647="","*",SP_SUL!AM647)</f>
        <v>-</v>
      </c>
      <c r="O646" s="109" t="str">
        <f>IF(SP_SUL!BH647="","*",SP_SUL!BH647)</f>
        <v>*</v>
      </c>
      <c r="P646" s="145" t="str">
        <f>IF($A$2=1,IF(SP_SUL!BJ647="","*",SP_SUL!BJ647),IF(SP_SUL!BK647="","*",SP_SUL!BK647))</f>
        <v>*</v>
      </c>
    </row>
    <row r="647" spans="1:16" hidden="1">
      <c r="A647" s="81">
        <f>IF(SP_SUL!B648="","*",SP_SUL!B648)</f>
        <v>46078</v>
      </c>
      <c r="B647" s="82" t="str">
        <f>IF(SP_SUL!X648="","*",SP_SUL!X648)</f>
        <v>Oportunidade</v>
      </c>
      <c r="C647" s="82" t="str">
        <f>IF(SP_SUL!S648="","*",SP_SUL!S648)</f>
        <v>SP SUL</v>
      </c>
      <c r="D647" s="82" t="str">
        <f>IF(SP_SUL!T648="","*",SP_SUL!T648)</f>
        <v>ZKE-ZEV</v>
      </c>
      <c r="E647" s="82" t="str">
        <f>IF(SP_SUL!D648="","*",SP_SUL!D648)</f>
        <v>EDSON (TP-780)</v>
      </c>
      <c r="F647" s="82" t="str">
        <f>IF(SP_SUL!H648="","*",SP_SUL!H648)</f>
        <v>-</v>
      </c>
      <c r="G647" s="82" t="str">
        <f>IF(SP_SUL!M648="","*",SP_SUL!M648)</f>
        <v>ZKW</v>
      </c>
      <c r="H647" s="115">
        <f>IF(SP_SUL!K648="","*",SP_SUL!K648)</f>
        <v>95.664000000000001</v>
      </c>
      <c r="I647" s="112">
        <f>IF(SP_SUL!O648="","*",SP_SUL!O648)</f>
        <v>0.41666666666666669</v>
      </c>
      <c r="J647" s="112">
        <f>IF(SP_SUL!P648="","*",SP_SUL!P648)</f>
        <v>8.3333333333333329E-2</v>
      </c>
      <c r="K647" s="82" t="str">
        <f>IF(SP_SUL!AK648="","*",SP_SUL!AK648)</f>
        <v>-</v>
      </c>
      <c r="L647" s="82" t="str">
        <f>IF(SP_SUL!AM648="","*",SP_SUL!AM648)</f>
        <v>ZKW</v>
      </c>
      <c r="M647" s="82">
        <f>IF(SP_SUL!AP648="","*",SP_SUL!AP648)</f>
        <v>95.664000000000001</v>
      </c>
      <c r="N647" s="82" t="str">
        <f>IF(SP_SUL!AM648="","*",SP_SUL!AM648)</f>
        <v>ZKW</v>
      </c>
      <c r="O647" s="109">
        <f>IF(SP_SUL!BH648="","*",SP_SUL!BH648)</f>
        <v>0</v>
      </c>
      <c r="P647" s="145" t="str">
        <f>IF($A$2=1,IF(SP_SUL!BJ648="","*",SP_SUL!BJ648),IF(SP_SUL!BK648="","*",SP_SUL!BK648))</f>
        <v>Equipe pronta 12:10, sem oportunidade</v>
      </c>
    </row>
    <row r="648" spans="1:16" hidden="1">
      <c r="A648" s="81">
        <f>IF(SP_SUL!B649="","*",SP_SUL!B649)</f>
        <v>46078</v>
      </c>
      <c r="B648" s="82" t="str">
        <f>IF(SP_SUL!X649="","*",SP_SUL!X649)</f>
        <v>Oportunidade</v>
      </c>
      <c r="C648" s="82" t="str">
        <f>IF(SP_SUL!S649="","*",SP_SUL!S649)</f>
        <v>SP SUL</v>
      </c>
      <c r="D648" s="82" t="str">
        <f>IF(SP_SUL!T649="","*",SP_SUL!T649)</f>
        <v>ZKE-ZEV</v>
      </c>
      <c r="E648" s="82" t="str">
        <f>IF(SP_SUL!D649="","*",SP_SUL!D649)</f>
        <v>V89</v>
      </c>
      <c r="F648" s="82" t="str">
        <f>IF(SP_SUL!H649="","*",SP_SUL!H649)</f>
        <v>102ZKW2</v>
      </c>
      <c r="G648" s="82" t="str">
        <f>IF(SP_SUL!M649="","*",SP_SUL!M649)</f>
        <v>ZWW-ZKW</v>
      </c>
      <c r="H648" s="115">
        <f>IF(SP_SUL!K649="","*",SP_SUL!K649)</f>
        <v>94.2</v>
      </c>
      <c r="I648" s="112">
        <f>IF(SP_SUL!O649="","*",SP_SUL!O649)</f>
        <v>0.40277777777777779</v>
      </c>
      <c r="J648" s="112">
        <f>IF(SP_SUL!P649="","*",SP_SUL!P649)</f>
        <v>8.3333333333333329E-2</v>
      </c>
      <c r="K648" s="82" t="str">
        <f>IF(SP_SUL!AK649="","*",SP_SUL!AK649)</f>
        <v>102ZKW2</v>
      </c>
      <c r="L648" s="82" t="str">
        <f>IF(SP_SUL!AM649="","*",SP_SUL!AM649)</f>
        <v>ZWW-ZKW</v>
      </c>
      <c r="M648" s="82">
        <f>IF(SP_SUL!AP649="","*",SP_SUL!AP649)</f>
        <v>94.2</v>
      </c>
      <c r="N648" s="82" t="str">
        <f>IF(SP_SUL!AM649="","*",SP_SUL!AM649)</f>
        <v>ZWW-ZKW</v>
      </c>
      <c r="O648" s="109">
        <f>IF(SP_SUL!BH649="","*",SP_SUL!BH649)</f>
        <v>0</v>
      </c>
      <c r="P648" s="145" t="str">
        <f>IF($A$2=1,IF(SP_SUL!BJ649="","*",SP_SUL!BJ649),IF(SP_SUL!BK649="","*",SP_SUL!BK649))</f>
        <v>Sem oportunidade</v>
      </c>
    </row>
    <row r="649" spans="1:16" hidden="1">
      <c r="A649" s="81">
        <f>IF(SP_SUL!B650="","*",SP_SUL!B650)</f>
        <v>46078</v>
      </c>
      <c r="B649" s="82" t="str">
        <f>IF(SP_SUL!X650="","*",SP_SUL!X650)</f>
        <v>Oportunidade</v>
      </c>
      <c r="C649" s="82" t="str">
        <f>IF(SP_SUL!S650="","*",SP_SUL!S650)</f>
        <v>SP SUL</v>
      </c>
      <c r="D649" s="82" t="str">
        <f>IF(SP_SUL!T650="","*",SP_SUL!T650)</f>
        <v>ZKE-ZEV</v>
      </c>
      <c r="E649" s="82" t="str">
        <f>IF(SP_SUL!D650="","*",SP_SUL!D650)</f>
        <v>W60</v>
      </c>
      <c r="F649" s="82" t="str">
        <f>IF(SP_SUL!H650="","*",SP_SUL!H650)</f>
        <v>ZEM130-2</v>
      </c>
      <c r="G649" s="82" t="str">
        <f>IF(SP_SUL!M650="","*",SP_SUL!M650)</f>
        <v>ZWI-ZEM</v>
      </c>
      <c r="H649" s="115">
        <f>IF(SP_SUL!K650="","*",SP_SUL!K650)</f>
        <v>127.4</v>
      </c>
      <c r="I649" s="112">
        <f>IF(SP_SUL!O650="","*",SP_SUL!O650)</f>
        <v>0.33333333333333331</v>
      </c>
      <c r="J649" s="112">
        <f>IF(SP_SUL!P650="","*",SP_SUL!P650)</f>
        <v>8.3333333333333329E-2</v>
      </c>
      <c r="K649" s="82" t="str">
        <f>IF(SP_SUL!AK650="","*",SP_SUL!AK650)</f>
        <v>ZEM130-2</v>
      </c>
      <c r="L649" s="82" t="str">
        <f>IF(SP_SUL!AM650="","*",SP_SUL!AM650)</f>
        <v>ZWI-ZEM</v>
      </c>
      <c r="M649" s="82">
        <f>IF(SP_SUL!AP650="","*",SP_SUL!AP650)</f>
        <v>127.4</v>
      </c>
      <c r="N649" s="82" t="str">
        <f>IF(SP_SUL!AM650="","*",SP_SUL!AM650)</f>
        <v>ZWI-ZEM</v>
      </c>
      <c r="O649" s="109">
        <f>IF(SP_SUL!BH650="","*",SP_SUL!BH650)</f>
        <v>0</v>
      </c>
      <c r="P649" s="145" t="str">
        <f>IF($A$2=1,IF(SP_SUL!BJ650="","*",SP_SUL!BJ650),IF(SP_SUL!BK650="","*",SP_SUL!BK650))</f>
        <v xml:space="preserve">MC1 08:20, sem oportunidade </v>
      </c>
    </row>
    <row r="650" spans="1:16" hidden="1">
      <c r="A650" s="81" t="str">
        <f>IF(SP_SUL!B651="","*",SP_SUL!B651)</f>
        <v>*</v>
      </c>
      <c r="B650" s="82" t="str">
        <f>IF(SP_SUL!X651="","*",SP_SUL!X651)</f>
        <v>Oportunidade</v>
      </c>
      <c r="C650" s="82" t="str">
        <f>IF(SP_SUL!S651="","*",SP_SUL!S651)</f>
        <v>SP SUL</v>
      </c>
      <c r="D650" s="82" t="str">
        <f>IF(SP_SUL!T651="","*",SP_SUL!T651)</f>
        <v>ZKE-ZEV</v>
      </c>
      <c r="E650" s="82" t="str">
        <f>IF(SP_SUL!D651="","*",SP_SUL!D651)</f>
        <v>W99</v>
      </c>
      <c r="F650" s="82" t="str">
        <f>IF(SP_SUL!H651="","*",SP_SUL!H651)</f>
        <v>102ZKW2</v>
      </c>
      <c r="G650" s="82" t="str">
        <f>IF(SP_SUL!M651="","*",SP_SUL!M651)</f>
        <v>ZKW-ZEM</v>
      </c>
      <c r="H650" s="115">
        <f>IF(SP_SUL!K651="","*",SP_SUL!K651)</f>
        <v>102</v>
      </c>
      <c r="I650" s="112">
        <f>IF(SP_SUL!O651="","*",SP_SUL!O651)</f>
        <v>0.45833333333333331</v>
      </c>
      <c r="J650" s="112">
        <f>IF(SP_SUL!P651="","*",SP_SUL!P651)</f>
        <v>4.1666666666666664E-2</v>
      </c>
      <c r="K650" s="82" t="str">
        <f>IF(SP_SUL!AK651="","*",SP_SUL!AK651)</f>
        <v>102ZKW2</v>
      </c>
      <c r="L650" s="82" t="str">
        <f>IF(SP_SUL!AM651="","*",SP_SUL!AM651)</f>
        <v>ZKW-ZEM</v>
      </c>
      <c r="M650" s="82">
        <f>IF(SP_SUL!AP651="","*",SP_SUL!AP651)</f>
        <v>102</v>
      </c>
      <c r="N650" s="82" t="str">
        <f>IF(SP_SUL!AM651="","*",SP_SUL!AM651)</f>
        <v>ZKW-ZEM</v>
      </c>
      <c r="O650" s="109" t="str">
        <f>IF(SP_SUL!BH651="","*",SP_SUL!BH651)</f>
        <v>*</v>
      </c>
      <c r="P650" s="145" t="str">
        <f>IF($A$2=1,IF(SP_SUL!BJ651="","*",SP_SUL!BJ651),IF(SP_SUL!BK651="","*",SP_SUL!BK651))</f>
        <v>*</v>
      </c>
    </row>
    <row r="651" spans="1:16" hidden="1">
      <c r="A651" s="81">
        <f>IF(SP_SUL!B652="","*",SP_SUL!B652)</f>
        <v>46078</v>
      </c>
      <c r="B651" s="82" t="str">
        <f>IF(SP_SUL!X652="","*",SP_SUL!X652)</f>
        <v>Oportunidade</v>
      </c>
      <c r="C651" s="82" t="str">
        <f>IF(SP_SUL!S652="","*",SP_SUL!S652)</f>
        <v>SP SUL</v>
      </c>
      <c r="D651" s="82" t="str">
        <f>IF(SP_SUL!T652="","*",SP_SUL!T652)</f>
        <v>ZKE-ZEV</v>
      </c>
      <c r="E651" s="82" t="str">
        <f>IF(SP_SUL!D652="","*",SP_SUL!D652)</f>
        <v>V95</v>
      </c>
      <c r="F651" s="82" t="str">
        <f>IF(SP_SUL!H652="","*",SP_SUL!H652)</f>
        <v>ZEM130-2</v>
      </c>
      <c r="G651" s="82" t="str">
        <f>IF(SP_SUL!M652="","*",SP_SUL!M652)</f>
        <v>ZEM</v>
      </c>
      <c r="H651" s="115">
        <f>IF(SP_SUL!K652="","*",SP_SUL!K652)</f>
        <v>134.80000000000001</v>
      </c>
      <c r="I651" s="112">
        <f>IF(SP_SUL!O652="","*",SP_SUL!O652)</f>
        <v>0.375</v>
      </c>
      <c r="J651" s="112">
        <f>IF(SP_SUL!P652="","*",SP_SUL!P652)</f>
        <v>8.3333333333333329E-2</v>
      </c>
      <c r="K651" s="82" t="str">
        <f>IF(SP_SUL!AK652="","*",SP_SUL!AK652)</f>
        <v>ZEM130-2</v>
      </c>
      <c r="L651" s="82" t="str">
        <f>IF(SP_SUL!AM652="","*",SP_SUL!AM652)</f>
        <v>ZEM</v>
      </c>
      <c r="M651" s="82">
        <f>IF(SP_SUL!AP652="","*",SP_SUL!AP652)</f>
        <v>134.80000000000001</v>
      </c>
      <c r="N651" s="82" t="str">
        <f>IF(SP_SUL!AM652="","*",SP_SUL!AM652)</f>
        <v>ZEM</v>
      </c>
      <c r="O651" s="109">
        <f>IF(SP_SUL!BH652="","*",SP_SUL!BH652)</f>
        <v>0</v>
      </c>
      <c r="P651" s="145" t="str">
        <f>IF($A$2=1,IF(SP_SUL!BJ652="","*",SP_SUL!BJ652),IF(SP_SUL!BK652="","*",SP_SUL!BK652))</f>
        <v xml:space="preserve">MC1 08:20, sem oportunidade </v>
      </c>
    </row>
    <row r="652" spans="1:16" hidden="1">
      <c r="A652" s="81">
        <f>IF(SP_SUL!B653="","*",SP_SUL!B653)</f>
        <v>46078</v>
      </c>
      <c r="B652" s="82" t="str">
        <f>IF(SP_SUL!X653="","*",SP_SUL!X653)</f>
        <v>Oportunidade</v>
      </c>
      <c r="C652" s="82" t="str">
        <f>IF(SP_SUL!S653="","*",SP_SUL!S653)</f>
        <v>SP SUL</v>
      </c>
      <c r="D652" s="82" t="str">
        <f>IF(SP_SUL!T653="","*",SP_SUL!T653)</f>
        <v>ZKE-ZEV</v>
      </c>
      <c r="E652" s="82" t="str">
        <f>IF(SP_SUL!D653="","*",SP_SUL!D653)</f>
        <v>W97</v>
      </c>
      <c r="F652" s="82" t="str">
        <f>IF(SP_SUL!H653="","*",SP_SUL!H653)</f>
        <v>ZEM-1</v>
      </c>
      <c r="G652" s="82" t="str">
        <f>IF(SP_SUL!M653="","*",SP_SUL!M653)</f>
        <v>ZEM-ZEV</v>
      </c>
      <c r="H652" s="115">
        <f>IF(SP_SUL!K653="","*",SP_SUL!K653)</f>
        <v>135</v>
      </c>
      <c r="I652" s="112">
        <f>IF(SP_SUL!O653="","*",SP_SUL!O653)</f>
        <v>0.375</v>
      </c>
      <c r="J652" s="112">
        <f>IF(SP_SUL!P653="","*",SP_SUL!P653)</f>
        <v>4.1666666666666664E-2</v>
      </c>
      <c r="K652" s="82" t="str">
        <f>IF(SP_SUL!AK653="","*",SP_SUL!AK653)</f>
        <v>ZEM-1</v>
      </c>
      <c r="L652" s="82" t="str">
        <f>IF(SP_SUL!AM653="","*",SP_SUL!AM653)</f>
        <v>ZEM-ZEV</v>
      </c>
      <c r="M652" s="82">
        <f>IF(SP_SUL!AP653="","*",SP_SUL!AP653)</f>
        <v>135</v>
      </c>
      <c r="N652" s="82" t="str">
        <f>IF(SP_SUL!AM653="","*",SP_SUL!AM653)</f>
        <v>ZEM-ZEV</v>
      </c>
      <c r="O652" s="109">
        <f>IF(SP_SUL!BH653="","*",SP_SUL!BH653)</f>
        <v>2</v>
      </c>
      <c r="P652" s="145" t="str">
        <f>IF($A$2=1,IF(SP_SUL!BJ653="","*",SP_SUL!BJ653),IF(SP_SUL!BK653="","*",SP_SUL!BK653))</f>
        <v xml:space="preserve">MC1 08:56, autorizado 10:39, mnb ok </v>
      </c>
    </row>
    <row r="653" spans="1:16" hidden="1">
      <c r="A653" s="81">
        <f>IF(SP_SUL!B654="","*",SP_SUL!B654)</f>
        <v>46078</v>
      </c>
      <c r="B653" s="82" t="str">
        <f>IF(SP_SUL!X654="","*",SP_SUL!X654)</f>
        <v>Contrato</v>
      </c>
      <c r="C653" s="82" t="str">
        <f>IF(SP_SUL!S654="","*",SP_SUL!S654)</f>
        <v>SP SUL</v>
      </c>
      <c r="D653" s="82" t="str">
        <f>IF(SP_SUL!T654="","*",SP_SUL!T654)</f>
        <v>ZKE-ZEV</v>
      </c>
      <c r="E653" s="82" t="str">
        <f>IF(SP_SUL!D654="","*",SP_SUL!D654)</f>
        <v>A84</v>
      </c>
      <c r="F653" s="82" t="str">
        <f>IF(SP_SUL!H654="","*",SP_SUL!H654)</f>
        <v>ZEV-2</v>
      </c>
      <c r="G653" s="82" t="str">
        <f>IF(SP_SUL!M654="","*",SP_SUL!M654)</f>
        <v>ZEV-ZPT</v>
      </c>
      <c r="H653" s="115">
        <f>IF(SP_SUL!K654="","*",SP_SUL!K654)</f>
        <v>158</v>
      </c>
      <c r="I653" s="112">
        <f>IF(SP_SUL!O654="","*",SP_SUL!O654)</f>
        <v>0.3125</v>
      </c>
      <c r="J653" s="112">
        <f>IF(SP_SUL!P654="","*",SP_SUL!P654)</f>
        <v>4.1666666666666664E-2</v>
      </c>
      <c r="K653" s="82" t="str">
        <f>IF(SP_SUL!AK654="","*",SP_SUL!AK654)</f>
        <v>ZEV-2</v>
      </c>
      <c r="L653" s="82" t="str">
        <f>IF(SP_SUL!AM654="","*",SP_SUL!AM654)</f>
        <v>ZEV-ZPT</v>
      </c>
      <c r="M653" s="82">
        <f>IF(SP_SUL!AP654="","*",SP_SUL!AP654)</f>
        <v>158</v>
      </c>
      <c r="N653" s="82" t="str">
        <f>IF(SP_SUL!AM654="","*",SP_SUL!AM654)</f>
        <v>ZEV-ZPT</v>
      </c>
      <c r="O653" s="109">
        <f>IF(SP_SUL!BH654="","*",SP_SUL!BH654)</f>
        <v>2</v>
      </c>
      <c r="P653" s="145" t="str">
        <f>IF($A$2=1,IF(SP_SUL!BJ654="","*",SP_SUL!BJ654),IF(SP_SUL!BK654="","*",SP_SUL!BK654))</f>
        <v xml:space="preserve">MC1 07:49, autorizado 08:00, em inspeção a ZPT </v>
      </c>
    </row>
    <row r="654" spans="1:16" hidden="1">
      <c r="A654" s="81">
        <f>IF(SP_SUL!B655="","*",SP_SUL!B655)</f>
        <v>46078</v>
      </c>
      <c r="B654" s="82" t="str">
        <f>IF(SP_SUL!X655="","*",SP_SUL!X655)</f>
        <v>Oportunidade</v>
      </c>
      <c r="C654" s="82" t="str">
        <f>IF(SP_SUL!S655="","*",SP_SUL!S655)</f>
        <v>SP SUL</v>
      </c>
      <c r="D654" s="82" t="str">
        <f>IF(SP_SUL!T655="","*",SP_SUL!T655)</f>
        <v>ZEV-ZPT</v>
      </c>
      <c r="E654" s="82" t="str">
        <f>IF(SP_SUL!D655="","*",SP_SUL!D655)</f>
        <v>HUELTON (TP-725)</v>
      </c>
      <c r="F654" s="82" t="str">
        <f>IF(SP_SUL!H655="","*",SP_SUL!H655)</f>
        <v>-</v>
      </c>
      <c r="G654" s="82" t="str">
        <f>IF(SP_SUL!M655="","*",SP_SUL!M655)</f>
        <v>ZPT</v>
      </c>
      <c r="H654" s="115">
        <f>IF(SP_SUL!K655="","*",SP_SUL!K655)</f>
        <v>106.7</v>
      </c>
      <c r="I654" s="112">
        <f>IF(SP_SUL!O655="","*",SP_SUL!O655)</f>
        <v>0.41666666666666669</v>
      </c>
      <c r="J654" s="112">
        <f>IF(SP_SUL!P655="","*",SP_SUL!P655)</f>
        <v>6.25E-2</v>
      </c>
      <c r="K654" s="82" t="str">
        <f>IF(SP_SUL!AK655="","*",SP_SUL!AK655)</f>
        <v>-</v>
      </c>
      <c r="L654" s="82" t="str">
        <f>IF(SP_SUL!AM655="","*",SP_SUL!AM655)</f>
        <v>ZPT</v>
      </c>
      <c r="M654" s="82">
        <f>IF(SP_SUL!AP655="","*",SP_SUL!AP655)</f>
        <v>106.7</v>
      </c>
      <c r="N654" s="82" t="str">
        <f>IF(SP_SUL!AM655="","*",SP_SUL!AM655)</f>
        <v>ZPT</v>
      </c>
      <c r="O654" s="109">
        <f>IF(SP_SUL!BH655="","*",SP_SUL!BH655)</f>
        <v>0</v>
      </c>
      <c r="P654" s="145" t="str">
        <f>IF($A$2=1,IF(SP_SUL!BJ655="","*",SP_SUL!BJ655),IF(SP_SUL!BK655="","*",SP_SUL!BK655))</f>
        <v xml:space="preserve">Equipe pronta 09:50, intervalo 10:50 até 12:20, sem produção devido avaria ferramental </v>
      </c>
    </row>
    <row r="655" spans="1:16" hidden="1">
      <c r="A655" s="81">
        <f>IF(SP_SUL!B656="","*",SP_SUL!B656)</f>
        <v>46078</v>
      </c>
      <c r="B655" s="82" t="str">
        <f>IF(SP_SUL!X656="","*",SP_SUL!X656)</f>
        <v>Oportunidade</v>
      </c>
      <c r="C655" s="82" t="str">
        <f>IF(SP_SUL!S656="","*",SP_SUL!S656)</f>
        <v>SP SUL</v>
      </c>
      <c r="D655" s="82" t="str">
        <f>IF(SP_SUL!T656="","*",SP_SUL!T656)</f>
        <v>ZEV-ZPT</v>
      </c>
      <c r="E655" s="82" t="str">
        <f>IF(SP_SUL!D656="","*",SP_SUL!D656)</f>
        <v>LEANDRO (TP-727)</v>
      </c>
      <c r="F655" s="82" t="str">
        <f>IF(SP_SUL!H656="","*",SP_SUL!H656)</f>
        <v>-</v>
      </c>
      <c r="G655" s="82" t="str">
        <f>IF(SP_SUL!M656="","*",SP_SUL!M656)</f>
        <v>109-ZGM</v>
      </c>
      <c r="H655" s="115">
        <f>IF(SP_SUL!K656="","*",SP_SUL!K656)</f>
        <v>112.7</v>
      </c>
      <c r="I655" s="112">
        <f>IF(SP_SUL!O656="","*",SP_SUL!O656)</f>
        <v>0.41666666666666669</v>
      </c>
      <c r="J655" s="112">
        <f>IF(SP_SUL!P656="","*",SP_SUL!P656)</f>
        <v>8.3333333333333329E-2</v>
      </c>
      <c r="K655" s="82" t="str">
        <f>IF(SP_SUL!AK656="","*",SP_SUL!AK656)</f>
        <v>-</v>
      </c>
      <c r="L655" s="82" t="str">
        <f>IF(SP_SUL!AM656="","*",SP_SUL!AM656)</f>
        <v>109-ZGM</v>
      </c>
      <c r="M655" s="82">
        <f>IF(SP_SUL!AP656="","*",SP_SUL!AP656)</f>
        <v>112.7</v>
      </c>
      <c r="N655" s="82" t="str">
        <f>IF(SP_SUL!AM656="","*",SP_SUL!AM656)</f>
        <v>109-ZGM</v>
      </c>
      <c r="O655" s="109">
        <f>IF(SP_SUL!BH656="","*",SP_SUL!BH656)</f>
        <v>0</v>
      </c>
      <c r="P655" s="145" t="str">
        <f>IF($A$2=1,IF(SP_SUL!BJ656="","*",SP_SUL!BJ656),IF(SP_SUL!BK656="","*",SP_SUL!BK656))</f>
        <v xml:space="preserve">Equipe pronta 10h, sem oportunidade de faixa </v>
      </c>
    </row>
    <row r="656" spans="1:16" hidden="1">
      <c r="A656" s="81">
        <f>IF(SP_SUL!B657="","*",SP_SUL!B657)</f>
        <v>46078</v>
      </c>
      <c r="B656" s="82" t="str">
        <f>IF(SP_SUL!X657="","*",SP_SUL!X657)</f>
        <v>Oportunidade</v>
      </c>
      <c r="C656" s="82" t="str">
        <f>IF(SP_SUL!S657="","*",SP_SUL!S657)</f>
        <v>SP SUL</v>
      </c>
      <c r="D656" s="82" t="str">
        <f>IF(SP_SUL!T657="","*",SP_SUL!T657)</f>
        <v>ZEV-ZPT</v>
      </c>
      <c r="E656" s="82" t="str">
        <f>IF(SP_SUL!D657="","*",SP_SUL!D657)</f>
        <v>EXPANSÃO TURMA 1</v>
      </c>
      <c r="F656" s="82" t="str">
        <f>IF(SP_SUL!H657="","*",SP_SUL!H657)</f>
        <v>-</v>
      </c>
      <c r="G656" s="82" t="str">
        <f>IF(SP_SUL!M657="","*",SP_SUL!M657)</f>
        <v>109-ZGM</v>
      </c>
      <c r="H656" s="115">
        <f>IF(SP_SUL!K657="","*",SP_SUL!K657)</f>
        <v>108.75</v>
      </c>
      <c r="I656" s="112">
        <f>IF(SP_SUL!O657="","*",SP_SUL!O657)</f>
        <v>0.35416666666666669</v>
      </c>
      <c r="J656" s="112">
        <f>IF(SP_SUL!P657="","*",SP_SUL!P657)</f>
        <v>8.3333333333333329E-2</v>
      </c>
      <c r="K656" s="82" t="str">
        <f>IF(SP_SUL!AK657="","*",SP_SUL!AK657)</f>
        <v>-</v>
      </c>
      <c r="L656" s="82" t="str">
        <f>IF(SP_SUL!AM657="","*",SP_SUL!AM657)</f>
        <v>109-ZGM</v>
      </c>
      <c r="M656" s="82">
        <f>IF(SP_SUL!AP657="","*",SP_SUL!AP657)</f>
        <v>108.75</v>
      </c>
      <c r="N656" s="82" t="str">
        <f>IF(SP_SUL!AM657="","*",SP_SUL!AM657)</f>
        <v>109-ZGM</v>
      </c>
      <c r="O656" s="109">
        <f>IF(SP_SUL!BH657="","*",SP_SUL!BH657)</f>
        <v>0</v>
      </c>
      <c r="P656" s="145" t="str">
        <f>IF($A$2=1,IF(SP_SUL!BJ657="","*",SP_SUL!BJ657),IF(SP_SUL!BK657="","*",SP_SUL!BK657))</f>
        <v xml:space="preserve">Equipe pronta 8h, sem oportunidade </v>
      </c>
    </row>
    <row r="657" spans="1:16" hidden="1">
      <c r="A657" s="81">
        <f>IF(SP_SUL!B658="","*",SP_SUL!B658)</f>
        <v>46078</v>
      </c>
      <c r="B657" s="82" t="str">
        <f>IF(SP_SUL!X658="","*",SP_SUL!X658)</f>
        <v>Extra</v>
      </c>
      <c r="C657" s="82" t="str">
        <f>IF(SP_SUL!S658="","*",SP_SUL!S658)</f>
        <v>SP SUL</v>
      </c>
      <c r="D657" s="82" t="str">
        <f>IF(SP_SUL!T658="","*",SP_SUL!T658)</f>
        <v>ZEV-ZPT</v>
      </c>
      <c r="E657" s="82" t="str">
        <f>IF(SP_SUL!D658="","*",SP_SUL!D658)</f>
        <v>MODERNIZAÇÃO TURMA 2</v>
      </c>
      <c r="F657" s="82" t="str">
        <f>IF(SP_SUL!H658="","*",SP_SUL!H658)</f>
        <v>-</v>
      </c>
      <c r="G657" s="82" t="str">
        <f>IF(SP_SUL!M658="","*",SP_SUL!M658)</f>
        <v>ZGP</v>
      </c>
      <c r="H657" s="115">
        <f>IF(SP_SUL!K658="","*",SP_SUL!K658)</f>
        <v>102.6</v>
      </c>
      <c r="I657" s="112">
        <f>IF(SP_SUL!O658="","*",SP_SUL!O658)</f>
        <v>0.33333333333333331</v>
      </c>
      <c r="J657" s="112">
        <f>IF(SP_SUL!P658="","*",SP_SUL!P658)</f>
        <v>4.1666666666666664E-2</v>
      </c>
      <c r="K657" s="82" t="str">
        <f>IF(SP_SUL!AK658="","*",SP_SUL!AK658)</f>
        <v>-</v>
      </c>
      <c r="L657" s="82" t="str">
        <f>IF(SP_SUL!AM658="","*",SP_SUL!AM658)</f>
        <v>ZGP</v>
      </c>
      <c r="M657" s="82">
        <f>IF(SP_SUL!AP658="","*",SP_SUL!AP658)</f>
        <v>102.6</v>
      </c>
      <c r="N657" s="82" t="str">
        <f>IF(SP_SUL!AM658="","*",SP_SUL!AM658)</f>
        <v>ZGP</v>
      </c>
      <c r="O657" s="109">
        <f>IF(SP_SUL!BH658="","*",SP_SUL!BH658)</f>
        <v>2</v>
      </c>
      <c r="P657" s="145" t="str">
        <f>IF($A$2=1,IF(SP_SUL!BJ658="","*",SP_SUL!BJ658),IF(SP_SUL!BK658="","*",SP_SUL!BK658))</f>
        <v>Intervalo 10:25 até 11:25</v>
      </c>
    </row>
    <row r="658" spans="1:16" hidden="1">
      <c r="A658" s="81" t="str">
        <f>IF(SP_SUL!B659="","*",SP_SUL!B659)</f>
        <v>*</v>
      </c>
      <c r="B658" s="82" t="str">
        <f>IF(SP_SUL!X659="","*",SP_SUL!X659)</f>
        <v>*</v>
      </c>
      <c r="C658" s="82" t="str">
        <f>IF(SP_SUL!S659="","*",SP_SUL!S659)</f>
        <v>-</v>
      </c>
      <c r="D658" s="82" t="str">
        <f>IF(SP_SUL!T659="","*",SP_SUL!T659)</f>
        <v>-</v>
      </c>
      <c r="E658" s="82" t="str">
        <f>IF(SP_SUL!D659="","*",SP_SUL!D659)</f>
        <v>*</v>
      </c>
      <c r="F658" s="82" t="str">
        <f>IF(SP_SUL!H659="","*",SP_SUL!H659)</f>
        <v>*</v>
      </c>
      <c r="G658" s="82" t="str">
        <f>IF(SP_SUL!M659="","*",SP_SUL!M659)</f>
        <v>-</v>
      </c>
      <c r="H658" s="115" t="str">
        <f>IF(SP_SUL!K659="","*",SP_SUL!K659)</f>
        <v>*</v>
      </c>
      <c r="I658" s="112" t="str">
        <f>IF(SP_SUL!O659="","*",SP_SUL!O659)</f>
        <v>*</v>
      </c>
      <c r="J658" s="112" t="str">
        <f>IF(SP_SUL!P659="","*",SP_SUL!P659)</f>
        <v>*</v>
      </c>
      <c r="K658" s="82">
        <f>IF(SP_SUL!AK659="","*",SP_SUL!AK659)</f>
        <v>0</v>
      </c>
      <c r="L658" s="82" t="str">
        <f>IF(SP_SUL!AM659="","*",SP_SUL!AM659)</f>
        <v>-</v>
      </c>
      <c r="M658" s="82">
        <f>IF(SP_SUL!AP659="","*",SP_SUL!AP659)</f>
        <v>0</v>
      </c>
      <c r="N658" s="82" t="str">
        <f>IF(SP_SUL!AM659="","*",SP_SUL!AM659)</f>
        <v>-</v>
      </c>
      <c r="O658" s="109" t="str">
        <f>IF(SP_SUL!BH659="","*",SP_SUL!BH659)</f>
        <v>*</v>
      </c>
      <c r="P658" s="145" t="str">
        <f>IF($A$2=1,IF(SP_SUL!BJ659="","*",SP_SUL!BJ659),IF(SP_SUL!BK659="","*",SP_SUL!BK659))</f>
        <v>*</v>
      </c>
    </row>
    <row r="659" spans="1:16" hidden="1">
      <c r="A659" s="81">
        <f>IF(SP_SUL!B660="","*",SP_SUL!B660)</f>
        <v>46079</v>
      </c>
      <c r="B659" s="82" t="str">
        <f>IF(SP_SUL!X660="","*",SP_SUL!X660)</f>
        <v>Oportunidade</v>
      </c>
      <c r="C659" s="82" t="str">
        <f>IF(SP_SUL!S660="","*",SP_SUL!S660)</f>
        <v>SP SUL</v>
      </c>
      <c r="D659" s="82" t="str">
        <f>IF(SP_SUL!T660="","*",SP_SUL!T660)</f>
        <v>ZBV-ZRX</v>
      </c>
      <c r="E659" s="82" t="str">
        <f>IF(SP_SUL!D660="","*",SP_SUL!D660)</f>
        <v>V97</v>
      </c>
      <c r="F659" s="82" t="str">
        <f>IF(SP_SUL!H660="","*",SP_SUL!H660)</f>
        <v>ZRX</v>
      </c>
      <c r="G659" s="82" t="str">
        <f>IF(SP_SUL!M660="","*",SP_SUL!M660)</f>
        <v>ZRX-ZTT</v>
      </c>
      <c r="H659" s="115">
        <f>IF(SP_SUL!K660="","*",SP_SUL!K660)</f>
        <v>135</v>
      </c>
      <c r="I659" s="112">
        <f>IF(SP_SUL!O660="","*",SP_SUL!O660)</f>
        <v>0.35416666666666669</v>
      </c>
      <c r="J659" s="112">
        <f>IF(SP_SUL!P660="","*",SP_SUL!P660)</f>
        <v>4.1666666666666664E-2</v>
      </c>
      <c r="K659" s="82" t="str">
        <f>IF(SP_SUL!AK660="","*",SP_SUL!AK660)</f>
        <v>ZRX</v>
      </c>
      <c r="L659" s="82" t="str">
        <f>IF(SP_SUL!AM660="","*",SP_SUL!AM660)</f>
        <v>ZRX-ZTT</v>
      </c>
      <c r="M659" s="82">
        <f>IF(SP_SUL!AP660="","*",SP_SUL!AP660)</f>
        <v>135</v>
      </c>
      <c r="N659" s="82" t="str">
        <f>IF(SP_SUL!AM660="","*",SP_SUL!AM660)</f>
        <v>ZRX-ZTT</v>
      </c>
      <c r="O659" s="109">
        <f>IF(SP_SUL!BH660="","*",SP_SUL!BH660)</f>
        <v>2</v>
      </c>
      <c r="P659" s="145" t="str">
        <f>IF($A$2=1,IF(SP_SUL!BJ660="","*",SP_SUL!BJ660),IF(SP_SUL!BK660="","*",SP_SUL!BK660))</f>
        <v xml:space="preserve">MC1 08h40 / Realizado inspeção. </v>
      </c>
    </row>
    <row r="660" spans="1:16" hidden="1">
      <c r="A660" s="81">
        <f>IF(SP_SUL!B661="","*",SP_SUL!B661)</f>
        <v>46079</v>
      </c>
      <c r="B660" s="82" t="str">
        <f>IF(SP_SUL!X661="","*",SP_SUL!X661)</f>
        <v>Oportunidade</v>
      </c>
      <c r="C660" s="82" t="str">
        <f>IF(SP_SUL!S661="","*",SP_SUL!S661)</f>
        <v>SP SUL</v>
      </c>
      <c r="D660" s="82" t="str">
        <f>IF(SP_SUL!T661="","*",SP_SUL!T661)</f>
        <v>ZBV-ZRX</v>
      </c>
      <c r="E660" s="82" t="str">
        <f>IF(SP_SUL!D661="","*",SP_SUL!D661)</f>
        <v>EXPANSÃO TURMA 1</v>
      </c>
      <c r="F660" s="82" t="str">
        <f>IF(SP_SUL!H661="","*",SP_SUL!H661)</f>
        <v>-</v>
      </c>
      <c r="G660" s="82" t="str">
        <f>IF(SP_SUL!M661="","*",SP_SUL!M661)</f>
        <v xml:space="preserve">ZAC-ZSU </v>
      </c>
      <c r="H660" s="115">
        <f>IF(SP_SUL!K661="","*",SP_SUL!K661)</f>
        <v>74.2</v>
      </c>
      <c r="I660" s="112">
        <f>IF(SP_SUL!O661="","*",SP_SUL!O661)</f>
        <v>0.375</v>
      </c>
      <c r="J660" s="112">
        <f>IF(SP_SUL!P661="","*",SP_SUL!P661)</f>
        <v>6.25E-2</v>
      </c>
      <c r="K660" s="82" t="str">
        <f>IF(SP_SUL!AK661="","*",SP_SUL!AK661)</f>
        <v>-</v>
      </c>
      <c r="L660" s="82" t="str">
        <f>IF(SP_SUL!AM661="","*",SP_SUL!AM661)</f>
        <v xml:space="preserve">ZAC-ZSU </v>
      </c>
      <c r="M660" s="82">
        <f>IF(SP_SUL!AP661="","*",SP_SUL!AP661)</f>
        <v>74.2</v>
      </c>
      <c r="N660" s="82" t="str">
        <f>IF(SP_SUL!AM661="","*",SP_SUL!AM661)</f>
        <v xml:space="preserve">ZAC-ZSU </v>
      </c>
      <c r="O660" s="109">
        <f>IF(SP_SUL!BH661="","*",SP_SUL!BH661)</f>
        <v>0</v>
      </c>
      <c r="P660" s="145" t="str">
        <f>IF($A$2=1,IF(SP_SUL!BJ661="","*",SP_SUL!BJ661),IF(SP_SUL!BK661="","*",SP_SUL!BK661))</f>
        <v xml:space="preserve">Alterado programaçõ para troca de tampão, Realizado intervalo fracionado 1º das 12h14 até 12h44, </v>
      </c>
    </row>
    <row r="661" spans="1:16" hidden="1">
      <c r="A661" s="81">
        <f>IF(SP_SUL!B662="","*",SP_SUL!B662)</f>
        <v>46079</v>
      </c>
      <c r="B661" s="82" t="str">
        <f>IF(SP_SUL!X662="","*",SP_SUL!X662)</f>
        <v>Oportunidade</v>
      </c>
      <c r="C661" s="82" t="str">
        <f>IF(SP_SUL!S662="","*",SP_SUL!S662)</f>
        <v>SP SUL</v>
      </c>
      <c r="D661" s="82" t="str">
        <f>IF(SP_SUL!T662="","*",SP_SUL!T662)</f>
        <v>ZBV-ZRX</v>
      </c>
      <c r="E661" s="82" t="str">
        <f>IF(SP_SUL!D662="","*",SP_SUL!D662)</f>
        <v>KLECIO (TP-699)</v>
      </c>
      <c r="F661" s="82" t="str">
        <f>IF(SP_SUL!H662="","*",SP_SUL!H662)</f>
        <v>-</v>
      </c>
      <c r="G661" s="82" t="str">
        <f>IF(SP_SUL!M662="","*",SP_SUL!M662)</f>
        <v>ZTT-ZLI</v>
      </c>
      <c r="H661" s="115">
        <f>IF(SP_SUL!K662="","*",SP_SUL!K662)</f>
        <v>97.4</v>
      </c>
      <c r="I661" s="112">
        <f>IF(SP_SUL!O662="","*",SP_SUL!O662)</f>
        <v>0.375</v>
      </c>
      <c r="J661" s="112">
        <f>IF(SP_SUL!P662="","*",SP_SUL!P662)</f>
        <v>6.25E-2</v>
      </c>
      <c r="K661" s="82" t="str">
        <f>IF(SP_SUL!AK662="","*",SP_SUL!AK662)</f>
        <v>-</v>
      </c>
      <c r="L661" s="82" t="str">
        <f>IF(SP_SUL!AM662="","*",SP_SUL!AM662)</f>
        <v>ZTT-ZLI</v>
      </c>
      <c r="M661" s="82">
        <f>IF(SP_SUL!AP662="","*",SP_SUL!AP662)</f>
        <v>97.4</v>
      </c>
      <c r="N661" s="82" t="str">
        <f>IF(SP_SUL!AM662="","*",SP_SUL!AM662)</f>
        <v>ZTT-ZLI</v>
      </c>
      <c r="O661" s="109">
        <f>IF(SP_SUL!BH662="","*",SP_SUL!BH662)</f>
        <v>0</v>
      </c>
      <c r="P661" s="145" t="str">
        <f>IF($A$2=1,IF(SP_SUL!BJ662="","*",SP_SUL!BJ662),IF(SP_SUL!BK662="","*",SP_SUL!BK662))</f>
        <v>TP pronto 08h45 / Concedido intervalo das 08h58 até 10h28, TP informou as 09h00 que não iria pegar intervalo, devido necessidade para atendimento emergêncial no trecho.</v>
      </c>
    </row>
    <row r="662" spans="1:16" hidden="1">
      <c r="A662" s="81">
        <f>IF(SP_SUL!B663="","*",SP_SUL!B663)</f>
        <v>46079</v>
      </c>
      <c r="B662" s="82" t="str">
        <f>IF(SP_SUL!X663="","*",SP_SUL!X663)</f>
        <v>Oportunidade</v>
      </c>
      <c r="C662" s="82" t="str">
        <f>IF(SP_SUL!S663="","*",SP_SUL!S663)</f>
        <v>SP SUL</v>
      </c>
      <c r="D662" s="82" t="str">
        <f>IF(SP_SUL!T663="","*",SP_SUL!T663)</f>
        <v>ZBV-ZRX</v>
      </c>
      <c r="E662" s="82" t="str">
        <f>IF(SP_SUL!D663="","*",SP_SUL!D663)</f>
        <v>E42</v>
      </c>
      <c r="F662" s="82" t="str">
        <f>IF(SP_SUL!H663="","*",SP_SUL!H663)</f>
        <v>ZBV3</v>
      </c>
      <c r="G662" s="82" t="str">
        <f>IF(SP_SUL!M663="","*",SP_SUL!M663)</f>
        <v>ZBM-ZHO</v>
      </c>
      <c r="H662" s="115">
        <f>IF(SP_SUL!K663="","*",SP_SUL!K663)</f>
        <v>54.96</v>
      </c>
      <c r="I662" s="112">
        <f>IF(SP_SUL!O663="","*",SP_SUL!O663)</f>
        <v>0.41666666666666669</v>
      </c>
      <c r="J662" s="112">
        <f>IF(SP_SUL!P663="","*",SP_SUL!P663)</f>
        <v>8.3333333333333329E-2</v>
      </c>
      <c r="K662" s="82" t="str">
        <f>IF(SP_SUL!AK663="","*",SP_SUL!AK663)</f>
        <v>ZBV3</v>
      </c>
      <c r="L662" s="82" t="str">
        <f>IF(SP_SUL!AM663="","*",SP_SUL!AM663)</f>
        <v>ZBM-ZHO</v>
      </c>
      <c r="M662" s="82">
        <f>IF(SP_SUL!AP663="","*",SP_SUL!AP663)</f>
        <v>54.96</v>
      </c>
      <c r="N662" s="82" t="str">
        <f>IF(SP_SUL!AM663="","*",SP_SUL!AM663)</f>
        <v>ZBM-ZHO</v>
      </c>
      <c r="O662" s="109">
        <f>IF(SP_SUL!BH663="","*",SP_SUL!BH663)</f>
        <v>0</v>
      </c>
      <c r="P662" s="145" t="str">
        <f>IF($A$2=1,IF(SP_SUL!BJ663="","*",SP_SUL!BJ663),IF(SP_SUL!BK663="","*",SP_SUL!BK663))</f>
        <v>Sem Oportunidade de faixa /</v>
      </c>
    </row>
    <row r="663" spans="1:16" hidden="1">
      <c r="A663" s="81" t="str">
        <f>IF(SP_SUL!B664="","*",SP_SUL!B664)</f>
        <v>*</v>
      </c>
      <c r="B663" s="82" t="str">
        <f>IF(SP_SUL!X664="","*",SP_SUL!X664)</f>
        <v>*</v>
      </c>
      <c r="C663" s="82" t="str">
        <f>IF(SP_SUL!S664="","*",SP_SUL!S664)</f>
        <v>-</v>
      </c>
      <c r="D663" s="82" t="str">
        <f>IF(SP_SUL!T664="","*",SP_SUL!T664)</f>
        <v>-</v>
      </c>
      <c r="E663" s="82" t="str">
        <f>IF(SP_SUL!D664="","*",SP_SUL!D664)</f>
        <v>*</v>
      </c>
      <c r="F663" s="82" t="str">
        <f>IF(SP_SUL!H664="","*",SP_SUL!H664)</f>
        <v>*</v>
      </c>
      <c r="G663" s="82" t="str">
        <f>IF(SP_SUL!M664="","*",SP_SUL!M664)</f>
        <v>-</v>
      </c>
      <c r="H663" s="115" t="str">
        <f>IF(SP_SUL!K664="","*",SP_SUL!K664)</f>
        <v>*</v>
      </c>
      <c r="I663" s="112" t="str">
        <f>IF(SP_SUL!O664="","*",SP_SUL!O664)</f>
        <v>*</v>
      </c>
      <c r="J663" s="112" t="str">
        <f>IF(SP_SUL!P664="","*",SP_SUL!P664)</f>
        <v>*</v>
      </c>
      <c r="K663" s="82">
        <f>IF(SP_SUL!AK664="","*",SP_SUL!AK664)</f>
        <v>0</v>
      </c>
      <c r="L663" s="82" t="str">
        <f>IF(SP_SUL!AM664="","*",SP_SUL!AM664)</f>
        <v>-</v>
      </c>
      <c r="M663" s="82">
        <f>IF(SP_SUL!AP664="","*",SP_SUL!AP664)</f>
        <v>0</v>
      </c>
      <c r="N663" s="82" t="str">
        <f>IF(SP_SUL!AM664="","*",SP_SUL!AM664)</f>
        <v>-</v>
      </c>
      <c r="O663" s="109" t="str">
        <f>IF(SP_SUL!BH664="","*",SP_SUL!BH664)</f>
        <v>*</v>
      </c>
      <c r="P663" s="145" t="str">
        <f>IF($A$2=1,IF(SP_SUL!BJ664="","*",SP_SUL!BJ664),IF(SP_SUL!BK664="","*",SP_SUL!BK664))</f>
        <v>*</v>
      </c>
    </row>
    <row r="664" spans="1:16" hidden="1">
      <c r="A664" s="81">
        <f>IF(SP_SUL!B665="","*",SP_SUL!B665)</f>
        <v>46079</v>
      </c>
      <c r="B664" s="82" t="str">
        <f>IF(SP_SUL!X665="","*",SP_SUL!X665)</f>
        <v>Oportunidade</v>
      </c>
      <c r="C664" s="82" t="str">
        <f>IF(SP_SUL!S665="","*",SP_SUL!S665)</f>
        <v>SP SUL</v>
      </c>
      <c r="D664" s="82" t="str">
        <f>IF(SP_SUL!T665="","*",SP_SUL!T665)</f>
        <v>ZBV-ZKE</v>
      </c>
      <c r="E664" s="82" t="str">
        <f>IF(SP_SUL!D665="","*",SP_SUL!D665)</f>
        <v>DANIEL (TP-647)</v>
      </c>
      <c r="F664" s="82" t="str">
        <f>IF(SP_SUL!H665="","*",SP_SUL!H665)</f>
        <v>-</v>
      </c>
      <c r="G664" s="82" t="str">
        <f>IF(SP_SUL!M665="","*",SP_SUL!M665)</f>
        <v>ZST</v>
      </c>
      <c r="H664" s="115">
        <f>IF(SP_SUL!K665="","*",SP_SUL!K665)</f>
        <v>208.75</v>
      </c>
      <c r="I664" s="112">
        <f>IF(SP_SUL!O665="","*",SP_SUL!O665)</f>
        <v>0.375</v>
      </c>
      <c r="J664" s="112">
        <f>IF(SP_SUL!P665="","*",SP_SUL!P665)</f>
        <v>6.25E-2</v>
      </c>
      <c r="K664" s="82" t="str">
        <f>IF(SP_SUL!AK665="","*",SP_SUL!AK665)</f>
        <v>-</v>
      </c>
      <c r="L664" s="82" t="str">
        <f>IF(SP_SUL!AM665="","*",SP_SUL!AM665)</f>
        <v>ZST</v>
      </c>
      <c r="M664" s="82">
        <f>IF(SP_SUL!AP665="","*",SP_SUL!AP665)</f>
        <v>208.75</v>
      </c>
      <c r="N664" s="82" t="str">
        <f>IF(SP_SUL!AM665="","*",SP_SUL!AM665)</f>
        <v>ZST</v>
      </c>
      <c r="O664" s="109">
        <f>IF(SP_SUL!BH665="","*",SP_SUL!BH665)</f>
        <v>0</v>
      </c>
      <c r="P664" s="145" t="str">
        <f>IF($A$2=1,IF(SP_SUL!BJ665="","*",SP_SUL!BJ665),IF(SP_SUL!BK665="","*",SP_SUL!BK665))</f>
        <v>TP não solicitou intervalo</v>
      </c>
    </row>
    <row r="665" spans="1:16" hidden="1">
      <c r="A665" s="81">
        <f>IF(SP_SUL!B666="","*",SP_SUL!B666)</f>
        <v>46079</v>
      </c>
      <c r="B665" s="82" t="str">
        <f>IF(SP_SUL!X666="","*",SP_SUL!X666)</f>
        <v>Oportunidade</v>
      </c>
      <c r="C665" s="82" t="str">
        <f>IF(SP_SUL!S666="","*",SP_SUL!S666)</f>
        <v>SP SUL</v>
      </c>
      <c r="D665" s="82" t="str">
        <f>IF(SP_SUL!T666="","*",SP_SUL!T666)</f>
        <v>ZBV-ZKE</v>
      </c>
      <c r="E665" s="82" t="str">
        <f>IF(SP_SUL!D666="","*",SP_SUL!D666)</f>
        <v>V93</v>
      </c>
      <c r="F665" s="82" t="str">
        <f>IF(SP_SUL!H666="","*",SP_SUL!H666)</f>
        <v>ZYU1</v>
      </c>
      <c r="G665" s="82" t="str">
        <f>IF(SP_SUL!M666="","*",SP_SUL!M666)</f>
        <v>ZYU-ZST</v>
      </c>
      <c r="H665" s="115">
        <f>IF(SP_SUL!K666="","*",SP_SUL!K666)</f>
        <v>204.4</v>
      </c>
      <c r="I665" s="112">
        <f>IF(SP_SUL!O666="","*",SP_SUL!O666)</f>
        <v>0.41666666666666669</v>
      </c>
      <c r="J665" s="112">
        <f>IF(SP_SUL!P666="","*",SP_SUL!P666)</f>
        <v>8.3333333333333329E-2</v>
      </c>
      <c r="K665" s="82" t="str">
        <f>IF(SP_SUL!AK666="","*",SP_SUL!AK666)</f>
        <v>ZYU1</v>
      </c>
      <c r="L665" s="82" t="str">
        <f>IF(SP_SUL!AM666="","*",SP_SUL!AM666)</f>
        <v>ZYU-ZST</v>
      </c>
      <c r="M665" s="82">
        <f>IF(SP_SUL!AP666="","*",SP_SUL!AP666)</f>
        <v>204.4</v>
      </c>
      <c r="N665" s="82" t="str">
        <f>IF(SP_SUL!AM666="","*",SP_SUL!AM666)</f>
        <v>ZYU-ZST</v>
      </c>
      <c r="O665" s="109">
        <f>IF(SP_SUL!BH666="","*",SP_SUL!BH666)</f>
        <v>0</v>
      </c>
      <c r="P665" s="145" t="str">
        <f>IF($A$2=1,IF(SP_SUL!BJ666="","*",SP_SUL!BJ666),IF(SP_SUL!BK666="","*",SP_SUL!BK666))</f>
        <v>Sem Oportunidade de faixa /</v>
      </c>
    </row>
    <row r="666" spans="1:16" hidden="1">
      <c r="A666" s="81">
        <f>IF(SP_SUL!B667="","*",SP_SUL!B667)</f>
        <v>46079</v>
      </c>
      <c r="B666" s="82" t="str">
        <f>IF(SP_SUL!X667="","*",SP_SUL!X667)</f>
        <v>Oportunidade</v>
      </c>
      <c r="C666" s="82" t="str">
        <f>IF(SP_SUL!S667="","*",SP_SUL!S667)</f>
        <v>SP SUL</v>
      </c>
      <c r="D666" s="82" t="str">
        <f>IF(SP_SUL!T667="","*",SP_SUL!T667)</f>
        <v>ZBV-ZKE</v>
      </c>
      <c r="E666" s="82" t="str">
        <f>IF(SP_SUL!D667="","*",SP_SUL!D667)</f>
        <v>ROGÉRIO (TP-730)</v>
      </c>
      <c r="F666" s="82" t="str">
        <f>IF(SP_SUL!H667="","*",SP_SUL!H667)</f>
        <v>-</v>
      </c>
      <c r="G666" s="82" t="str">
        <f>IF(SP_SUL!M667="","*",SP_SUL!M667)</f>
        <v>ZYU</v>
      </c>
      <c r="H666" s="115">
        <f>IF(SP_SUL!K667="","*",SP_SUL!K667)</f>
        <v>202</v>
      </c>
      <c r="I666" s="112">
        <f>IF(SP_SUL!O667="","*",SP_SUL!O667)</f>
        <v>0.41666666666666669</v>
      </c>
      <c r="J666" s="112">
        <f>IF(SP_SUL!P667="","*",SP_SUL!P667)</f>
        <v>8.3333333333333329E-2</v>
      </c>
      <c r="K666" s="82" t="str">
        <f>IF(SP_SUL!AK667="","*",SP_SUL!AK667)</f>
        <v>-</v>
      </c>
      <c r="L666" s="82" t="str">
        <f>IF(SP_SUL!AM667="","*",SP_SUL!AM667)</f>
        <v>ZYU</v>
      </c>
      <c r="M666" s="82">
        <f>IF(SP_SUL!AP667="","*",SP_SUL!AP667)</f>
        <v>202</v>
      </c>
      <c r="N666" s="82" t="str">
        <f>IF(SP_SUL!AM667="","*",SP_SUL!AM667)</f>
        <v>ZYU</v>
      </c>
      <c r="O666" s="109">
        <f>IF(SP_SUL!BH667="","*",SP_SUL!BH667)</f>
        <v>0</v>
      </c>
      <c r="P666" s="145" t="str">
        <f>IF($A$2=1,IF(SP_SUL!BJ667="","*",SP_SUL!BJ667),IF(SP_SUL!BK667="","*",SP_SUL!BK667))</f>
        <v>TP pronto 07h59 / Sem Oportunidade de faixa</v>
      </c>
    </row>
    <row r="667" spans="1:16" hidden="1">
      <c r="A667" s="81">
        <f>IF(SP_SUL!B668="","*",SP_SUL!B668)</f>
        <v>46079</v>
      </c>
      <c r="B667" s="82" t="str">
        <f>IF(SP_SUL!X668="","*",SP_SUL!X668)</f>
        <v>Oportunidade</v>
      </c>
      <c r="C667" s="82" t="str">
        <f>IF(SP_SUL!S668="","*",SP_SUL!S668)</f>
        <v>SP SUL</v>
      </c>
      <c r="D667" s="82" t="str">
        <f>IF(SP_SUL!T668="","*",SP_SUL!T668)</f>
        <v>ZBV-ZKE</v>
      </c>
      <c r="E667" s="82" t="str">
        <f>IF(SP_SUL!D668="","*",SP_SUL!D668)</f>
        <v>W59</v>
      </c>
      <c r="F667" s="82" t="str">
        <f>IF(SP_SUL!H668="","*",SP_SUL!H668)</f>
        <v>ZYU1</v>
      </c>
      <c r="G667" s="82" t="str">
        <f>IF(SP_SUL!M668="","*",SP_SUL!M668)</f>
        <v>ZDY-ZFY</v>
      </c>
      <c r="H667" s="115">
        <f>IF(SP_SUL!K668="","*",SP_SUL!K668)</f>
        <v>190</v>
      </c>
      <c r="I667" s="112">
        <f>IF(SP_SUL!O668="","*",SP_SUL!O668)</f>
        <v>0.375</v>
      </c>
      <c r="J667" s="112">
        <f>IF(SP_SUL!P668="","*",SP_SUL!P668)</f>
        <v>4.1666666666666664E-2</v>
      </c>
      <c r="K667" s="82" t="str">
        <f>IF(SP_SUL!AK668="","*",SP_SUL!AK668)</f>
        <v>ZYU1</v>
      </c>
      <c r="L667" s="82" t="str">
        <f>IF(SP_SUL!AM668="","*",SP_SUL!AM668)</f>
        <v>ZDY-ZFY</v>
      </c>
      <c r="M667" s="82">
        <f>IF(SP_SUL!AP668="","*",SP_SUL!AP668)</f>
        <v>190</v>
      </c>
      <c r="N667" s="82" t="str">
        <f>IF(SP_SUL!AM668="","*",SP_SUL!AM668)</f>
        <v>ZDY-ZFY</v>
      </c>
      <c r="O667" s="109">
        <f>IF(SP_SUL!BH668="","*",SP_SUL!BH668)</f>
        <v>0</v>
      </c>
      <c r="P667" s="145" t="str">
        <f>IF($A$2=1,IF(SP_SUL!BJ668="","*",SP_SUL!BJ668),IF(SP_SUL!BK668="","*",SP_SUL!BK668))</f>
        <v>Sem Oportunidade de faixa /</v>
      </c>
    </row>
    <row r="668" spans="1:16" hidden="1">
      <c r="A668" s="81" t="str">
        <f>IF(SP_SUL!B669="","*",SP_SUL!B669)</f>
        <v>*</v>
      </c>
      <c r="B668" s="82" t="str">
        <f>IF(SP_SUL!X669="","*",SP_SUL!X669)</f>
        <v>*</v>
      </c>
      <c r="C668" s="82" t="str">
        <f>IF(SP_SUL!S669="","*",SP_SUL!S669)</f>
        <v>-</v>
      </c>
      <c r="D668" s="82" t="str">
        <f>IF(SP_SUL!T669="","*",SP_SUL!T669)</f>
        <v>-</v>
      </c>
      <c r="E668" s="82" t="str">
        <f>IF(SP_SUL!D669="","*",SP_SUL!D669)</f>
        <v>*</v>
      </c>
      <c r="F668" s="82" t="str">
        <f>IF(SP_SUL!H669="","*",SP_SUL!H669)</f>
        <v>*</v>
      </c>
      <c r="G668" s="82" t="str">
        <f>IF(SP_SUL!M669="","*",SP_SUL!M669)</f>
        <v>-</v>
      </c>
      <c r="H668" s="115" t="str">
        <f>IF(SP_SUL!K669="","*",SP_SUL!K669)</f>
        <v>*</v>
      </c>
      <c r="I668" s="112" t="str">
        <f>IF(SP_SUL!O669="","*",SP_SUL!O669)</f>
        <v>*</v>
      </c>
      <c r="J668" s="112" t="str">
        <f>IF(SP_SUL!P669="","*",SP_SUL!P669)</f>
        <v>*</v>
      </c>
      <c r="K668" s="82">
        <f>IF(SP_SUL!AK669="","*",SP_SUL!AK669)</f>
        <v>0</v>
      </c>
      <c r="L668" s="82" t="str">
        <f>IF(SP_SUL!AM669="","*",SP_SUL!AM669)</f>
        <v>-</v>
      </c>
      <c r="M668" s="82">
        <f>IF(SP_SUL!AP669="","*",SP_SUL!AP669)</f>
        <v>0</v>
      </c>
      <c r="N668" s="82" t="str">
        <f>IF(SP_SUL!AM669="","*",SP_SUL!AM669)</f>
        <v>-</v>
      </c>
      <c r="O668" s="109" t="str">
        <f>IF(SP_SUL!BH669="","*",SP_SUL!BH669)</f>
        <v>*</v>
      </c>
      <c r="P668" s="145" t="str">
        <f>IF($A$2=1,IF(SP_SUL!BJ669="","*",SP_SUL!BJ669),IF(SP_SUL!BK669="","*",SP_SUL!BK669))</f>
        <v>*</v>
      </c>
    </row>
    <row r="669" spans="1:16" hidden="1">
      <c r="A669" s="81">
        <f>IF(SP_SUL!B670="","*",SP_SUL!B670)</f>
        <v>46079</v>
      </c>
      <c r="B669" s="82" t="str">
        <f>IF(SP_SUL!X670="","*",SP_SUL!X670)</f>
        <v>Oportunidade</v>
      </c>
      <c r="C669" s="82" t="str">
        <f>IF(SP_SUL!S670="","*",SP_SUL!S670)</f>
        <v>SP SUL</v>
      </c>
      <c r="D669" s="82" t="str">
        <f>IF(SP_SUL!T670="","*",SP_SUL!T670)</f>
        <v>ZBV-ZKE</v>
      </c>
      <c r="E669" s="82" t="str">
        <f>IF(SP_SUL!D670="","*",SP_SUL!D670)</f>
        <v>JONATAS (TF-522)</v>
      </c>
      <c r="F669" s="82" t="str">
        <f>IF(SP_SUL!H670="","*",SP_SUL!H670)</f>
        <v>-</v>
      </c>
      <c r="G669" s="82" t="str">
        <f>IF(SP_SUL!M670="","*",SP_SUL!M670)</f>
        <v>ZGA-ZCX</v>
      </c>
      <c r="H669" s="115">
        <f>IF(SP_SUL!K670="","*",SP_SUL!K670)</f>
        <v>157.94999999999999</v>
      </c>
      <c r="I669" s="112">
        <f>IF(SP_SUL!O670="","*",SP_SUL!O670)</f>
        <v>0.45833333333333331</v>
      </c>
      <c r="J669" s="112">
        <f>IF(SP_SUL!P670="","*",SP_SUL!P670)</f>
        <v>0.125</v>
      </c>
      <c r="K669" s="82" t="str">
        <f>IF(SP_SUL!AK670="","*",SP_SUL!AK670)</f>
        <v>-</v>
      </c>
      <c r="L669" s="82" t="str">
        <f>IF(SP_SUL!AM670="","*",SP_SUL!AM670)</f>
        <v>ZGA-ZCX</v>
      </c>
      <c r="M669" s="82">
        <f>IF(SP_SUL!AP670="","*",SP_SUL!AP670)</f>
        <v>157.94999999999999</v>
      </c>
      <c r="N669" s="82" t="str">
        <f>IF(SP_SUL!AM670="","*",SP_SUL!AM670)</f>
        <v>ZGA-ZCX</v>
      </c>
      <c r="O669" s="109">
        <f>IF(SP_SUL!BH670="","*",SP_SUL!BH670)</f>
        <v>0</v>
      </c>
      <c r="P669" s="145" t="str">
        <f>IF($A$2=1,IF(SP_SUL!BJ670="","*",SP_SUL!BJ670),IF(SP_SUL!BK670="","*",SP_SUL!BK670))</f>
        <v>Sem Oportunidade de faixa /</v>
      </c>
    </row>
    <row r="670" spans="1:16" hidden="1">
      <c r="A670" s="81" t="str">
        <f>IF(SP_SUL!B671="","*",SP_SUL!B671)</f>
        <v>*</v>
      </c>
      <c r="B670" s="82" t="str">
        <f>IF(SP_SUL!X671="","*",SP_SUL!X671)</f>
        <v>*</v>
      </c>
      <c r="C670" s="82" t="str">
        <f>IF(SP_SUL!S671="","*",SP_SUL!S671)</f>
        <v>-</v>
      </c>
      <c r="D670" s="82" t="str">
        <f>IF(SP_SUL!T671="","*",SP_SUL!T671)</f>
        <v>-</v>
      </c>
      <c r="E670" s="82" t="str">
        <f>IF(SP_SUL!D671="","*",SP_SUL!D671)</f>
        <v>*</v>
      </c>
      <c r="F670" s="82" t="str">
        <f>IF(SP_SUL!H671="","*",SP_SUL!H671)</f>
        <v>*</v>
      </c>
      <c r="G670" s="82" t="str">
        <f>IF(SP_SUL!M671="","*",SP_SUL!M671)</f>
        <v>-</v>
      </c>
      <c r="H670" s="115" t="str">
        <f>IF(SP_SUL!K671="","*",SP_SUL!K671)</f>
        <v>*</v>
      </c>
      <c r="I670" s="112" t="str">
        <f>IF(SP_SUL!O671="","*",SP_SUL!O671)</f>
        <v>*</v>
      </c>
      <c r="J670" s="112" t="str">
        <f>IF(SP_SUL!P671="","*",SP_SUL!P671)</f>
        <v>*</v>
      </c>
      <c r="K670" s="82">
        <f>IF(SP_SUL!AK671="","*",SP_SUL!AK671)</f>
        <v>0</v>
      </c>
      <c r="L670" s="82" t="str">
        <f>IF(SP_SUL!AM671="","*",SP_SUL!AM671)</f>
        <v>-</v>
      </c>
      <c r="M670" s="82">
        <f>IF(SP_SUL!AP671="","*",SP_SUL!AP671)</f>
        <v>0</v>
      </c>
      <c r="N670" s="82" t="str">
        <f>IF(SP_SUL!AM671="","*",SP_SUL!AM671)</f>
        <v>-</v>
      </c>
      <c r="O670" s="109" t="str">
        <f>IF(SP_SUL!BH671="","*",SP_SUL!BH671)</f>
        <v>*</v>
      </c>
      <c r="P670" s="145" t="str">
        <f>IF($A$2=1,IF(SP_SUL!BJ671="","*",SP_SUL!BJ671),IF(SP_SUL!BK671="","*",SP_SUL!BK671))</f>
        <v>*</v>
      </c>
    </row>
    <row r="671" spans="1:16" hidden="1">
      <c r="A671" s="81">
        <f>IF(SP_SUL!B672="","*",SP_SUL!B672)</f>
        <v>46079</v>
      </c>
      <c r="B671" s="82" t="str">
        <f>IF(SP_SUL!X672="","*",SP_SUL!X672)</f>
        <v>Extra</v>
      </c>
      <c r="C671" s="82" t="str">
        <f>IF(SP_SUL!S672="","*",SP_SUL!S672)</f>
        <v>SP SUL</v>
      </c>
      <c r="D671" s="82" t="str">
        <f>IF(SP_SUL!T672="","*",SP_SUL!T672)</f>
        <v>ZKE-ZEV</v>
      </c>
      <c r="E671" s="82" t="str">
        <f>IF(SP_SUL!D672="","*",SP_SUL!D672)</f>
        <v>EDSON (TP-780)</v>
      </c>
      <c r="F671" s="82" t="str">
        <f>IF(SP_SUL!H672="","*",SP_SUL!H672)</f>
        <v>-</v>
      </c>
      <c r="G671" s="82" t="str">
        <f>IF(SP_SUL!M672="","*",SP_SUL!M672)</f>
        <v>ZKW</v>
      </c>
      <c r="H671" s="115">
        <f>IF(SP_SUL!K672="","*",SP_SUL!K672)</f>
        <v>95.664000000000001</v>
      </c>
      <c r="I671" s="112">
        <f>IF(SP_SUL!O672="","*",SP_SUL!O672)</f>
        <v>0.41666666666666669</v>
      </c>
      <c r="J671" s="112">
        <f>IF(SP_SUL!P672="","*",SP_SUL!P672)</f>
        <v>8.3333333333333329E-2</v>
      </c>
      <c r="K671" s="82" t="str">
        <f>IF(SP_SUL!AK672="","*",SP_SUL!AK672)</f>
        <v>-</v>
      </c>
      <c r="L671" s="82" t="str">
        <f>IF(SP_SUL!AM672="","*",SP_SUL!AM672)</f>
        <v>ZKW</v>
      </c>
      <c r="M671" s="82">
        <f>IF(SP_SUL!AP672="","*",SP_SUL!AP672)</f>
        <v>95.664000000000001</v>
      </c>
      <c r="N671" s="82" t="str">
        <f>IF(SP_SUL!AM672="","*",SP_SUL!AM672)</f>
        <v>ZKW</v>
      </c>
      <c r="O671" s="109">
        <f>IF(SP_SUL!BH672="","*",SP_SUL!BH672)</f>
        <v>2</v>
      </c>
      <c r="P671" s="145" t="str">
        <f>IF($A$2=1,IF(SP_SUL!BJ672="","*",SP_SUL!BJ672),IF(SP_SUL!BK672="","*",SP_SUL!BK672))</f>
        <v>Realizado intervalo</v>
      </c>
    </row>
    <row r="672" spans="1:16" hidden="1">
      <c r="A672" s="81">
        <f>IF(SP_SUL!B673="","*",SP_SUL!B673)</f>
        <v>46079</v>
      </c>
      <c r="B672" s="82" t="str">
        <f>IF(SP_SUL!X673="","*",SP_SUL!X673)</f>
        <v>Oportunidade</v>
      </c>
      <c r="C672" s="82" t="str">
        <f>IF(SP_SUL!S673="","*",SP_SUL!S673)</f>
        <v>SP SUL</v>
      </c>
      <c r="D672" s="82" t="str">
        <f>IF(SP_SUL!T673="","*",SP_SUL!T673)</f>
        <v>ZKE-ZEV</v>
      </c>
      <c r="E672" s="82" t="str">
        <f>IF(SP_SUL!D673="","*",SP_SUL!D673)</f>
        <v>V89</v>
      </c>
      <c r="F672" s="82" t="str">
        <f>IF(SP_SUL!H673="","*",SP_SUL!H673)</f>
        <v>102ZKW2</v>
      </c>
      <c r="G672" s="82" t="str">
        <f>IF(SP_SUL!M673="","*",SP_SUL!M673)</f>
        <v>ZKW-ZEM</v>
      </c>
      <c r="H672" s="115">
        <f>IF(SP_SUL!K673="","*",SP_SUL!K673)</f>
        <v>100</v>
      </c>
      <c r="I672" s="112">
        <f>IF(SP_SUL!O673="","*",SP_SUL!O673)</f>
        <v>0.40277777777777779</v>
      </c>
      <c r="J672" s="112">
        <f>IF(SP_SUL!P673="","*",SP_SUL!P673)</f>
        <v>4.1666666666666664E-2</v>
      </c>
      <c r="K672" s="82" t="str">
        <f>IF(SP_SUL!AK673="","*",SP_SUL!AK673)</f>
        <v>102ZKW2</v>
      </c>
      <c r="L672" s="82" t="str">
        <f>IF(SP_SUL!AM673="","*",SP_SUL!AM673)</f>
        <v>ZKW-ZEM</v>
      </c>
      <c r="M672" s="82">
        <f>IF(SP_SUL!AP673="","*",SP_SUL!AP673)</f>
        <v>100</v>
      </c>
      <c r="N672" s="82" t="str">
        <f>IF(SP_SUL!AM673="","*",SP_SUL!AM673)</f>
        <v>ZKW-ZEM</v>
      </c>
      <c r="O672" s="109">
        <f>IF(SP_SUL!BH673="","*",SP_SUL!BH673)</f>
        <v>0</v>
      </c>
      <c r="P672" s="145" t="str">
        <f>IF($A$2=1,IF(SP_SUL!BJ673="","*",SP_SUL!BJ673),IF(SP_SUL!BK673="","*",SP_SUL!BK673))</f>
        <v>Avariado (H.M)</v>
      </c>
    </row>
    <row r="673" spans="1:16" hidden="1">
      <c r="A673" s="81">
        <f>IF(SP_SUL!B674="","*",SP_SUL!B674)</f>
        <v>46079</v>
      </c>
      <c r="B673" s="82" t="str">
        <f>IF(SP_SUL!X674="","*",SP_SUL!X674)</f>
        <v>Oportunidade</v>
      </c>
      <c r="C673" s="82" t="str">
        <f>IF(SP_SUL!S674="","*",SP_SUL!S674)</f>
        <v>SP SUL</v>
      </c>
      <c r="D673" s="82" t="str">
        <f>IF(SP_SUL!T674="","*",SP_SUL!T674)</f>
        <v>ZKE-ZEV</v>
      </c>
      <c r="E673" s="82" t="str">
        <f>IF(SP_SUL!D674="","*",SP_SUL!D674)</f>
        <v>E17</v>
      </c>
      <c r="F673" s="82" t="str">
        <f>IF(SP_SUL!H674="","*",SP_SUL!H674)</f>
        <v>102ZKW2</v>
      </c>
      <c r="G673" s="82" t="str">
        <f>IF(SP_SUL!M674="","*",SP_SUL!M674)</f>
        <v>ZKW-ZLU</v>
      </c>
      <c r="H673" s="115">
        <f>IF(SP_SUL!K674="","*",SP_SUL!K674)</f>
        <v>100.3</v>
      </c>
      <c r="I673" s="112">
        <f>IF(SP_SUL!O674="","*",SP_SUL!O674)</f>
        <v>0.375</v>
      </c>
      <c r="J673" s="112">
        <f>IF(SP_SUL!P674="","*",SP_SUL!P674)</f>
        <v>0.125</v>
      </c>
      <c r="K673" s="82" t="str">
        <f>IF(SP_SUL!AK674="","*",SP_SUL!AK674)</f>
        <v>102ZKW2</v>
      </c>
      <c r="L673" s="82" t="str">
        <f>IF(SP_SUL!AM674="","*",SP_SUL!AM674)</f>
        <v>ZKW-ZLU</v>
      </c>
      <c r="M673" s="82">
        <f>IF(SP_SUL!AP674="","*",SP_SUL!AP674)</f>
        <v>100.3</v>
      </c>
      <c r="N673" s="82" t="str">
        <f>IF(SP_SUL!AM674="","*",SP_SUL!AM674)</f>
        <v>ZKW-ZLU</v>
      </c>
      <c r="O673" s="109">
        <f>IF(SP_SUL!BH674="","*",SP_SUL!BH674)</f>
        <v>0</v>
      </c>
      <c r="P673" s="145" t="str">
        <f>IF($A$2=1,IF(SP_SUL!BJ674="","*",SP_SUL!BJ674),IF(SP_SUL!BK674="","*",SP_SUL!BK674))</f>
        <v>MC1 08h22 / Sem oportunidade de faixa</v>
      </c>
    </row>
    <row r="674" spans="1:16" hidden="1">
      <c r="A674" s="81">
        <f>IF(SP_SUL!B675="","*",SP_SUL!B675)</f>
        <v>46079</v>
      </c>
      <c r="B674" s="82" t="str">
        <f>IF(SP_SUL!X675="","*",SP_SUL!X675)</f>
        <v>Oportunidade</v>
      </c>
      <c r="C674" s="82" t="str">
        <f>IF(SP_SUL!S675="","*",SP_SUL!S675)</f>
        <v>SP SUL</v>
      </c>
      <c r="D674" s="82" t="str">
        <f>IF(SP_SUL!T675="","*",SP_SUL!T675)</f>
        <v>ZKE-ZEV</v>
      </c>
      <c r="E674" s="82" t="str">
        <f>IF(SP_SUL!D675="","*",SP_SUL!D675)</f>
        <v>W99</v>
      </c>
      <c r="F674" s="82" t="str">
        <f>IF(SP_SUL!H675="","*",SP_SUL!H675)</f>
        <v>102ZKW2</v>
      </c>
      <c r="G674" s="82" t="str">
        <f>IF(SP_SUL!M675="","*",SP_SUL!M675)</f>
        <v>ZKW-ZEM</v>
      </c>
      <c r="H674" s="115">
        <f>IF(SP_SUL!K675="","*",SP_SUL!K675)</f>
        <v>102</v>
      </c>
      <c r="I674" s="112">
        <f>IF(SP_SUL!O675="","*",SP_SUL!O675)</f>
        <v>0.35416666666666669</v>
      </c>
      <c r="J674" s="112">
        <f>IF(SP_SUL!P675="","*",SP_SUL!P675)</f>
        <v>4.1666666666666664E-2</v>
      </c>
      <c r="K674" s="82" t="str">
        <f>IF(SP_SUL!AK675="","*",SP_SUL!AK675)</f>
        <v>102ZKW2</v>
      </c>
      <c r="L674" s="82" t="str">
        <f>IF(SP_SUL!AM675="","*",SP_SUL!AM675)</f>
        <v>ZKW-ZEM</v>
      </c>
      <c r="M674" s="82">
        <f>IF(SP_SUL!AP675="","*",SP_SUL!AP675)</f>
        <v>102</v>
      </c>
      <c r="N674" s="82" t="str">
        <f>IF(SP_SUL!AM675="","*",SP_SUL!AM675)</f>
        <v>ZKW-ZEM</v>
      </c>
      <c r="O674" s="109">
        <f>IF(SP_SUL!BH675="","*",SP_SUL!BH675)</f>
        <v>2</v>
      </c>
      <c r="P674" s="145" t="str">
        <f>IF($A$2=1,IF(SP_SUL!BJ675="","*",SP_SUL!BJ675),IF(SP_SUL!BK675="","*",SP_SUL!BK675))</f>
        <v>Em deslocamento</v>
      </c>
    </row>
    <row r="675" spans="1:16" hidden="1">
      <c r="A675" s="81" t="str">
        <f>IF(SP_SUL!B676="","*",SP_SUL!B676)</f>
        <v>*</v>
      </c>
      <c r="B675" s="82" t="str">
        <f>IF(SP_SUL!X676="","*",SP_SUL!X676)</f>
        <v>*</v>
      </c>
      <c r="C675" s="82" t="str">
        <f>IF(SP_SUL!S676="","*",SP_SUL!S676)</f>
        <v>-</v>
      </c>
      <c r="D675" s="82" t="str">
        <f>IF(SP_SUL!T676="","*",SP_SUL!T676)</f>
        <v>-</v>
      </c>
      <c r="E675" s="82" t="str">
        <f>IF(SP_SUL!D676="","*",SP_SUL!D676)</f>
        <v>*</v>
      </c>
      <c r="F675" s="82" t="str">
        <f>IF(SP_SUL!H676="","*",SP_SUL!H676)</f>
        <v>*</v>
      </c>
      <c r="G675" s="82" t="str">
        <f>IF(SP_SUL!M676="","*",SP_SUL!M676)</f>
        <v>-</v>
      </c>
      <c r="H675" s="115" t="str">
        <f>IF(SP_SUL!K676="","*",SP_SUL!K676)</f>
        <v>*</v>
      </c>
      <c r="I675" s="112" t="str">
        <f>IF(SP_SUL!O676="","*",SP_SUL!O676)</f>
        <v>*</v>
      </c>
      <c r="J675" s="112" t="str">
        <f>IF(SP_SUL!P676="","*",SP_SUL!P676)</f>
        <v>*</v>
      </c>
      <c r="K675" s="82">
        <f>IF(SP_SUL!AK676="","*",SP_SUL!AK676)</f>
        <v>0</v>
      </c>
      <c r="L675" s="82" t="str">
        <f>IF(SP_SUL!AM676="","*",SP_SUL!AM676)</f>
        <v>-</v>
      </c>
      <c r="M675" s="82">
        <f>IF(SP_SUL!AP676="","*",SP_SUL!AP676)</f>
        <v>0</v>
      </c>
      <c r="N675" s="82" t="str">
        <f>IF(SP_SUL!AM676="","*",SP_SUL!AM676)</f>
        <v>-</v>
      </c>
      <c r="O675" s="109" t="str">
        <f>IF(SP_SUL!BH676="","*",SP_SUL!BH676)</f>
        <v>*</v>
      </c>
      <c r="P675" s="145" t="str">
        <f>IF($A$2=1,IF(SP_SUL!BJ676="","*",SP_SUL!BJ676),IF(SP_SUL!BK676="","*",SP_SUL!BK676))</f>
        <v>*</v>
      </c>
    </row>
    <row r="676" spans="1:16" hidden="1">
      <c r="A676" s="81" t="str">
        <f>IF(SP_SUL!B677="","*",SP_SUL!B677)</f>
        <v>*</v>
      </c>
      <c r="B676" s="82" t="str">
        <f>IF(SP_SUL!X677="","*",SP_SUL!X677)</f>
        <v>*</v>
      </c>
      <c r="C676" s="82" t="str">
        <f>IF(SP_SUL!S677="","*",SP_SUL!S677)</f>
        <v>-</v>
      </c>
      <c r="D676" s="82" t="str">
        <f>IF(SP_SUL!T677="","*",SP_SUL!T677)</f>
        <v>-</v>
      </c>
      <c r="E676" s="82" t="str">
        <f>IF(SP_SUL!D677="","*",SP_SUL!D677)</f>
        <v>*</v>
      </c>
      <c r="F676" s="82" t="str">
        <f>IF(SP_SUL!H677="","*",SP_SUL!H677)</f>
        <v>*</v>
      </c>
      <c r="G676" s="82" t="str">
        <f>IF(SP_SUL!M677="","*",SP_SUL!M677)</f>
        <v>-</v>
      </c>
      <c r="H676" s="115" t="str">
        <f>IF(SP_SUL!K677="","*",SP_SUL!K677)</f>
        <v>*</v>
      </c>
      <c r="I676" s="112" t="str">
        <f>IF(SP_SUL!O677="","*",SP_SUL!O677)</f>
        <v>*</v>
      </c>
      <c r="J676" s="112" t="str">
        <f>IF(SP_SUL!P677="","*",SP_SUL!P677)</f>
        <v>*</v>
      </c>
      <c r="K676" s="82">
        <f>IF(SP_SUL!AK677="","*",SP_SUL!AK677)</f>
        <v>0</v>
      </c>
      <c r="L676" s="82" t="str">
        <f>IF(SP_SUL!AM677="","*",SP_SUL!AM677)</f>
        <v>-</v>
      </c>
      <c r="M676" s="82">
        <f>IF(SP_SUL!AP677="","*",SP_SUL!AP677)</f>
        <v>0</v>
      </c>
      <c r="N676" s="82" t="str">
        <f>IF(SP_SUL!AM677="","*",SP_SUL!AM677)</f>
        <v>-</v>
      </c>
      <c r="O676" s="109" t="str">
        <f>IF(SP_SUL!BH677="","*",SP_SUL!BH677)</f>
        <v>*</v>
      </c>
      <c r="P676" s="145" t="str">
        <f>IF($A$2=1,IF(SP_SUL!BJ677="","*",SP_SUL!BJ677),IF(SP_SUL!BK677="","*",SP_SUL!BK677))</f>
        <v>*</v>
      </c>
    </row>
    <row r="677" spans="1:16" hidden="1">
      <c r="A677" s="81" t="str">
        <f>IF(SP_SUL!B678="","*",SP_SUL!B678)</f>
        <v>*</v>
      </c>
      <c r="B677" s="82" t="str">
        <f>IF(SP_SUL!X678="","*",SP_SUL!X678)</f>
        <v>Oportunidade</v>
      </c>
      <c r="C677" s="82" t="str">
        <f>IF(SP_SUL!S678="","*",SP_SUL!S678)</f>
        <v>SP SUL</v>
      </c>
      <c r="D677" s="82" t="str">
        <f>IF(SP_SUL!T678="","*",SP_SUL!T678)</f>
        <v>ZKE-ZEV</v>
      </c>
      <c r="E677" s="82" t="str">
        <f>IF(SP_SUL!D678="","*",SP_SUL!D678)</f>
        <v>W60</v>
      </c>
      <c r="F677" s="82" t="str">
        <f>IF(SP_SUL!H678="","*",SP_SUL!H678)</f>
        <v>ZEM130-2</v>
      </c>
      <c r="G677" s="82" t="str">
        <f>IF(SP_SUL!M678="","*",SP_SUL!M678)</f>
        <v>ZWI-ZEM</v>
      </c>
      <c r="H677" s="115">
        <f>IF(SP_SUL!K678="","*",SP_SUL!K678)</f>
        <v>127.4</v>
      </c>
      <c r="I677" s="112">
        <f>IF(SP_SUL!O678="","*",SP_SUL!O678)</f>
        <v>0.33333333333333331</v>
      </c>
      <c r="J677" s="112">
        <f>IF(SP_SUL!P678="","*",SP_SUL!P678)</f>
        <v>8.3333333333333329E-2</v>
      </c>
      <c r="K677" s="82" t="str">
        <f>IF(SP_SUL!AK678="","*",SP_SUL!AK678)</f>
        <v>ZEM130-2</v>
      </c>
      <c r="L677" s="82" t="str">
        <f>IF(SP_SUL!AM678="","*",SP_SUL!AM678)</f>
        <v>ZWI-ZEM</v>
      </c>
      <c r="M677" s="82">
        <f>IF(SP_SUL!AP678="","*",SP_SUL!AP678)</f>
        <v>127.4</v>
      </c>
      <c r="N677" s="82" t="str">
        <f>IF(SP_SUL!AM678="","*",SP_SUL!AM678)</f>
        <v>ZWI-ZEM</v>
      </c>
      <c r="O677" s="109" t="str">
        <f>IF(SP_SUL!BH678="","*",SP_SUL!BH678)</f>
        <v>*</v>
      </c>
      <c r="P677" s="145" t="str">
        <f>IF($A$2=1,IF(SP_SUL!BJ678="","*",SP_SUL!BJ678),IF(SP_SUL!BK678="","*",SP_SUL!BK678))</f>
        <v>*</v>
      </c>
    </row>
    <row r="678" spans="1:16" hidden="1">
      <c r="A678" s="81">
        <f>IF(SP_SUL!B679="","*",SP_SUL!B679)</f>
        <v>46079</v>
      </c>
      <c r="B678" s="82" t="str">
        <f>IF(SP_SUL!X679="","*",SP_SUL!X679)</f>
        <v>Oportunidade</v>
      </c>
      <c r="C678" s="82" t="str">
        <f>IF(SP_SUL!S679="","*",SP_SUL!S679)</f>
        <v>SP SUL</v>
      </c>
      <c r="D678" s="82" t="str">
        <f>IF(SP_SUL!T679="","*",SP_SUL!T679)</f>
        <v>ZKE-ZEV</v>
      </c>
      <c r="E678" s="82" t="str">
        <f>IF(SP_SUL!D679="","*",SP_SUL!D679)</f>
        <v>V95</v>
      </c>
      <c r="F678" s="82" t="str">
        <f>IF(SP_SUL!H679="","*",SP_SUL!H679)</f>
        <v>ZEM130-2</v>
      </c>
      <c r="G678" s="82" t="str">
        <f>IF(SP_SUL!M679="","*",SP_SUL!M679)</f>
        <v>ZEM</v>
      </c>
      <c r="H678" s="115">
        <f>IF(SP_SUL!K679="","*",SP_SUL!K679)</f>
        <v>134.80000000000001</v>
      </c>
      <c r="I678" s="112">
        <f>IF(SP_SUL!O679="","*",SP_SUL!O679)</f>
        <v>0.375</v>
      </c>
      <c r="J678" s="112">
        <f>IF(SP_SUL!P679="","*",SP_SUL!P679)</f>
        <v>8.3333333333333329E-2</v>
      </c>
      <c r="K678" s="82" t="str">
        <f>IF(SP_SUL!AK679="","*",SP_SUL!AK679)</f>
        <v>ZEM130-2</v>
      </c>
      <c r="L678" s="82" t="str">
        <f>IF(SP_SUL!AM679="","*",SP_SUL!AM679)</f>
        <v>ZEM</v>
      </c>
      <c r="M678" s="82">
        <f>IF(SP_SUL!AP679="","*",SP_SUL!AP679)</f>
        <v>134.80000000000001</v>
      </c>
      <c r="N678" s="82" t="str">
        <f>IF(SP_SUL!AM679="","*",SP_SUL!AM679)</f>
        <v>ZEM</v>
      </c>
      <c r="O678" s="109">
        <f>IF(SP_SUL!BH679="","*",SP_SUL!BH679)</f>
        <v>0</v>
      </c>
      <c r="P678" s="145" t="str">
        <f>IF($A$2=1,IF(SP_SUL!BJ679="","*",SP_SUL!BJ679),IF(SP_SUL!BK679="","*",SP_SUL!BK679))</f>
        <v>MC1 08h25 /  Sem oportundiade de faixa</v>
      </c>
    </row>
    <row r="679" spans="1:16" hidden="1">
      <c r="A679" s="81">
        <f>IF(SP_SUL!B680="","*",SP_SUL!B680)</f>
        <v>46079</v>
      </c>
      <c r="B679" s="82" t="str">
        <f>IF(SP_SUL!X680="","*",SP_SUL!X680)</f>
        <v>Oportunidade</v>
      </c>
      <c r="C679" s="82" t="str">
        <f>IF(SP_SUL!S680="","*",SP_SUL!S680)</f>
        <v>SP SUL</v>
      </c>
      <c r="D679" s="82" t="str">
        <f>IF(SP_SUL!T680="","*",SP_SUL!T680)</f>
        <v>ZKE-ZEV</v>
      </c>
      <c r="E679" s="82" t="str">
        <f>IF(SP_SUL!D680="","*",SP_SUL!D680)</f>
        <v>CLEBISON (TP-728)</v>
      </c>
      <c r="F679" s="82" t="str">
        <f>IF(SP_SUL!H680="","*",SP_SUL!H680)</f>
        <v>-</v>
      </c>
      <c r="G679" s="82" t="str">
        <f>IF(SP_SUL!M680="","*",SP_SUL!M680)</f>
        <v>ZEJ-ZRB</v>
      </c>
      <c r="H679" s="115">
        <f>IF(SP_SUL!K680="","*",SP_SUL!K680)</f>
        <v>148.72999999999999</v>
      </c>
      <c r="I679" s="112">
        <f>IF(SP_SUL!O680="","*",SP_SUL!O680)</f>
        <v>0.375</v>
      </c>
      <c r="J679" s="112">
        <f>IF(SP_SUL!P680="","*",SP_SUL!P680)</f>
        <v>8.3333333333333329E-2</v>
      </c>
      <c r="K679" s="82" t="str">
        <f>IF(SP_SUL!AK680="","*",SP_SUL!AK680)</f>
        <v>-</v>
      </c>
      <c r="L679" s="82" t="str">
        <f>IF(SP_SUL!AM680="","*",SP_SUL!AM680)</f>
        <v>ZYQ-ZEM</v>
      </c>
      <c r="M679" s="82">
        <f>IF(SP_SUL!AP680="","*",SP_SUL!AP680)</f>
        <v>127.5</v>
      </c>
      <c r="N679" s="82" t="str">
        <f>IF(SP_SUL!AM680="","*",SP_SUL!AM680)</f>
        <v>ZYQ-ZEM</v>
      </c>
      <c r="O679" s="109">
        <f>IF(SP_SUL!BH680="","*",SP_SUL!BH680)</f>
        <v>0</v>
      </c>
      <c r="P679" s="145" t="str">
        <f>IF($A$2=1,IF(SP_SUL!BJ680="","*",SP_SUL!BJ680),IF(SP_SUL!BK680="","*",SP_SUL!BK680))</f>
        <v>Alterado programação para km127+400 via 2, devido condições climáticas / TP pronto 11h00/ / Sem oportundiade de faixa</v>
      </c>
    </row>
    <row r="680" spans="1:16" hidden="1">
      <c r="A680" s="81">
        <f>IF(SP_SUL!B681="","*",SP_SUL!B681)</f>
        <v>46079</v>
      </c>
      <c r="B680" s="82" t="str">
        <f>IF(SP_SUL!X681="","*",SP_SUL!X681)</f>
        <v>Oportunidade</v>
      </c>
      <c r="C680" s="82" t="str">
        <f>IF(SP_SUL!S681="","*",SP_SUL!S681)</f>
        <v>SP SUL</v>
      </c>
      <c r="D680" s="82" t="str">
        <f>IF(SP_SUL!T681="","*",SP_SUL!T681)</f>
        <v>ZKE-ZEV</v>
      </c>
      <c r="E680" s="82" t="str">
        <f>IF(SP_SUL!D681="","*",SP_SUL!D681)</f>
        <v>ISMAEL(TP-726)</v>
      </c>
      <c r="F680" s="82" t="str">
        <f>IF(SP_SUL!H681="","*",SP_SUL!H681)</f>
        <v>-</v>
      </c>
      <c r="G680" s="82" t="str">
        <f>IF(SP_SUL!M681="","*",SP_SUL!M681)</f>
        <v>ZEJ-ZRB</v>
      </c>
      <c r="H680" s="115">
        <f>IF(SP_SUL!K681="","*",SP_SUL!K681)</f>
        <v>148.72999999999999</v>
      </c>
      <c r="I680" s="112">
        <f>IF(SP_SUL!O681="","*",SP_SUL!O681)</f>
        <v>0.375</v>
      </c>
      <c r="J680" s="112">
        <f>IF(SP_SUL!P681="","*",SP_SUL!P681)</f>
        <v>8.3333333333333329E-2</v>
      </c>
      <c r="K680" s="82" t="str">
        <f>IF(SP_SUL!AK681="","*",SP_SUL!AK681)</f>
        <v>-</v>
      </c>
      <c r="L680" s="82" t="str">
        <f>IF(SP_SUL!AM681="","*",SP_SUL!AM681)</f>
        <v>ZYQ-ZEM</v>
      </c>
      <c r="M680" s="82">
        <f>IF(SP_SUL!AP681="","*",SP_SUL!AP681)</f>
        <v>127.5</v>
      </c>
      <c r="N680" s="82" t="str">
        <f>IF(SP_SUL!AM681="","*",SP_SUL!AM681)</f>
        <v>ZYQ-ZEM</v>
      </c>
      <c r="O680" s="109">
        <f>IF(SP_SUL!BH681="","*",SP_SUL!BH681)</f>
        <v>0</v>
      </c>
      <c r="P680" s="145" t="str">
        <f>IF($A$2=1,IF(SP_SUL!BJ681="","*",SP_SUL!BJ681),IF(SP_SUL!BK681="","*",SP_SUL!BK681))</f>
        <v>Alterado programação para km127+400 via 2, devido condições climáticas / TP pronto 11h00/ / Sem oportundiade de faixa</v>
      </c>
    </row>
    <row r="681" spans="1:16" hidden="1">
      <c r="A681" s="81">
        <f>IF(SP_SUL!B682="","*",SP_SUL!B682)</f>
        <v>46079</v>
      </c>
      <c r="B681" s="82" t="str">
        <f>IF(SP_SUL!X682="","*",SP_SUL!X682)</f>
        <v>Oportunidade</v>
      </c>
      <c r="C681" s="82" t="str">
        <f>IF(SP_SUL!S682="","*",SP_SUL!S682)</f>
        <v>SP SUL</v>
      </c>
      <c r="D681" s="82" t="str">
        <f>IF(SP_SUL!T682="","*",SP_SUL!T682)</f>
        <v>ZEV-ZPT</v>
      </c>
      <c r="E681" s="82" t="str">
        <f>IF(SP_SUL!D682="","*",SP_SUL!D682)</f>
        <v>V85</v>
      </c>
      <c r="F681" s="82" t="str">
        <f>IF(SP_SUL!H682="","*",SP_SUL!H682)</f>
        <v>K67ZEV2</v>
      </c>
      <c r="G681" s="82" t="str">
        <f>IF(SP_SUL!M682="","*",SP_SUL!M682)</f>
        <v>ZGP</v>
      </c>
      <c r="H681" s="115">
        <f>IF(SP_SUL!K682="","*",SP_SUL!K682)</f>
        <v>102.6</v>
      </c>
      <c r="I681" s="112">
        <f>IF(SP_SUL!O682="","*",SP_SUL!O682)</f>
        <v>0.35416666666666669</v>
      </c>
      <c r="J681" s="112">
        <f>IF(SP_SUL!P682="","*",SP_SUL!P682)</f>
        <v>8.3333333333333329E-2</v>
      </c>
      <c r="K681" s="82" t="str">
        <f>IF(SP_SUL!AK682="","*",SP_SUL!AK682)</f>
        <v>K67ZEV2</v>
      </c>
      <c r="L681" s="82" t="str">
        <f>IF(SP_SUL!AM682="","*",SP_SUL!AM682)</f>
        <v>ZGP</v>
      </c>
      <c r="M681" s="82">
        <f>IF(SP_SUL!AP682="","*",SP_SUL!AP682)</f>
        <v>102.6</v>
      </c>
      <c r="N681" s="82" t="str">
        <f>IF(SP_SUL!AM682="","*",SP_SUL!AM682)</f>
        <v>ZGP</v>
      </c>
      <c r="O681" s="109">
        <f>IF(SP_SUL!BH682="","*",SP_SUL!BH682)</f>
        <v>2</v>
      </c>
      <c r="P681" s="145" t="str">
        <f>IF($A$2=1,IF(SP_SUL!BJ682="","*",SP_SUL!BJ682),IF(SP_SUL!BK682="","*",SP_SUL!BK682))</f>
        <v>Realizado deslocamento</v>
      </c>
    </row>
    <row r="682" spans="1:16" hidden="1">
      <c r="A682" s="81">
        <f>IF(SP_SUL!B683="","*",SP_SUL!B683)</f>
        <v>46079</v>
      </c>
      <c r="B682" s="82" t="str">
        <f>IF(SP_SUL!X683="","*",SP_SUL!X683)</f>
        <v>Oportunidade</v>
      </c>
      <c r="C682" s="82" t="str">
        <f>IF(SP_SUL!S683="","*",SP_SUL!S683)</f>
        <v>SP SUL</v>
      </c>
      <c r="D682" s="82" t="str">
        <f>IF(SP_SUL!T683="","*",SP_SUL!T683)</f>
        <v>ZEV-ZPT</v>
      </c>
      <c r="E682" s="82" t="str">
        <f>IF(SP_SUL!D683="","*",SP_SUL!D683)</f>
        <v>EDSON (TP-719)</v>
      </c>
      <c r="F682" s="82" t="str">
        <f>IF(SP_SUL!H683="","*",SP_SUL!H683)</f>
        <v>-</v>
      </c>
      <c r="G682" s="82" t="str">
        <f>IF(SP_SUL!M683="","*",SP_SUL!M683)</f>
        <v>ZEZ-ZXW</v>
      </c>
      <c r="H682" s="115">
        <f>IF(SP_SUL!K683="","*",SP_SUL!K683)</f>
        <v>79.849999999999994</v>
      </c>
      <c r="I682" s="112">
        <f>IF(SP_SUL!O683="","*",SP_SUL!O683)</f>
        <v>0.33333333333333331</v>
      </c>
      <c r="J682" s="112">
        <f>IF(SP_SUL!P683="","*",SP_SUL!P683)</f>
        <v>6.25E-2</v>
      </c>
      <c r="K682" s="82" t="str">
        <f>IF(SP_SUL!AK683="","*",SP_SUL!AK683)</f>
        <v>-</v>
      </c>
      <c r="L682" s="82" t="str">
        <f>IF(SP_SUL!AM683="","*",SP_SUL!AM683)</f>
        <v>ZEZ-ZXW</v>
      </c>
      <c r="M682" s="82">
        <f>IF(SP_SUL!AP683="","*",SP_SUL!AP683)</f>
        <v>79.849999999999994</v>
      </c>
      <c r="N682" s="82" t="str">
        <f>IF(SP_SUL!AM683="","*",SP_SUL!AM683)</f>
        <v>ZEZ-ZXW</v>
      </c>
      <c r="O682" s="109">
        <f>IF(SP_SUL!BH683="","*",SP_SUL!BH683)</f>
        <v>0</v>
      </c>
      <c r="P682" s="145" t="str">
        <f>IF($A$2=1,IF(SP_SUL!BJ683="","*",SP_SUL!BJ683),IF(SP_SUL!BK683="","*",SP_SUL!BK683))</f>
        <v>Cancelado / condições climáticas</v>
      </c>
    </row>
    <row r="683" spans="1:16" hidden="1">
      <c r="A683" s="81">
        <f>IF(SP_SUL!B684="","*",SP_SUL!B684)</f>
        <v>46079</v>
      </c>
      <c r="B683" s="82" t="str">
        <f>IF(SP_SUL!X684="","*",SP_SUL!X684)</f>
        <v>Contrato</v>
      </c>
      <c r="C683" s="82" t="str">
        <f>IF(SP_SUL!S684="","*",SP_SUL!S684)</f>
        <v>SP SUL</v>
      </c>
      <c r="D683" s="82" t="str">
        <f>IF(SP_SUL!T684="","*",SP_SUL!T684)</f>
        <v>ZEV-ZPT</v>
      </c>
      <c r="E683" s="82" t="str">
        <f>IF(SP_SUL!D684="","*",SP_SUL!D684)</f>
        <v>W62</v>
      </c>
      <c r="F683" s="82" t="str">
        <f>IF(SP_SUL!H684="","*",SP_SUL!H684)</f>
        <v>ZPT1051</v>
      </c>
      <c r="G683" s="82" t="str">
        <f>IF(SP_SUL!M684="","*",SP_SUL!M684)</f>
        <v>ZXW-ZGP</v>
      </c>
      <c r="H683" s="115">
        <f>IF(SP_SUL!K684="","*",SP_SUL!K684)</f>
        <v>83.7</v>
      </c>
      <c r="I683" s="112">
        <f>IF(SP_SUL!O684="","*",SP_SUL!O684)</f>
        <v>0.32291666666666669</v>
      </c>
      <c r="J683" s="112">
        <f>IF(SP_SUL!P684="","*",SP_SUL!P684)</f>
        <v>4.1666666666666664E-2</v>
      </c>
      <c r="K683" s="82" t="str">
        <f>IF(SP_SUL!AK684="","*",SP_SUL!AK684)</f>
        <v>ZPT1051</v>
      </c>
      <c r="L683" s="82" t="str">
        <f>IF(SP_SUL!AM684="","*",SP_SUL!AM684)</f>
        <v>ZXW-ZGP</v>
      </c>
      <c r="M683" s="82">
        <f>IF(SP_SUL!AP684="","*",SP_SUL!AP684)</f>
        <v>83.7</v>
      </c>
      <c r="N683" s="82" t="str">
        <f>IF(SP_SUL!AM684="","*",SP_SUL!AM684)</f>
        <v>ZXW-ZGP</v>
      </c>
      <c r="O683" s="109">
        <f>IF(SP_SUL!BH684="","*",SP_SUL!BH684)</f>
        <v>2</v>
      </c>
      <c r="P683" s="145" t="str">
        <f>IF($A$2=1,IF(SP_SUL!BJ684="","*",SP_SUL!BJ684),IF(SP_SUL!BK684="","*",SP_SUL!BK684))</f>
        <v>MC1 07h25 / Pronto 07h31 / Em deslocamento para serra</v>
      </c>
    </row>
    <row r="684" spans="1:16" hidden="1">
      <c r="A684" s="81">
        <f>IF(SP_SUL!B685="","*",SP_SUL!B685)</f>
        <v>46079</v>
      </c>
      <c r="B684" s="82" t="str">
        <f>IF(SP_SUL!X685="","*",SP_SUL!X685)</f>
        <v>Oportunidade</v>
      </c>
      <c r="C684" s="82" t="str">
        <f>IF(SP_SUL!S685="","*",SP_SUL!S685)</f>
        <v>SP SUL</v>
      </c>
      <c r="D684" s="82" t="str">
        <f>IF(SP_SUL!T685="","*",SP_SUL!T685)</f>
        <v>ZEV-ZPT</v>
      </c>
      <c r="E684" s="82" t="str">
        <f>IF(SP_SUL!D685="","*",SP_SUL!D685)</f>
        <v>LEANDRO (TP-727)</v>
      </c>
      <c r="F684" s="82" t="str">
        <f>IF(SP_SUL!H685="","*",SP_SUL!H685)</f>
        <v>-</v>
      </c>
      <c r="G684" s="82" t="str">
        <f>IF(SP_SUL!M685="","*",SP_SUL!M685)</f>
        <v>ZXW-ZGP</v>
      </c>
      <c r="H684" s="115">
        <f>IF(SP_SUL!K685="","*",SP_SUL!K685)</f>
        <v>87</v>
      </c>
      <c r="I684" s="112">
        <f>IF(SP_SUL!O685="","*",SP_SUL!O685)</f>
        <v>0.45833333333333331</v>
      </c>
      <c r="J684" s="112">
        <f>IF(SP_SUL!P685="","*",SP_SUL!P685)</f>
        <v>8.3333333333333329E-2</v>
      </c>
      <c r="K684" s="82" t="str">
        <f>IF(SP_SUL!AK685="","*",SP_SUL!AK685)</f>
        <v>-</v>
      </c>
      <c r="L684" s="82" t="str">
        <f>IF(SP_SUL!AM685="","*",SP_SUL!AM685)</f>
        <v>ZXW-ZGP</v>
      </c>
      <c r="M684" s="82">
        <f>IF(SP_SUL!AP685="","*",SP_SUL!AP685)</f>
        <v>87</v>
      </c>
      <c r="N684" s="82" t="str">
        <f>IF(SP_SUL!AM685="","*",SP_SUL!AM685)</f>
        <v>ZXW-ZGP</v>
      </c>
      <c r="O684" s="109">
        <f>IF(SP_SUL!BH685="","*",SP_SUL!BH685)</f>
        <v>0</v>
      </c>
      <c r="P684" s="145" t="str">
        <f>IF($A$2=1,IF(SP_SUL!BJ685="","*",SP_SUL!BJ685),IF(SP_SUL!BK685="","*",SP_SUL!BK685))</f>
        <v>TP não solicitou intervalo, devido horário de chegada do W62 no local de trabalho</v>
      </c>
    </row>
    <row r="685" spans="1:16" hidden="1">
      <c r="A685" s="81">
        <f>IF(SP_SUL!B686="","*",SP_SUL!B686)</f>
        <v>46079</v>
      </c>
      <c r="B685" s="82" t="str">
        <f>IF(SP_SUL!X686="","*",SP_SUL!X686)</f>
        <v>Contrato</v>
      </c>
      <c r="C685" s="82" t="str">
        <f>IF(SP_SUL!S686="","*",SP_SUL!S686)</f>
        <v>SP SUL</v>
      </c>
      <c r="D685" s="82" t="str">
        <f>IF(SP_SUL!T686="","*",SP_SUL!T686)</f>
        <v>ZEV-ZPT</v>
      </c>
      <c r="E685" s="82" t="str">
        <f>IF(SP_SUL!D686="","*",SP_SUL!D686)</f>
        <v>A84</v>
      </c>
      <c r="F685" s="82" t="str">
        <f>IF(SP_SUL!H686="","*",SP_SUL!H686)</f>
        <v>ZPT1051</v>
      </c>
      <c r="G685" s="82" t="str">
        <f>IF(SP_SUL!M686="","*",SP_SUL!M686)</f>
        <v>ZPT-ZEM</v>
      </c>
      <c r="H685" s="115">
        <f>IF(SP_SUL!K686="","*",SP_SUL!K686)</f>
        <v>106.2</v>
      </c>
      <c r="I685" s="112">
        <f>IF(SP_SUL!O686="","*",SP_SUL!O686)</f>
        <v>0.3125</v>
      </c>
      <c r="J685" s="112">
        <f>IF(SP_SUL!P686="","*",SP_SUL!P686)</f>
        <v>4.1666666666666664E-2</v>
      </c>
      <c r="K685" s="82" t="str">
        <f>IF(SP_SUL!AK686="","*",SP_SUL!AK686)</f>
        <v>ZPT1051</v>
      </c>
      <c r="L685" s="82" t="str">
        <f>IF(SP_SUL!AM686="","*",SP_SUL!AM686)</f>
        <v>ZPT-ZEM</v>
      </c>
      <c r="M685" s="82">
        <f>IF(SP_SUL!AP686="","*",SP_SUL!AP686)</f>
        <v>106.2</v>
      </c>
      <c r="N685" s="82" t="str">
        <f>IF(SP_SUL!AM686="","*",SP_SUL!AM686)</f>
        <v>ZPT-ZEM</v>
      </c>
      <c r="O685" s="109">
        <f>IF(SP_SUL!BH686="","*",SP_SUL!BH686)</f>
        <v>2</v>
      </c>
      <c r="P685" s="145" t="str">
        <f>IF($A$2=1,IF(SP_SUL!BJ686="","*",SP_SUL!BJ686),IF(SP_SUL!BK686="","*",SP_SUL!BK686))</f>
        <v>Realizado inspeção</v>
      </c>
    </row>
    <row r="686" spans="1:16" hidden="1">
      <c r="A686" s="81">
        <f>IF(SP_SUL!B687="","*",SP_SUL!B687)</f>
        <v>46079</v>
      </c>
      <c r="B686" s="82" t="str">
        <f>IF(SP_SUL!X687="","*",SP_SUL!X687)</f>
        <v>Oportunidade</v>
      </c>
      <c r="C686" s="82" t="str">
        <f>IF(SP_SUL!S687="","*",SP_SUL!S687)</f>
        <v>SP SUL</v>
      </c>
      <c r="D686" s="82" t="str">
        <f>IF(SP_SUL!T687="","*",SP_SUL!T687)</f>
        <v>ZEV-ZPT</v>
      </c>
      <c r="E686" s="82" t="str">
        <f>IF(SP_SUL!D687="","*",SP_SUL!D687)</f>
        <v>HUELTON (TP-725)</v>
      </c>
      <c r="F686" s="82" t="str">
        <f>IF(SP_SUL!H687="","*",SP_SUL!H687)</f>
        <v>-</v>
      </c>
      <c r="G686" s="82" t="str">
        <f>IF(SP_SUL!M687="","*",SP_SUL!M687)</f>
        <v>ZPT</v>
      </c>
      <c r="H686" s="115">
        <f>IF(SP_SUL!K687="","*",SP_SUL!K687)</f>
        <v>106.7</v>
      </c>
      <c r="I686" s="112">
        <f>IF(SP_SUL!O687="","*",SP_SUL!O687)</f>
        <v>0.41666666666666669</v>
      </c>
      <c r="J686" s="112">
        <f>IF(SP_SUL!P687="","*",SP_SUL!P687)</f>
        <v>6.25E-2</v>
      </c>
      <c r="K686" s="82" t="str">
        <f>IF(SP_SUL!AK687="","*",SP_SUL!AK687)</f>
        <v>-</v>
      </c>
      <c r="L686" s="82" t="str">
        <f>IF(SP_SUL!AM687="","*",SP_SUL!AM687)</f>
        <v>ZPT</v>
      </c>
      <c r="M686" s="82">
        <f>IF(SP_SUL!AP687="","*",SP_SUL!AP687)</f>
        <v>106.7</v>
      </c>
      <c r="N686" s="82" t="str">
        <f>IF(SP_SUL!AM687="","*",SP_SUL!AM687)</f>
        <v>ZPT</v>
      </c>
      <c r="O686" s="109">
        <f>IF(SP_SUL!BH687="","*",SP_SUL!BH687)</f>
        <v>0</v>
      </c>
      <c r="P686" s="145" t="str">
        <f>IF($A$2=1,IF(SP_SUL!BJ687="","*",SP_SUL!BJ687),IF(SP_SUL!BK687="","*",SP_SUL!BK687))</f>
        <v>Cancelado / condições climáticas</v>
      </c>
    </row>
    <row r="687" spans="1:16" hidden="1">
      <c r="A687" s="81">
        <f>IF(SP_SUL!B688="","*",SP_SUL!B688)</f>
        <v>46079</v>
      </c>
      <c r="B687" s="82" t="str">
        <f>IF(SP_SUL!X688="","*",SP_SUL!X688)</f>
        <v>Oportunidade</v>
      </c>
      <c r="C687" s="82" t="str">
        <f>IF(SP_SUL!S688="","*",SP_SUL!S688)</f>
        <v>SP SUL</v>
      </c>
      <c r="D687" s="82" t="str">
        <f>IF(SP_SUL!T688="","*",SP_SUL!T688)</f>
        <v>ZEV-ZPT</v>
      </c>
      <c r="E687" s="82" t="str">
        <f>IF(SP_SUL!D688="","*",SP_SUL!D688)</f>
        <v>EXPANSÃO TURMA 1</v>
      </c>
      <c r="F687" s="82" t="str">
        <f>IF(SP_SUL!H688="","*",SP_SUL!H688)</f>
        <v>-</v>
      </c>
      <c r="G687" s="82" t="str">
        <f>IF(SP_SUL!M688="","*",SP_SUL!M688)</f>
        <v>109-ZGM</v>
      </c>
      <c r="H687" s="115">
        <f>IF(SP_SUL!K688="","*",SP_SUL!K688)</f>
        <v>108.75</v>
      </c>
      <c r="I687" s="112">
        <f>IF(SP_SUL!O688="","*",SP_SUL!O688)</f>
        <v>0.35416666666666669</v>
      </c>
      <c r="J687" s="112">
        <f>IF(SP_SUL!P688="","*",SP_SUL!P688)</f>
        <v>6.25E-2</v>
      </c>
      <c r="K687" s="82" t="str">
        <f>IF(SP_SUL!AK688="","*",SP_SUL!AK688)</f>
        <v>-</v>
      </c>
      <c r="L687" s="82" t="str">
        <f>IF(SP_SUL!AM688="","*",SP_SUL!AM688)</f>
        <v>109-ZGM</v>
      </c>
      <c r="M687" s="82">
        <f>IF(SP_SUL!AP688="","*",SP_SUL!AP688)</f>
        <v>108.75</v>
      </c>
      <c r="N687" s="82" t="str">
        <f>IF(SP_SUL!AM688="","*",SP_SUL!AM688)</f>
        <v>109-ZGM</v>
      </c>
      <c r="O687" s="109">
        <f>IF(SP_SUL!BH688="","*",SP_SUL!BH688)</f>
        <v>0</v>
      </c>
      <c r="P687" s="145" t="str">
        <f>IF($A$2=1,IF(SP_SUL!BJ688="","*",SP_SUL!BJ688),IF(SP_SUL!BK688="","*",SP_SUL!BK688))</f>
        <v>Cancelado / condições climáticas</v>
      </c>
    </row>
    <row r="688" spans="1:16" hidden="1">
      <c r="A688" s="81" t="str">
        <f>IF(SP_SUL!B689="","*",SP_SUL!B689)</f>
        <v>*</v>
      </c>
      <c r="B688" s="82" t="str">
        <f>IF(SP_SUL!X689="","*",SP_SUL!X689)</f>
        <v>*</v>
      </c>
      <c r="C688" s="82" t="str">
        <f>IF(SP_SUL!S689="","*",SP_SUL!S689)</f>
        <v>-</v>
      </c>
      <c r="D688" s="82" t="str">
        <f>IF(SP_SUL!T689="","*",SP_SUL!T689)</f>
        <v>-</v>
      </c>
      <c r="E688" s="82" t="str">
        <f>IF(SP_SUL!D689="","*",SP_SUL!D689)</f>
        <v>*</v>
      </c>
      <c r="F688" s="82" t="str">
        <f>IF(SP_SUL!H689="","*",SP_SUL!H689)</f>
        <v>*</v>
      </c>
      <c r="G688" s="82" t="str">
        <f>IF(SP_SUL!M689="","*",SP_SUL!M689)</f>
        <v>-</v>
      </c>
      <c r="H688" s="115" t="str">
        <f>IF(SP_SUL!K689="","*",SP_SUL!K689)</f>
        <v>*</v>
      </c>
      <c r="I688" s="112" t="str">
        <f>IF(SP_SUL!O689="","*",SP_SUL!O689)</f>
        <v>*</v>
      </c>
      <c r="J688" s="112" t="str">
        <f>IF(SP_SUL!P689="","*",SP_SUL!P689)</f>
        <v>*</v>
      </c>
      <c r="K688" s="82">
        <f>IF(SP_SUL!AK689="","*",SP_SUL!AK689)</f>
        <v>0</v>
      </c>
      <c r="L688" s="82" t="str">
        <f>IF(SP_SUL!AM689="","*",SP_SUL!AM689)</f>
        <v>-</v>
      </c>
      <c r="M688" s="82">
        <f>IF(SP_SUL!AP689="","*",SP_SUL!AP689)</f>
        <v>0</v>
      </c>
      <c r="N688" s="82" t="str">
        <f>IF(SP_SUL!AM689="","*",SP_SUL!AM689)</f>
        <v>-</v>
      </c>
      <c r="O688" s="109" t="str">
        <f>IF(SP_SUL!BH689="","*",SP_SUL!BH689)</f>
        <v>*</v>
      </c>
      <c r="P688" s="145" t="str">
        <f>IF($A$2=1,IF(SP_SUL!BJ689="","*",SP_SUL!BJ689),IF(SP_SUL!BK689="","*",SP_SUL!BK689))</f>
        <v>*</v>
      </c>
    </row>
    <row r="689" spans="1:16" hidden="1">
      <c r="A689" s="81" t="str">
        <f>IF(SP_SUL!B690="","*",SP_SUL!B690)</f>
        <v>*</v>
      </c>
      <c r="B689" s="82" t="str">
        <f>IF(SP_SUL!X690="","*",SP_SUL!X690)</f>
        <v>Oportunidade</v>
      </c>
      <c r="C689" s="82" t="str">
        <f>IF(SP_SUL!S690="","*",SP_SUL!S690)</f>
        <v>-</v>
      </c>
      <c r="D689" s="82" t="str">
        <f>IF(SP_SUL!T690="","*",SP_SUL!T690)</f>
        <v>-</v>
      </c>
      <c r="E689" s="82" t="str">
        <f>IF(SP_SUL!D690="","*",SP_SUL!D690)</f>
        <v>*</v>
      </c>
      <c r="F689" s="82" t="str">
        <f>IF(SP_SUL!H690="","*",SP_SUL!H690)</f>
        <v>*</v>
      </c>
      <c r="G689" s="82" t="str">
        <f>IF(SP_SUL!M690="","*",SP_SUL!M690)</f>
        <v>*</v>
      </c>
      <c r="H689" s="115" t="str">
        <f>IF(SP_SUL!K690="","*",SP_SUL!K690)</f>
        <v>*</v>
      </c>
      <c r="I689" s="112" t="str">
        <f>IF(SP_SUL!O690="","*",SP_SUL!O690)</f>
        <v>*</v>
      </c>
      <c r="J689" s="112" t="str">
        <f>IF(SP_SUL!P690="","*",SP_SUL!P690)</f>
        <v>*</v>
      </c>
      <c r="K689" s="82">
        <f>IF(SP_SUL!AK690="","*",SP_SUL!AK690)</f>
        <v>0</v>
      </c>
      <c r="L689" s="82" t="str">
        <f>IF(SP_SUL!AM690="","*",SP_SUL!AM690)</f>
        <v>-</v>
      </c>
      <c r="M689" s="82">
        <f>IF(SP_SUL!AP690="","*",SP_SUL!AP690)</f>
        <v>0</v>
      </c>
      <c r="N689" s="82" t="str">
        <f>IF(SP_SUL!AM690="","*",SP_SUL!AM690)</f>
        <v>-</v>
      </c>
      <c r="O689" s="109" t="str">
        <f>IF(SP_SUL!BH690="","*",SP_SUL!BH690)</f>
        <v>*</v>
      </c>
      <c r="P689" s="145" t="str">
        <f>IF($A$2=1,IF(SP_SUL!BJ690="","*",SP_SUL!BJ690),IF(SP_SUL!BK690="","*",SP_SUL!BK690))</f>
        <v>*</v>
      </c>
    </row>
    <row r="690" spans="1:16" hidden="1">
      <c r="A690" s="81">
        <f>IF(SP_SUL!B691="","*",SP_SUL!B691)</f>
        <v>46080</v>
      </c>
      <c r="B690" s="82" t="str">
        <f>IF(SP_SUL!X691="","*",SP_SUL!X691)</f>
        <v>Oportunidade</v>
      </c>
      <c r="C690" s="82" t="str">
        <f>IF(SP_SUL!S691="","*",SP_SUL!S691)</f>
        <v>SP SUL</v>
      </c>
      <c r="D690" s="82" t="str">
        <f>IF(SP_SUL!T691="","*",SP_SUL!T691)</f>
        <v>ZBV-ZRX</v>
      </c>
      <c r="E690" s="82" t="str">
        <f>IF(SP_SUL!D691="","*",SP_SUL!D691)</f>
        <v>EXPANSÃO TURMA 1</v>
      </c>
      <c r="F690" s="82" t="str">
        <f>IF(SP_SUL!H691="","*",SP_SUL!H691)</f>
        <v>-</v>
      </c>
      <c r="G690" s="82" t="str">
        <f>IF(SP_SUL!M691="","*",SP_SUL!M691)</f>
        <v xml:space="preserve">ZAC-ZSU </v>
      </c>
      <c r="H690" s="115">
        <f>IF(SP_SUL!K691="","*",SP_SUL!K691)</f>
        <v>74.2</v>
      </c>
      <c r="I690" s="112">
        <f>IF(SP_SUL!O691="","*",SP_SUL!O691)</f>
        <v>0.375</v>
      </c>
      <c r="J690" s="112">
        <f>IF(SP_SUL!P691="","*",SP_SUL!P691)</f>
        <v>6.25E-2</v>
      </c>
      <c r="K690" s="82" t="str">
        <f>IF(SP_SUL!AK691="","*",SP_SUL!AK691)</f>
        <v>-</v>
      </c>
      <c r="L690" s="82" t="str">
        <f>IF(SP_SUL!AM691="","*",SP_SUL!AM691)</f>
        <v xml:space="preserve">ZAC-ZSU </v>
      </c>
      <c r="M690" s="82">
        <f>IF(SP_SUL!AP691="","*",SP_SUL!AP691)</f>
        <v>74.2</v>
      </c>
      <c r="N690" s="82" t="str">
        <f>IF(SP_SUL!AM691="","*",SP_SUL!AM691)</f>
        <v xml:space="preserve">ZAC-ZSU </v>
      </c>
      <c r="O690" s="109">
        <f>IF(SP_SUL!BH691="","*",SP_SUL!BH691)</f>
        <v>3</v>
      </c>
      <c r="P690" s="145" t="str">
        <f>IF($A$2=1,IF(SP_SUL!BJ691="","*",SP_SUL!BJ691),IF(SP_SUL!BK691="","*",SP_SUL!BK691))</f>
        <v>TP pronto 08h09 / 1º oarcial intervalo das 10h35 até 12h05 / 2º parcial das 14h27 até 15h57</v>
      </c>
    </row>
    <row r="691" spans="1:16" hidden="1">
      <c r="A691" s="81">
        <f>IF(SP_SUL!B692="","*",SP_SUL!B692)</f>
        <v>46080</v>
      </c>
      <c r="B691" s="82" t="str">
        <f>IF(SP_SUL!X692="","*",SP_SUL!X692)</f>
        <v>Contrato</v>
      </c>
      <c r="C691" s="82" t="str">
        <f>IF(SP_SUL!S692="","*",SP_SUL!S692)</f>
        <v>SP SUL</v>
      </c>
      <c r="D691" s="82" t="str">
        <f>IF(SP_SUL!T692="","*",SP_SUL!T692)</f>
        <v>ZBV-ZRX</v>
      </c>
      <c r="E691" s="82" t="str">
        <f>IF(SP_SUL!D692="","*",SP_SUL!D692)</f>
        <v>A74</v>
      </c>
      <c r="F691" s="82" t="str">
        <f>IF(SP_SUL!H692="","*",SP_SUL!H692)</f>
        <v>ZTT-2</v>
      </c>
      <c r="G691" s="82" t="str">
        <f>IF(SP_SUL!M692="","*",SP_SUL!M692)</f>
        <v>ZTT-ZTO</v>
      </c>
      <c r="H691" s="115">
        <f>IF(SP_SUL!K692="","*",SP_SUL!K692)</f>
        <v>95</v>
      </c>
      <c r="I691" s="112">
        <f>IF(SP_SUL!O692="","*",SP_SUL!O692)</f>
        <v>0.35416666666666669</v>
      </c>
      <c r="J691" s="112">
        <f>IF(SP_SUL!P692="","*",SP_SUL!P692)</f>
        <v>4.1666666666666664E-2</v>
      </c>
      <c r="K691" s="82" t="str">
        <f>IF(SP_SUL!AK692="","*",SP_SUL!AK692)</f>
        <v>ZTT-2</v>
      </c>
      <c r="L691" s="82" t="str">
        <f>IF(SP_SUL!AM692="","*",SP_SUL!AM692)</f>
        <v>ZTT-ZTO</v>
      </c>
      <c r="M691" s="82">
        <f>IF(SP_SUL!AP692="","*",SP_SUL!AP692)</f>
        <v>95</v>
      </c>
      <c r="N691" s="82" t="str">
        <f>IF(SP_SUL!AM692="","*",SP_SUL!AM692)</f>
        <v>ZTT-ZTO</v>
      </c>
      <c r="O691" s="109">
        <f>IF(SP_SUL!BH692="","*",SP_SUL!BH692)</f>
        <v>2</v>
      </c>
      <c r="P691" s="145" t="str">
        <f>IF($A$2=1,IF(SP_SUL!BJ692="","*",SP_SUL!BJ692),IF(SP_SUL!BK692="","*",SP_SUL!BK692))</f>
        <v>Realizado inspeção</v>
      </c>
    </row>
    <row r="692" spans="1:16" hidden="1">
      <c r="A692" s="81">
        <f>IF(SP_SUL!B693="","*",SP_SUL!B693)</f>
        <v>46080</v>
      </c>
      <c r="B692" s="82" t="str">
        <f>IF(SP_SUL!X693="","*",SP_SUL!X693)</f>
        <v>Oportunidade</v>
      </c>
      <c r="C692" s="82" t="str">
        <f>IF(SP_SUL!S693="","*",SP_SUL!S693)</f>
        <v>SP SUL</v>
      </c>
      <c r="D692" s="82" t="str">
        <f>IF(SP_SUL!T693="","*",SP_SUL!T693)</f>
        <v>ZBV-ZRX</v>
      </c>
      <c r="E692" s="82" t="str">
        <f>IF(SP_SUL!D693="","*",SP_SUL!D693)</f>
        <v>KLECIO (TP-699)</v>
      </c>
      <c r="F692" s="82" t="str">
        <f>IF(SP_SUL!H693="","*",SP_SUL!H693)</f>
        <v>-</v>
      </c>
      <c r="G692" s="82" t="str">
        <f>IF(SP_SUL!M693="","*",SP_SUL!M693)</f>
        <v>ZTT-ZLI</v>
      </c>
      <c r="H692" s="115">
        <f>IF(SP_SUL!K693="","*",SP_SUL!K693)</f>
        <v>97.4</v>
      </c>
      <c r="I692" s="112">
        <f>IF(SP_SUL!O693="","*",SP_SUL!O693)</f>
        <v>0.375</v>
      </c>
      <c r="J692" s="112">
        <f>IF(SP_SUL!P693="","*",SP_SUL!P693)</f>
        <v>6.25E-2</v>
      </c>
      <c r="K692" s="82" t="str">
        <f>IF(SP_SUL!AK693="","*",SP_SUL!AK693)</f>
        <v>-</v>
      </c>
      <c r="L692" s="82" t="str">
        <f>IF(SP_SUL!AM693="","*",SP_SUL!AM693)</f>
        <v>ZTT-ZLI</v>
      </c>
      <c r="M692" s="82">
        <f>IF(SP_SUL!AP693="","*",SP_SUL!AP693)</f>
        <v>97.4</v>
      </c>
      <c r="N692" s="82" t="str">
        <f>IF(SP_SUL!AM693="","*",SP_SUL!AM693)</f>
        <v>ZTT-ZLI</v>
      </c>
      <c r="O692" s="109">
        <f>IF(SP_SUL!BH693="","*",SP_SUL!BH693)</f>
        <v>2</v>
      </c>
      <c r="P692" s="145" t="str">
        <f>IF($A$2=1,IF(SP_SUL!BJ693="","*",SP_SUL!BJ693),IF(SP_SUL!BK693="","*",SP_SUL!BK693))</f>
        <v>TP prono 08h09 / Realizado intervalo das 09h42 até 11h12</v>
      </c>
    </row>
    <row r="693" spans="1:16" hidden="1">
      <c r="A693" s="81">
        <f>IF(SP_SUL!B694="","*",SP_SUL!B694)</f>
        <v>46080</v>
      </c>
      <c r="B693" s="82" t="str">
        <f>IF(SP_SUL!X694="","*",SP_SUL!X694)</f>
        <v>Contrato</v>
      </c>
      <c r="C693" s="82" t="str">
        <f>IF(SP_SUL!S694="","*",SP_SUL!S694)</f>
        <v>SP SUL</v>
      </c>
      <c r="D693" s="82" t="str">
        <f>IF(SP_SUL!T694="","*",SP_SUL!T694)</f>
        <v>ZBV-ZRX</v>
      </c>
      <c r="E693" s="82" t="str">
        <f>IF(SP_SUL!D694="","*",SP_SUL!D694)</f>
        <v>E42</v>
      </c>
      <c r="F693" s="82" t="str">
        <f>IF(SP_SUL!H694="","*",SP_SUL!H694)</f>
        <v>ZBV3</v>
      </c>
      <c r="G693" s="82" t="str">
        <f>IF(SP_SUL!M694="","*",SP_SUL!M694)</f>
        <v>ZBM-ZHO</v>
      </c>
      <c r="H693" s="115">
        <f>IF(SP_SUL!K694="","*",SP_SUL!K694)</f>
        <v>54.96</v>
      </c>
      <c r="I693" s="112">
        <f>IF(SP_SUL!O694="","*",SP_SUL!O694)</f>
        <v>0.41666666666666669</v>
      </c>
      <c r="J693" s="112">
        <f>IF(SP_SUL!P694="","*",SP_SUL!P694)</f>
        <v>8.3333333333333329E-2</v>
      </c>
      <c r="K693" s="82" t="str">
        <f>IF(SP_SUL!AK694="","*",SP_SUL!AK694)</f>
        <v>ZBV3</v>
      </c>
      <c r="L693" s="82" t="str">
        <f>IF(SP_SUL!AM694="","*",SP_SUL!AM694)</f>
        <v>ZBM-ZHO</v>
      </c>
      <c r="M693" s="82">
        <f>IF(SP_SUL!AP694="","*",SP_SUL!AP694)</f>
        <v>54.96</v>
      </c>
      <c r="N693" s="82" t="str">
        <f>IF(SP_SUL!AM694="","*",SP_SUL!AM694)</f>
        <v>ZBM-ZHO</v>
      </c>
      <c r="O693" s="109">
        <f>IF(SP_SUL!BH694="","*",SP_SUL!BH694)</f>
        <v>2</v>
      </c>
      <c r="P693" s="145" t="str">
        <f>IF($A$2=1,IF(SP_SUL!BJ694="","*",SP_SUL!BJ694),IF(SP_SUL!BK694="","*",SP_SUL!BK694))</f>
        <v>Realizado intervalo para descarga de trilho</v>
      </c>
    </row>
    <row r="694" spans="1:16" hidden="1">
      <c r="A694" s="81" t="str">
        <f>IF(SP_SUL!B695="","*",SP_SUL!B695)</f>
        <v>*</v>
      </c>
      <c r="B694" s="82" t="str">
        <f>IF(SP_SUL!X695="","*",SP_SUL!X695)</f>
        <v>*</v>
      </c>
      <c r="C694" s="82" t="str">
        <f>IF(SP_SUL!S695="","*",SP_SUL!S695)</f>
        <v>-</v>
      </c>
      <c r="D694" s="82" t="str">
        <f>IF(SP_SUL!T695="","*",SP_SUL!T695)</f>
        <v>-</v>
      </c>
      <c r="E694" s="82" t="str">
        <f>IF(SP_SUL!D695="","*",SP_SUL!D695)</f>
        <v>*</v>
      </c>
      <c r="F694" s="82" t="str">
        <f>IF(SP_SUL!H695="","*",SP_SUL!H695)</f>
        <v>*</v>
      </c>
      <c r="G694" s="82" t="str">
        <f>IF(SP_SUL!M695="","*",SP_SUL!M695)</f>
        <v>-</v>
      </c>
      <c r="H694" s="115" t="str">
        <f>IF(SP_SUL!K695="","*",SP_SUL!K695)</f>
        <v>*</v>
      </c>
      <c r="I694" s="112" t="str">
        <f>IF(SP_SUL!O695="","*",SP_SUL!O695)</f>
        <v>*</v>
      </c>
      <c r="J694" s="112" t="str">
        <f>IF(SP_SUL!P695="","*",SP_SUL!P695)</f>
        <v>*</v>
      </c>
      <c r="K694" s="82">
        <f>IF(SP_SUL!AK695="","*",SP_SUL!AK695)</f>
        <v>0</v>
      </c>
      <c r="L694" s="82" t="str">
        <f>IF(SP_SUL!AM695="","*",SP_SUL!AM695)</f>
        <v>-</v>
      </c>
      <c r="M694" s="82">
        <f>IF(SP_SUL!AP695="","*",SP_SUL!AP695)</f>
        <v>0</v>
      </c>
      <c r="N694" s="82" t="str">
        <f>IF(SP_SUL!AM695="","*",SP_SUL!AM695)</f>
        <v>-</v>
      </c>
      <c r="O694" s="109" t="str">
        <f>IF(SP_SUL!BH695="","*",SP_SUL!BH695)</f>
        <v>*</v>
      </c>
      <c r="P694" s="145" t="str">
        <f>IF($A$2=1,IF(SP_SUL!BJ695="","*",SP_SUL!BJ695),IF(SP_SUL!BK695="","*",SP_SUL!BK695))</f>
        <v>*</v>
      </c>
    </row>
    <row r="695" spans="1:16" hidden="1">
      <c r="A695" s="81">
        <f>IF(SP_SUL!B696="","*",SP_SUL!B696)</f>
        <v>46080</v>
      </c>
      <c r="B695" s="82" t="str">
        <f>IF(SP_SUL!X696="","*",SP_SUL!X696)</f>
        <v>Oportunidade</v>
      </c>
      <c r="C695" s="82" t="str">
        <f>IF(SP_SUL!S696="","*",SP_SUL!S696)</f>
        <v>SP SUL</v>
      </c>
      <c r="D695" s="82" t="str">
        <f>IF(SP_SUL!T696="","*",SP_SUL!T696)</f>
        <v>ZBV-ZKE</v>
      </c>
      <c r="E695" s="82" t="str">
        <f>IF(SP_SUL!D696="","*",SP_SUL!D696)</f>
        <v>DANIEL (TP-647)</v>
      </c>
      <c r="F695" s="82" t="str">
        <f>IF(SP_SUL!H696="","*",SP_SUL!H696)</f>
        <v>-</v>
      </c>
      <c r="G695" s="82" t="str">
        <f>IF(SP_SUL!M696="","*",SP_SUL!M696)</f>
        <v>ZST</v>
      </c>
      <c r="H695" s="115">
        <f>IF(SP_SUL!K696="","*",SP_SUL!K696)</f>
        <v>208.75</v>
      </c>
      <c r="I695" s="112">
        <f>IF(SP_SUL!O696="","*",SP_SUL!O696)</f>
        <v>0.375</v>
      </c>
      <c r="J695" s="112">
        <f>IF(SP_SUL!P696="","*",SP_SUL!P696)</f>
        <v>6.25E-2</v>
      </c>
      <c r="K695" s="82" t="str">
        <f>IF(SP_SUL!AK696="","*",SP_SUL!AK696)</f>
        <v>-</v>
      </c>
      <c r="L695" s="82" t="str">
        <f>IF(SP_SUL!AM696="","*",SP_SUL!AM696)</f>
        <v>ZST</v>
      </c>
      <c r="M695" s="82">
        <f>IF(SP_SUL!AP696="","*",SP_SUL!AP696)</f>
        <v>208.75</v>
      </c>
      <c r="N695" s="82" t="str">
        <f>IF(SP_SUL!AM696="","*",SP_SUL!AM696)</f>
        <v>ZST</v>
      </c>
      <c r="O695" s="109">
        <f>IF(SP_SUL!BH696="","*",SP_SUL!BH696)</f>
        <v>0</v>
      </c>
      <c r="P695" s="145" t="str">
        <f>IF($A$2=1,IF(SP_SUL!BJ696="","*",SP_SUL!BJ696),IF(SP_SUL!BK696="","*",SP_SUL!BK696))</f>
        <v xml:space="preserve">Cancelado. TP realizando redução fora da via / </v>
      </c>
    </row>
    <row r="696" spans="1:16" hidden="1">
      <c r="A696" s="81" t="str">
        <f>IF(SP_SUL!B697="","*",SP_SUL!B697)</f>
        <v>*</v>
      </c>
      <c r="B696" s="82" t="str">
        <f>IF(SP_SUL!X697="","*",SP_SUL!X697)</f>
        <v>Oportunidade</v>
      </c>
      <c r="C696" s="82" t="str">
        <f>IF(SP_SUL!S697="","*",SP_SUL!S697)</f>
        <v>SP SUL</v>
      </c>
      <c r="D696" s="82" t="str">
        <f>IF(SP_SUL!T697="","*",SP_SUL!T697)</f>
        <v>ZBV-ZKE</v>
      </c>
      <c r="E696" s="82" t="str">
        <f>IF(SP_SUL!D697="","*",SP_SUL!D697)</f>
        <v>V93</v>
      </c>
      <c r="F696" s="82" t="str">
        <f>IF(SP_SUL!H697="","*",SP_SUL!H697)</f>
        <v>ZYU1</v>
      </c>
      <c r="G696" s="82" t="str">
        <f>IF(SP_SUL!M697="","*",SP_SUL!M697)</f>
        <v>ZYU-ZST</v>
      </c>
      <c r="H696" s="115">
        <f>IF(SP_SUL!K697="","*",SP_SUL!K697)</f>
        <v>204.4</v>
      </c>
      <c r="I696" s="112">
        <f>IF(SP_SUL!O697="","*",SP_SUL!O697)</f>
        <v>0.41666666666666669</v>
      </c>
      <c r="J696" s="112">
        <f>IF(SP_SUL!P697="","*",SP_SUL!P697)</f>
        <v>8.3333333333333329E-2</v>
      </c>
      <c r="K696" s="82" t="str">
        <f>IF(SP_SUL!AK697="","*",SP_SUL!AK697)</f>
        <v>ZYU1</v>
      </c>
      <c r="L696" s="82" t="str">
        <f>IF(SP_SUL!AM697="","*",SP_SUL!AM697)</f>
        <v>ZYU-ZST</v>
      </c>
      <c r="M696" s="82">
        <f>IF(SP_SUL!AP697="","*",SP_SUL!AP697)</f>
        <v>204.4</v>
      </c>
      <c r="N696" s="82" t="str">
        <f>IF(SP_SUL!AM697="","*",SP_SUL!AM697)</f>
        <v>ZYU-ZST</v>
      </c>
      <c r="O696" s="109" t="str">
        <f>IF(SP_SUL!BH697="","*",SP_SUL!BH697)</f>
        <v>*</v>
      </c>
      <c r="P696" s="145" t="str">
        <f>IF($A$2=1,IF(SP_SUL!BJ697="","*",SP_SUL!BJ697),IF(SP_SUL!BK697="","*",SP_SUL!BK697))</f>
        <v>*</v>
      </c>
    </row>
    <row r="697" spans="1:16" hidden="1">
      <c r="A697" s="81">
        <f>IF(SP_SUL!B698="","*",SP_SUL!B698)</f>
        <v>46080</v>
      </c>
      <c r="B697" s="82" t="str">
        <f>IF(SP_SUL!X698="","*",SP_SUL!X698)</f>
        <v>Oportunidade</v>
      </c>
      <c r="C697" s="82" t="str">
        <f>IF(SP_SUL!S698="","*",SP_SUL!S698)</f>
        <v>SP SUL</v>
      </c>
      <c r="D697" s="82" t="str">
        <f>IF(SP_SUL!T698="","*",SP_SUL!T698)</f>
        <v>ZBV-ZKE</v>
      </c>
      <c r="E697" s="82" t="str">
        <f>IF(SP_SUL!D698="","*",SP_SUL!D698)</f>
        <v>ROGÉRIO (TP-730)</v>
      </c>
      <c r="F697" s="82" t="str">
        <f>IF(SP_SUL!H698="","*",SP_SUL!H698)</f>
        <v>-</v>
      </c>
      <c r="G697" s="82" t="str">
        <f>IF(SP_SUL!M698="","*",SP_SUL!M698)</f>
        <v>ZYU</v>
      </c>
      <c r="H697" s="115">
        <f>IF(SP_SUL!K698="","*",SP_SUL!K698)</f>
        <v>202</v>
      </c>
      <c r="I697" s="112">
        <f>IF(SP_SUL!O698="","*",SP_SUL!O698)</f>
        <v>0.41666666666666669</v>
      </c>
      <c r="J697" s="112">
        <f>IF(SP_SUL!P698="","*",SP_SUL!P698)</f>
        <v>8.3333333333333329E-2</v>
      </c>
      <c r="K697" s="82" t="str">
        <f>IF(SP_SUL!AK698="","*",SP_SUL!AK698)</f>
        <v>-</v>
      </c>
      <c r="L697" s="82" t="str">
        <f>IF(SP_SUL!AM698="","*",SP_SUL!AM698)</f>
        <v>ZYU</v>
      </c>
      <c r="M697" s="82">
        <f>IF(SP_SUL!AP698="","*",SP_SUL!AP698)</f>
        <v>202</v>
      </c>
      <c r="N697" s="82" t="str">
        <f>IF(SP_SUL!AM698="","*",SP_SUL!AM698)</f>
        <v>ZYU</v>
      </c>
      <c r="O697" s="109">
        <f>IF(SP_SUL!BH698="","*",SP_SUL!BH698)</f>
        <v>0</v>
      </c>
      <c r="P697" s="145" t="str">
        <f>IF($A$2=1,IF(SP_SUL!BJ698="","*",SP_SUL!BJ698),IF(SP_SUL!BK698="","*",SP_SUL!BK698))</f>
        <v>Cancelado / TP realizando outra atividade</v>
      </c>
    </row>
    <row r="698" spans="1:16" hidden="1">
      <c r="A698" s="81">
        <f>IF(SP_SUL!B699="","*",SP_SUL!B699)</f>
        <v>46080</v>
      </c>
      <c r="B698" s="82" t="str">
        <f>IF(SP_SUL!X699="","*",SP_SUL!X699)</f>
        <v>Oportunidade</v>
      </c>
      <c r="C698" s="82" t="str">
        <f>IF(SP_SUL!S699="","*",SP_SUL!S699)</f>
        <v>SP SUL</v>
      </c>
      <c r="D698" s="82" t="str">
        <f>IF(SP_SUL!T699="","*",SP_SUL!T699)</f>
        <v>ZBV-ZKE</v>
      </c>
      <c r="E698" s="82" t="str">
        <f>IF(SP_SUL!D699="","*",SP_SUL!D699)</f>
        <v>W59</v>
      </c>
      <c r="F698" s="82" t="str">
        <f>IF(SP_SUL!H699="","*",SP_SUL!H699)</f>
        <v>ZYU1</v>
      </c>
      <c r="G698" s="82" t="str">
        <f>IF(SP_SUL!M699="","*",SP_SUL!M699)</f>
        <v>ZDY-ZFY</v>
      </c>
      <c r="H698" s="115">
        <f>IF(SP_SUL!K699="","*",SP_SUL!K699)</f>
        <v>190</v>
      </c>
      <c r="I698" s="112">
        <f>IF(SP_SUL!O699="","*",SP_SUL!O699)</f>
        <v>0.375</v>
      </c>
      <c r="J698" s="112">
        <f>IF(SP_SUL!P699="","*",SP_SUL!P699)</f>
        <v>4.1666666666666664E-2</v>
      </c>
      <c r="K698" s="82" t="str">
        <f>IF(SP_SUL!AK699="","*",SP_SUL!AK699)</f>
        <v>ZYU1</v>
      </c>
      <c r="L698" s="82" t="str">
        <f>IF(SP_SUL!AM699="","*",SP_SUL!AM699)</f>
        <v>ZDY-ZFY</v>
      </c>
      <c r="M698" s="82">
        <f>IF(SP_SUL!AP699="","*",SP_SUL!AP699)</f>
        <v>190</v>
      </c>
      <c r="N698" s="82" t="str">
        <f>IF(SP_SUL!AM699="","*",SP_SUL!AM699)</f>
        <v>ZDY-ZFY</v>
      </c>
      <c r="O698" s="109">
        <f>IF(SP_SUL!BH699="","*",SP_SUL!BH699)</f>
        <v>0</v>
      </c>
      <c r="P698" s="145" t="str">
        <f>IF($A$2=1,IF(SP_SUL!BJ699="","*",SP_SUL!BJ699),IF(SP_SUL!BK699="","*",SP_SUL!BK699))</f>
        <v>Alterado programação para Descarga de jacaré km253+800 via 2 / km240+980 via 2 /km218+000 via 2 / MC1 09h56 / Sem oportunidade de faixa</v>
      </c>
    </row>
    <row r="699" spans="1:16" hidden="1">
      <c r="A699" s="81" t="str">
        <f>IF(SP_SUL!B700="","*",SP_SUL!B700)</f>
        <v>*</v>
      </c>
      <c r="B699" s="82" t="str">
        <f>IF(SP_SUL!X700="","*",SP_SUL!X700)</f>
        <v>Oportunidade</v>
      </c>
      <c r="C699" s="82" t="str">
        <f>IF(SP_SUL!S700="","*",SP_SUL!S700)</f>
        <v>SP SUL</v>
      </c>
      <c r="D699" s="82" t="str">
        <f>IF(SP_SUL!T700="","*",SP_SUL!T700)</f>
        <v>ZBV-ZKE</v>
      </c>
      <c r="E699" s="82" t="str">
        <f>IF(SP_SUL!D700="","*",SP_SUL!D700)</f>
        <v>ROBSON (TF-701)</v>
      </c>
      <c r="F699" s="82" t="str">
        <f>IF(SP_SUL!H700="","*",SP_SUL!H700)</f>
        <v>-</v>
      </c>
      <c r="G699" s="82" t="str">
        <f>IF(SP_SUL!M700="","*",SP_SUL!M700)</f>
        <v>ZDY-ZFY</v>
      </c>
      <c r="H699" s="115">
        <f>IF(SP_SUL!K700="","*",SP_SUL!K700)</f>
        <v>190.3</v>
      </c>
      <c r="I699" s="112">
        <f>IF(SP_SUL!O700="","*",SP_SUL!O700)</f>
        <v>0.375</v>
      </c>
      <c r="J699" s="112">
        <f>IF(SP_SUL!P700="","*",SP_SUL!P700)</f>
        <v>8.3333333333333329E-2</v>
      </c>
      <c r="K699" s="82" t="str">
        <f>IF(SP_SUL!AK700="","*",SP_SUL!AK700)</f>
        <v>-</v>
      </c>
      <c r="L699" s="82" t="str">
        <f>IF(SP_SUL!AM700="","*",SP_SUL!AM700)</f>
        <v>ZDY-ZFY</v>
      </c>
      <c r="M699" s="82">
        <f>IF(SP_SUL!AP700="","*",SP_SUL!AP700)</f>
        <v>190.3</v>
      </c>
      <c r="N699" s="82" t="str">
        <f>IF(SP_SUL!AM700="","*",SP_SUL!AM700)</f>
        <v>ZDY-ZFY</v>
      </c>
      <c r="O699" s="109" t="str">
        <f>IF(SP_SUL!BH700="","*",SP_SUL!BH700)</f>
        <v>*</v>
      </c>
      <c r="P699" s="145" t="str">
        <f>IF($A$2=1,IF(SP_SUL!BJ700="","*",SP_SUL!BJ700),IF(SP_SUL!BK700="","*",SP_SUL!BK700))</f>
        <v>*</v>
      </c>
    </row>
    <row r="700" spans="1:16" hidden="1">
      <c r="A700" s="81" t="str">
        <f>IF(SP_SUL!B701="","*",SP_SUL!B701)</f>
        <v>*</v>
      </c>
      <c r="B700" s="82" t="str">
        <f>IF(SP_SUL!X701="","*",SP_SUL!X701)</f>
        <v>Oportunidade</v>
      </c>
      <c r="C700" s="82" t="str">
        <f>IF(SP_SUL!S701="","*",SP_SUL!S701)</f>
        <v>SP SUL</v>
      </c>
      <c r="D700" s="82" t="str">
        <f>IF(SP_SUL!T701="","*",SP_SUL!T701)</f>
        <v>ZBV-ZKE</v>
      </c>
      <c r="E700" s="82" t="str">
        <f>IF(SP_SUL!D701="","*",SP_SUL!D701)</f>
        <v>JACIANO (TF-674)</v>
      </c>
      <c r="F700" s="82" t="str">
        <f>IF(SP_SUL!H701="","*",SP_SUL!H701)</f>
        <v>-</v>
      </c>
      <c r="G700" s="82" t="str">
        <f>IF(SP_SUL!M701="","*",SP_SUL!M701)</f>
        <v>ZDY-ZFY</v>
      </c>
      <c r="H700" s="115">
        <f>IF(SP_SUL!K701="","*",SP_SUL!K701)</f>
        <v>190.3</v>
      </c>
      <c r="I700" s="112">
        <f>IF(SP_SUL!O701="","*",SP_SUL!O701)</f>
        <v>0.375</v>
      </c>
      <c r="J700" s="112">
        <f>IF(SP_SUL!P701="","*",SP_SUL!P701)</f>
        <v>8.3333333333333329E-2</v>
      </c>
      <c r="K700" s="82" t="str">
        <f>IF(SP_SUL!AK701="","*",SP_SUL!AK701)</f>
        <v>-</v>
      </c>
      <c r="L700" s="82" t="str">
        <f>IF(SP_SUL!AM701="","*",SP_SUL!AM701)</f>
        <v>ZDY-ZFY</v>
      </c>
      <c r="M700" s="82">
        <f>IF(SP_SUL!AP701="","*",SP_SUL!AP701)</f>
        <v>190.3</v>
      </c>
      <c r="N700" s="82" t="str">
        <f>IF(SP_SUL!AM701="","*",SP_SUL!AM701)</f>
        <v>ZDY-ZFY</v>
      </c>
      <c r="O700" s="109" t="str">
        <f>IF(SP_SUL!BH701="","*",SP_SUL!BH701)</f>
        <v>*</v>
      </c>
      <c r="P700" s="145" t="str">
        <f>IF($A$2=1,IF(SP_SUL!BJ701="","*",SP_SUL!BJ701),IF(SP_SUL!BK701="","*",SP_SUL!BK701))</f>
        <v>*</v>
      </c>
    </row>
    <row r="701" spans="1:16" hidden="1">
      <c r="A701" s="81" t="str">
        <f>IF(SP_SUL!B702="","*",SP_SUL!B702)</f>
        <v>*</v>
      </c>
      <c r="B701" s="82" t="str">
        <f>IF(SP_SUL!X702="","*",SP_SUL!X702)</f>
        <v>Oportunidade</v>
      </c>
      <c r="C701" s="82" t="str">
        <f>IF(SP_SUL!S702="","*",SP_SUL!S702)</f>
        <v>SP SUL</v>
      </c>
      <c r="D701" s="82" t="str">
        <f>IF(SP_SUL!T702="","*",SP_SUL!T702)</f>
        <v>ZBV-ZKE</v>
      </c>
      <c r="E701" s="82" t="str">
        <f>IF(SP_SUL!D702="","*",SP_SUL!D702)</f>
        <v>ROBSON (TP-729)</v>
      </c>
      <c r="F701" s="82" t="str">
        <f>IF(SP_SUL!H702="","*",SP_SUL!H702)</f>
        <v>-</v>
      </c>
      <c r="G701" s="82" t="str">
        <f>IF(SP_SUL!M702="","*",SP_SUL!M702)</f>
        <v>ZDY-ZFY</v>
      </c>
      <c r="H701" s="115">
        <f>IF(SP_SUL!K702="","*",SP_SUL!K702)</f>
        <v>187.58</v>
      </c>
      <c r="I701" s="112">
        <f>IF(SP_SUL!O702="","*",SP_SUL!O702)</f>
        <v>0.375</v>
      </c>
      <c r="J701" s="112">
        <f>IF(SP_SUL!P702="","*",SP_SUL!P702)</f>
        <v>8.3333333333333329E-2</v>
      </c>
      <c r="K701" s="82" t="str">
        <f>IF(SP_SUL!AK702="","*",SP_SUL!AK702)</f>
        <v>-</v>
      </c>
      <c r="L701" s="82" t="str">
        <f>IF(SP_SUL!AM702="","*",SP_SUL!AM702)</f>
        <v>ZDY-ZFY</v>
      </c>
      <c r="M701" s="82">
        <f>IF(SP_SUL!AP702="","*",SP_SUL!AP702)</f>
        <v>187.58</v>
      </c>
      <c r="N701" s="82" t="str">
        <f>IF(SP_SUL!AM702="","*",SP_SUL!AM702)</f>
        <v>ZDY-ZFY</v>
      </c>
      <c r="O701" s="109" t="str">
        <f>IF(SP_SUL!BH702="","*",SP_SUL!BH702)</f>
        <v>*</v>
      </c>
      <c r="P701" s="145" t="str">
        <f>IF($A$2=1,IF(SP_SUL!BJ702="","*",SP_SUL!BJ702),IF(SP_SUL!BK702="","*",SP_SUL!BK702))</f>
        <v>*</v>
      </c>
    </row>
    <row r="702" spans="1:16" hidden="1">
      <c r="A702" s="81" t="str">
        <f>IF(SP_SUL!B703="","*",SP_SUL!B703)</f>
        <v>*</v>
      </c>
      <c r="B702" s="82" t="str">
        <f>IF(SP_SUL!X703="","*",SP_SUL!X703)</f>
        <v>*</v>
      </c>
      <c r="C702" s="82" t="str">
        <f>IF(SP_SUL!S703="","*",SP_SUL!S703)</f>
        <v>-</v>
      </c>
      <c r="D702" s="82" t="str">
        <f>IF(SP_SUL!T703="","*",SP_SUL!T703)</f>
        <v>-</v>
      </c>
      <c r="E702" s="82" t="str">
        <f>IF(SP_SUL!D703="","*",SP_SUL!D703)</f>
        <v>*</v>
      </c>
      <c r="F702" s="82" t="str">
        <f>IF(SP_SUL!H703="","*",SP_SUL!H703)</f>
        <v>*</v>
      </c>
      <c r="G702" s="82" t="str">
        <f>IF(SP_SUL!M703="","*",SP_SUL!M703)</f>
        <v>-</v>
      </c>
      <c r="H702" s="115" t="str">
        <f>IF(SP_SUL!K703="","*",SP_SUL!K703)</f>
        <v>*</v>
      </c>
      <c r="I702" s="112" t="str">
        <f>IF(SP_SUL!O703="","*",SP_SUL!O703)</f>
        <v>*</v>
      </c>
      <c r="J702" s="112" t="str">
        <f>IF(SP_SUL!P703="","*",SP_SUL!P703)</f>
        <v>*</v>
      </c>
      <c r="K702" s="82">
        <f>IF(SP_SUL!AK703="","*",SP_SUL!AK703)</f>
        <v>0</v>
      </c>
      <c r="L702" s="82" t="str">
        <f>IF(SP_SUL!AM703="","*",SP_SUL!AM703)</f>
        <v>-</v>
      </c>
      <c r="M702" s="82">
        <f>IF(SP_SUL!AP703="","*",SP_SUL!AP703)</f>
        <v>0</v>
      </c>
      <c r="N702" s="82" t="str">
        <f>IF(SP_SUL!AM703="","*",SP_SUL!AM703)</f>
        <v>-</v>
      </c>
      <c r="O702" s="109" t="str">
        <f>IF(SP_SUL!BH703="","*",SP_SUL!BH703)</f>
        <v>*</v>
      </c>
      <c r="P702" s="145" t="str">
        <f>IF($A$2=1,IF(SP_SUL!BJ703="","*",SP_SUL!BJ703),IF(SP_SUL!BK703="","*",SP_SUL!BK703))</f>
        <v>*</v>
      </c>
    </row>
    <row r="703" spans="1:16" hidden="1">
      <c r="A703" s="81" t="str">
        <f>IF(SP_SUL!B704="","*",SP_SUL!B704)</f>
        <v>*</v>
      </c>
      <c r="B703" s="82" t="str">
        <f>IF(SP_SUL!X704="","*",SP_SUL!X704)</f>
        <v>*</v>
      </c>
      <c r="C703" s="82" t="str">
        <f>IF(SP_SUL!S704="","*",SP_SUL!S704)</f>
        <v>-</v>
      </c>
      <c r="D703" s="82" t="str">
        <f>IF(SP_SUL!T704="","*",SP_SUL!T704)</f>
        <v>-</v>
      </c>
      <c r="E703" s="82" t="str">
        <f>IF(SP_SUL!D704="","*",SP_SUL!D704)</f>
        <v>*</v>
      </c>
      <c r="F703" s="82" t="str">
        <f>IF(SP_SUL!H704="","*",SP_SUL!H704)</f>
        <v>*</v>
      </c>
      <c r="G703" s="82" t="str">
        <f>IF(SP_SUL!M704="","*",SP_SUL!M704)</f>
        <v>-</v>
      </c>
      <c r="H703" s="115" t="str">
        <f>IF(SP_SUL!K704="","*",SP_SUL!K704)</f>
        <v>*</v>
      </c>
      <c r="I703" s="112" t="str">
        <f>IF(SP_SUL!O704="","*",SP_SUL!O704)</f>
        <v>*</v>
      </c>
      <c r="J703" s="112" t="str">
        <f>IF(SP_SUL!P704="","*",SP_SUL!P704)</f>
        <v>*</v>
      </c>
      <c r="K703" s="82">
        <f>IF(SP_SUL!AK704="","*",SP_SUL!AK704)</f>
        <v>0</v>
      </c>
      <c r="L703" s="82" t="str">
        <f>IF(SP_SUL!AM704="","*",SP_SUL!AM704)</f>
        <v>-</v>
      </c>
      <c r="M703" s="82">
        <f>IF(SP_SUL!AP704="","*",SP_SUL!AP704)</f>
        <v>0</v>
      </c>
      <c r="N703" s="82" t="str">
        <f>IF(SP_SUL!AM704="","*",SP_SUL!AM704)</f>
        <v>-</v>
      </c>
      <c r="O703" s="109" t="str">
        <f>IF(SP_SUL!BH704="","*",SP_SUL!BH704)</f>
        <v>*</v>
      </c>
      <c r="P703" s="145" t="str">
        <f>IF($A$2=1,IF(SP_SUL!BJ704="","*",SP_SUL!BJ704),IF(SP_SUL!BK704="","*",SP_SUL!BK704))</f>
        <v>*</v>
      </c>
    </row>
    <row r="704" spans="1:16" hidden="1">
      <c r="A704" s="81">
        <f>IF(SP_SUL!B705="","*",SP_SUL!B705)</f>
        <v>46080</v>
      </c>
      <c r="B704" s="82" t="str">
        <f>IF(SP_SUL!X705="","*",SP_SUL!X705)</f>
        <v>Contrato</v>
      </c>
      <c r="C704" s="82" t="str">
        <f>IF(SP_SUL!S705="","*",SP_SUL!S705)</f>
        <v>SP SUL</v>
      </c>
      <c r="D704" s="82" t="str">
        <f>IF(SP_SUL!T705="","*",SP_SUL!T705)</f>
        <v>ZKE-ZEV</v>
      </c>
      <c r="E704" s="82" t="str">
        <f>IF(SP_SUL!D705="","*",SP_SUL!D705)</f>
        <v>SUPER ZWW</v>
      </c>
      <c r="F704" s="82" t="str">
        <f>IF(SP_SUL!H705="","*",SP_SUL!H705)</f>
        <v>-</v>
      </c>
      <c r="G704" s="82" t="str">
        <f>IF(SP_SUL!M705="","*",SP_SUL!M705)</f>
        <v>ZKW-ZLU</v>
      </c>
      <c r="H704" s="115">
        <f>IF(SP_SUL!K705="","*",SP_SUL!K705)</f>
        <v>97.9</v>
      </c>
      <c r="I704" s="112">
        <f>IF(SP_SUL!O705="","*",SP_SUL!O705)</f>
        <v>0.41666666666666669</v>
      </c>
      <c r="J704" s="112">
        <f>IF(SP_SUL!P705="","*",SP_SUL!P705)</f>
        <v>0.125</v>
      </c>
      <c r="K704" s="82" t="str">
        <f>IF(SP_SUL!AK705="","*",SP_SUL!AK705)</f>
        <v>-</v>
      </c>
      <c r="L704" s="82" t="str">
        <f>IF(SP_SUL!AM705="","*",SP_SUL!AM705)</f>
        <v>ZKW-ZLU</v>
      </c>
      <c r="M704" s="82">
        <f>IF(SP_SUL!AP705="","*",SP_SUL!AP705)</f>
        <v>97.9</v>
      </c>
      <c r="N704" s="82" t="str">
        <f>IF(SP_SUL!AM705="","*",SP_SUL!AM705)</f>
        <v>ZKW-ZLU</v>
      </c>
      <c r="O704" s="109">
        <f>IF(SP_SUL!BH705="","*",SP_SUL!BH705)</f>
        <v>0</v>
      </c>
      <c r="P704" s="145" t="str">
        <f>IF($A$2=1,IF(SP_SUL!BJ705="","*",SP_SUL!BJ705),IF(SP_SUL!BK705="","*",SP_SUL!BK705))</f>
        <v>Cancelado CCO</v>
      </c>
    </row>
    <row r="705" spans="1:16" hidden="1">
      <c r="A705" s="81">
        <f>IF(SP_SUL!B706="","*",SP_SUL!B706)</f>
        <v>46080</v>
      </c>
      <c r="B705" s="82" t="str">
        <f>IF(SP_SUL!X706="","*",SP_SUL!X706)</f>
        <v>Oportunidade</v>
      </c>
      <c r="C705" s="82" t="str">
        <f>IF(SP_SUL!S706="","*",SP_SUL!S706)</f>
        <v>SP SUL</v>
      </c>
      <c r="D705" s="82" t="str">
        <f>IF(SP_SUL!T706="","*",SP_SUL!T706)</f>
        <v>ZKE-ZEV</v>
      </c>
      <c r="E705" s="82" t="str">
        <f>IF(SP_SUL!D706="","*",SP_SUL!D706)</f>
        <v>V89</v>
      </c>
      <c r="F705" s="82" t="str">
        <f>IF(SP_SUL!H706="","*",SP_SUL!H706)</f>
        <v>102ZKW2</v>
      </c>
      <c r="G705" s="82" t="str">
        <f>IF(SP_SUL!M706="","*",SP_SUL!M706)</f>
        <v>ZKW-ZEM</v>
      </c>
      <c r="H705" s="115">
        <f>IF(SP_SUL!K706="","*",SP_SUL!K706)</f>
        <v>100</v>
      </c>
      <c r="I705" s="112">
        <f>IF(SP_SUL!O706="","*",SP_SUL!O706)</f>
        <v>0.375</v>
      </c>
      <c r="J705" s="112">
        <f>IF(SP_SUL!P706="","*",SP_SUL!P706)</f>
        <v>4.1666666666666664E-2</v>
      </c>
      <c r="K705" s="82" t="str">
        <f>IF(SP_SUL!AK706="","*",SP_SUL!AK706)</f>
        <v>102ZKW2</v>
      </c>
      <c r="L705" s="82" t="str">
        <f>IF(SP_SUL!AM706="","*",SP_SUL!AM706)</f>
        <v>ZKW-ZEM</v>
      </c>
      <c r="M705" s="82">
        <f>IF(SP_SUL!AP706="","*",SP_SUL!AP706)</f>
        <v>100</v>
      </c>
      <c r="N705" s="82" t="str">
        <f>IF(SP_SUL!AM706="","*",SP_SUL!AM706)</f>
        <v>ZKW-ZEM</v>
      </c>
      <c r="O705" s="109">
        <f>IF(SP_SUL!BH706="","*",SP_SUL!BH706)</f>
        <v>0</v>
      </c>
      <c r="P705" s="145" t="str">
        <f>IF($A$2=1,IF(SP_SUL!BJ706="","*",SP_SUL!BJ706),IF(SP_SUL!BK706="","*",SP_SUL!BK706))</f>
        <v>Não solicitou MC1, devido problema no RDC</v>
      </c>
    </row>
    <row r="706" spans="1:16" hidden="1">
      <c r="A706" s="81">
        <f>IF(SP_SUL!B707="","*",SP_SUL!B707)</f>
        <v>46080</v>
      </c>
      <c r="B706" s="82" t="str">
        <f>IF(SP_SUL!X707="","*",SP_SUL!X707)</f>
        <v>Contrato</v>
      </c>
      <c r="C706" s="82" t="str">
        <f>IF(SP_SUL!S707="","*",SP_SUL!S707)</f>
        <v>SP SUL</v>
      </c>
      <c r="D706" s="82" t="str">
        <f>IF(SP_SUL!T707="","*",SP_SUL!T707)</f>
        <v>ZKE-ZEV</v>
      </c>
      <c r="E706" s="82" t="str">
        <f>IF(SP_SUL!D707="","*",SP_SUL!D707)</f>
        <v>E17</v>
      </c>
      <c r="F706" s="82" t="str">
        <f>IF(SP_SUL!H707="","*",SP_SUL!H707)</f>
        <v>102ZKW2</v>
      </c>
      <c r="G706" s="82" t="str">
        <f>IF(SP_SUL!M707="","*",SP_SUL!M707)</f>
        <v>ZKW-ZLU</v>
      </c>
      <c r="H706" s="115">
        <f>IF(SP_SUL!K707="","*",SP_SUL!K707)</f>
        <v>100.3</v>
      </c>
      <c r="I706" s="112">
        <f>IF(SP_SUL!O707="","*",SP_SUL!O707)</f>
        <v>0.38194444444444442</v>
      </c>
      <c r="J706" s="112">
        <f>IF(SP_SUL!P707="","*",SP_SUL!P707)</f>
        <v>6.9444444444444447E-4</v>
      </c>
      <c r="K706" s="82" t="str">
        <f>IF(SP_SUL!AK707="","*",SP_SUL!AK707)</f>
        <v>102ZKW2</v>
      </c>
      <c r="L706" s="82" t="str">
        <f>IF(SP_SUL!AM707="","*",SP_SUL!AM707)</f>
        <v>ZKW-ZLU</v>
      </c>
      <c r="M706" s="82">
        <f>IF(SP_SUL!AP707="","*",SP_SUL!AP707)</f>
        <v>100.3</v>
      </c>
      <c r="N706" s="82" t="str">
        <f>IF(SP_SUL!AM707="","*",SP_SUL!AM707)</f>
        <v>ZKW-ZLU</v>
      </c>
      <c r="O706" s="109">
        <f>IF(SP_SUL!BH707="","*",SP_SUL!BH707)</f>
        <v>0</v>
      </c>
      <c r="P706" s="145" t="str">
        <f>IF($A$2=1,IF(SP_SUL!BJ707="","*",SP_SUL!BJ707),IF(SP_SUL!BK707="","*",SP_SUL!BK707))</f>
        <v>MC1 09h02 / Intervalo canelado, devido anomalia na serra/</v>
      </c>
    </row>
    <row r="707" spans="1:16" hidden="1">
      <c r="A707" s="81">
        <f>IF(SP_SUL!B708="","*",SP_SUL!B708)</f>
        <v>46080</v>
      </c>
      <c r="B707" s="82" t="str">
        <f>IF(SP_SUL!X708="","*",SP_SUL!X708)</f>
        <v>Oportunidade</v>
      </c>
      <c r="C707" s="82" t="str">
        <f>IF(SP_SUL!S708="","*",SP_SUL!S708)</f>
        <v>SP SUL</v>
      </c>
      <c r="D707" s="82" t="str">
        <f>IF(SP_SUL!T708="","*",SP_SUL!T708)</f>
        <v>ZKE-ZEV</v>
      </c>
      <c r="E707" s="82" t="str">
        <f>IF(SP_SUL!D708="","*",SP_SUL!D708)</f>
        <v>CLEBISON (TP-728)</v>
      </c>
      <c r="F707" s="82" t="str">
        <f>IF(SP_SUL!H708="","*",SP_SUL!H708)</f>
        <v>-</v>
      </c>
      <c r="G707" s="82" t="str">
        <f>IF(SP_SUL!M708="","*",SP_SUL!M708)</f>
        <v>ZWI-ZEM</v>
      </c>
      <c r="H707" s="115">
        <f>IF(SP_SUL!K708="","*",SP_SUL!K708)</f>
        <v>127.5</v>
      </c>
      <c r="I707" s="112">
        <f>IF(SP_SUL!O708="","*",SP_SUL!O708)</f>
        <v>0.375</v>
      </c>
      <c r="J707" s="112">
        <f>IF(SP_SUL!P708="","*",SP_SUL!P708)</f>
        <v>8.3333333333333329E-2</v>
      </c>
      <c r="K707" s="82" t="str">
        <f>IF(SP_SUL!AK708="","*",SP_SUL!AK708)</f>
        <v>-</v>
      </c>
      <c r="L707" s="82" t="str">
        <f>IF(SP_SUL!AM708="","*",SP_SUL!AM708)</f>
        <v>ZWI-ZEM</v>
      </c>
      <c r="M707" s="82">
        <f>IF(SP_SUL!AP708="","*",SP_SUL!AP708)</f>
        <v>127.5</v>
      </c>
      <c r="N707" s="82" t="str">
        <f>IF(SP_SUL!AM708="","*",SP_SUL!AM708)</f>
        <v>ZWI-ZEM</v>
      </c>
      <c r="O707" s="109">
        <f>IF(SP_SUL!BH708="","*",SP_SUL!BH708)</f>
        <v>0</v>
      </c>
      <c r="P707" s="145" t="str">
        <f>IF($A$2=1,IF(SP_SUL!BJ708="","*",SP_SUL!BJ708),IF(SP_SUL!BK708="","*",SP_SUL!BK708))</f>
        <v>Sem Oportunidade de faixa</v>
      </c>
    </row>
    <row r="708" spans="1:16" hidden="1">
      <c r="A708" s="81">
        <f>IF(SP_SUL!B709="","*",SP_SUL!B709)</f>
        <v>46080</v>
      </c>
      <c r="B708" s="82" t="str">
        <f>IF(SP_SUL!X709="","*",SP_SUL!X709)</f>
        <v>Oportunidade</v>
      </c>
      <c r="C708" s="82" t="str">
        <f>IF(SP_SUL!S709="","*",SP_SUL!S709)</f>
        <v>SP SUL</v>
      </c>
      <c r="D708" s="82" t="str">
        <f>IF(SP_SUL!T709="","*",SP_SUL!T709)</f>
        <v>ZKE-ZEV</v>
      </c>
      <c r="E708" s="82" t="str">
        <f>IF(SP_SUL!D709="","*",SP_SUL!D709)</f>
        <v>ISMAEL(TP-726)</v>
      </c>
      <c r="F708" s="82" t="str">
        <f>IF(SP_SUL!H709="","*",SP_SUL!H709)</f>
        <v>*</v>
      </c>
      <c r="G708" s="82" t="str">
        <f>IF(SP_SUL!M709="","*",SP_SUL!M709)</f>
        <v>ZWI-ZEM</v>
      </c>
      <c r="H708" s="115">
        <f>IF(SP_SUL!K709="","*",SP_SUL!K709)</f>
        <v>127.5</v>
      </c>
      <c r="I708" s="112">
        <f>IF(SP_SUL!O709="","*",SP_SUL!O709)</f>
        <v>0.375</v>
      </c>
      <c r="J708" s="112">
        <f>IF(SP_SUL!P709="","*",SP_SUL!P709)</f>
        <v>8.3333333333333329E-2</v>
      </c>
      <c r="K708" s="82">
        <f>IF(SP_SUL!AK709="","*",SP_SUL!AK709)</f>
        <v>0</v>
      </c>
      <c r="L708" s="82" t="str">
        <f>IF(SP_SUL!AM709="","*",SP_SUL!AM709)</f>
        <v>ZWI-ZEM</v>
      </c>
      <c r="M708" s="82">
        <f>IF(SP_SUL!AP709="","*",SP_SUL!AP709)</f>
        <v>127.5</v>
      </c>
      <c r="N708" s="82" t="str">
        <f>IF(SP_SUL!AM709="","*",SP_SUL!AM709)</f>
        <v>ZWI-ZEM</v>
      </c>
      <c r="O708" s="109">
        <f>IF(SP_SUL!BH709="","*",SP_SUL!BH709)</f>
        <v>0</v>
      </c>
      <c r="P708" s="145" t="str">
        <f>IF($A$2=1,IF(SP_SUL!BJ709="","*",SP_SUL!BJ709),IF(SP_SUL!BK709="","*",SP_SUL!BK709))</f>
        <v>Sem Oportunidade de faixa</v>
      </c>
    </row>
    <row r="709" spans="1:16" hidden="1">
      <c r="A709" s="81" t="str">
        <f>IF(SP_SUL!B710="","*",SP_SUL!B710)</f>
        <v>*</v>
      </c>
      <c r="B709" s="82" t="str">
        <f>IF(SP_SUL!X710="","*",SP_SUL!X710)</f>
        <v>*</v>
      </c>
      <c r="C709" s="82" t="str">
        <f>IF(SP_SUL!S710="","*",SP_SUL!S710)</f>
        <v>-</v>
      </c>
      <c r="D709" s="82" t="str">
        <f>IF(SP_SUL!T710="","*",SP_SUL!T710)</f>
        <v>-</v>
      </c>
      <c r="E709" s="82" t="str">
        <f>IF(SP_SUL!D710="","*",SP_SUL!D710)</f>
        <v>*</v>
      </c>
      <c r="F709" s="82" t="str">
        <f>IF(SP_SUL!H710="","*",SP_SUL!H710)</f>
        <v>*</v>
      </c>
      <c r="G709" s="82" t="str">
        <f>IF(SP_SUL!M710="","*",SP_SUL!M710)</f>
        <v>-</v>
      </c>
      <c r="H709" s="115" t="str">
        <f>IF(SP_SUL!K710="","*",SP_SUL!K710)</f>
        <v>*</v>
      </c>
      <c r="I709" s="112" t="str">
        <f>IF(SP_SUL!O710="","*",SP_SUL!O710)</f>
        <v>*</v>
      </c>
      <c r="J709" s="112" t="str">
        <f>IF(SP_SUL!P710="","*",SP_SUL!P710)</f>
        <v>*</v>
      </c>
      <c r="K709" s="82">
        <f>IF(SP_SUL!AK710="","*",SP_SUL!AK710)</f>
        <v>0</v>
      </c>
      <c r="L709" s="82" t="str">
        <f>IF(SP_SUL!AM710="","*",SP_SUL!AM710)</f>
        <v>-</v>
      </c>
      <c r="M709" s="82">
        <f>IF(SP_SUL!AP710="","*",SP_SUL!AP710)</f>
        <v>0</v>
      </c>
      <c r="N709" s="82" t="str">
        <f>IF(SP_SUL!AM710="","*",SP_SUL!AM710)</f>
        <v>-</v>
      </c>
      <c r="O709" s="109" t="str">
        <f>IF(SP_SUL!BH710="","*",SP_SUL!BH710)</f>
        <v>*</v>
      </c>
      <c r="P709" s="145" t="str">
        <f>IF($A$2=1,IF(SP_SUL!BJ710="","*",SP_SUL!BJ710),IF(SP_SUL!BK710="","*",SP_SUL!BK710))</f>
        <v>*</v>
      </c>
    </row>
    <row r="710" spans="1:16" hidden="1">
      <c r="A710" s="81">
        <f>IF(SP_SUL!B711="","*",SP_SUL!B711)</f>
        <v>46080</v>
      </c>
      <c r="B710" s="82" t="str">
        <f>IF(SP_SUL!X711="","*",SP_SUL!X711)</f>
        <v>Contrato</v>
      </c>
      <c r="C710" s="82" t="str">
        <f>IF(SP_SUL!S711="","*",SP_SUL!S711)</f>
        <v>SP SUL</v>
      </c>
      <c r="D710" s="82" t="str">
        <f>IF(SP_SUL!T711="","*",SP_SUL!T711)</f>
        <v>ZKE-ZEV</v>
      </c>
      <c r="E710" s="82" t="str">
        <f>IF(SP_SUL!D711="","*",SP_SUL!D711)</f>
        <v>MOD ZRB</v>
      </c>
      <c r="F710" s="82" t="str">
        <f>IF(SP_SUL!H711="","*",SP_SUL!H711)</f>
        <v>-</v>
      </c>
      <c r="G710" s="82" t="str">
        <f>IF(SP_SUL!M711="","*",SP_SUL!M711)</f>
        <v>ZEJ-ZRB</v>
      </c>
      <c r="H710" s="115">
        <f>IF(SP_SUL!K711="","*",SP_SUL!K711)</f>
        <v>145.9</v>
      </c>
      <c r="I710" s="112">
        <f>IF(SP_SUL!O711="","*",SP_SUL!O711)</f>
        <v>0.33333333333333331</v>
      </c>
      <c r="J710" s="112">
        <f>IF(SP_SUL!P711="","*",SP_SUL!P711)</f>
        <v>0.33333333333333331</v>
      </c>
      <c r="K710" s="82" t="str">
        <f>IF(SP_SUL!AK711="","*",SP_SUL!AK711)</f>
        <v>-</v>
      </c>
      <c r="L710" s="82" t="str">
        <f>IF(SP_SUL!AM711="","*",SP_SUL!AM711)</f>
        <v>ZEJ-ZRB</v>
      </c>
      <c r="M710" s="82">
        <f>IF(SP_SUL!AP711="","*",SP_SUL!AP711)</f>
        <v>145.9</v>
      </c>
      <c r="N710" s="82" t="str">
        <f>IF(SP_SUL!AM711="","*",SP_SUL!AM711)</f>
        <v>ZEJ-ZRB</v>
      </c>
      <c r="O710" s="109">
        <f>IF(SP_SUL!BH711="","*",SP_SUL!BH711)</f>
        <v>0</v>
      </c>
      <c r="P710" s="145" t="str">
        <f>IF($A$2=1,IF(SP_SUL!BJ711="","*",SP_SUL!BJ711),IF(SP_SUL!BK711="","*",SP_SUL!BK711))</f>
        <v>Cancelado CCO / Devido impacto na serra</v>
      </c>
    </row>
    <row r="711" spans="1:16" hidden="1">
      <c r="A711" s="81">
        <f>IF(SP_SUL!B712="","*",SP_SUL!B712)</f>
        <v>46080</v>
      </c>
      <c r="B711" s="82" t="str">
        <f>IF(SP_SUL!X712="","*",SP_SUL!X712)</f>
        <v>Contrato</v>
      </c>
      <c r="C711" s="82" t="str">
        <f>IF(SP_SUL!S712="","*",SP_SUL!S712)</f>
        <v>SP SUL</v>
      </c>
      <c r="D711" s="82" t="str">
        <f>IF(SP_SUL!T712="","*",SP_SUL!T712)</f>
        <v>ZKE-ZEV</v>
      </c>
      <c r="E711" s="82" t="str">
        <f>IF(SP_SUL!D712="","*",SP_SUL!D712)</f>
        <v>W96</v>
      </c>
      <c r="F711" s="82" t="str">
        <f>IF(SP_SUL!H712="","*",SP_SUL!H712)</f>
        <v>ZEM1</v>
      </c>
      <c r="G711" s="82" t="str">
        <f>IF(SP_SUL!M712="","*",SP_SUL!M712)</f>
        <v>ZEJ-ZRB</v>
      </c>
      <c r="H711" s="115">
        <f>IF(SP_SUL!K712="","*",SP_SUL!K712)</f>
        <v>150</v>
      </c>
      <c r="I711" s="112">
        <f>IF(SP_SUL!O712="","*",SP_SUL!O712)</f>
        <v>0.29166666666666669</v>
      </c>
      <c r="J711" s="112">
        <f>IF(SP_SUL!P712="","*",SP_SUL!P712)</f>
        <v>6.9444444444444447E-4</v>
      </c>
      <c r="K711" s="82" t="str">
        <f>IF(SP_SUL!AK712="","*",SP_SUL!AK712)</f>
        <v>ZEM1</v>
      </c>
      <c r="L711" s="82" t="str">
        <f>IF(SP_SUL!AM712="","*",SP_SUL!AM712)</f>
        <v>ZEJ-ZRB</v>
      </c>
      <c r="M711" s="82">
        <f>IF(SP_SUL!AP712="","*",SP_SUL!AP712)</f>
        <v>150</v>
      </c>
      <c r="N711" s="82" t="str">
        <f>IF(SP_SUL!AM712="","*",SP_SUL!AM712)</f>
        <v>ZEJ-ZRB</v>
      </c>
      <c r="O711" s="109">
        <f>IF(SP_SUL!BH712="","*",SP_SUL!BH712)</f>
        <v>0</v>
      </c>
      <c r="P711" s="145" t="str">
        <f>IF($A$2=1,IF(SP_SUL!BJ712="","*",SP_SUL!BJ712),IF(SP_SUL!BK712="","*",SP_SUL!BK712))</f>
        <v>Cancelado CCO / Devido impacto na serra</v>
      </c>
    </row>
    <row r="712" spans="1:16" hidden="1">
      <c r="A712" s="81">
        <f>IF(SP_SUL!B713="","*",SP_SUL!B713)</f>
        <v>46080</v>
      </c>
      <c r="B712" s="82" t="str">
        <f>IF(SP_SUL!X713="","*",SP_SUL!X713)</f>
        <v>Contrato</v>
      </c>
      <c r="C712" s="82" t="str">
        <f>IF(SP_SUL!S713="","*",SP_SUL!S713)</f>
        <v>SP SUL</v>
      </c>
      <c r="D712" s="82" t="str">
        <f>IF(SP_SUL!T713="","*",SP_SUL!T713)</f>
        <v>ZKE-ZEV</v>
      </c>
      <c r="E712" s="82" t="str">
        <f>IF(SP_SUL!D713="","*",SP_SUL!D713)</f>
        <v>V96</v>
      </c>
      <c r="F712" s="82" t="str">
        <f>IF(SP_SUL!H713="","*",SP_SUL!H713)</f>
        <v>K67ZEV2</v>
      </c>
      <c r="G712" s="82" t="str">
        <f>IF(SP_SUL!M713="","*",SP_SUL!M713)</f>
        <v>ZEJ-ZRB</v>
      </c>
      <c r="H712" s="115">
        <f>IF(SP_SUL!K713="","*",SP_SUL!K713)</f>
        <v>150</v>
      </c>
      <c r="I712" s="112">
        <f>IF(SP_SUL!O713="","*",SP_SUL!O713)</f>
        <v>0.29166666666666669</v>
      </c>
      <c r="J712" s="112">
        <f>IF(SP_SUL!P713="","*",SP_SUL!P713)</f>
        <v>6.9444444444444447E-4</v>
      </c>
      <c r="K712" s="82" t="str">
        <f>IF(SP_SUL!AK713="","*",SP_SUL!AK713)</f>
        <v>K67ZEV2</v>
      </c>
      <c r="L712" s="82" t="str">
        <f>IF(SP_SUL!AM713="","*",SP_SUL!AM713)</f>
        <v>ZEJ-ZRB</v>
      </c>
      <c r="M712" s="82">
        <f>IF(SP_SUL!AP713="","*",SP_SUL!AP713)</f>
        <v>150</v>
      </c>
      <c r="N712" s="82" t="str">
        <f>IF(SP_SUL!AM713="","*",SP_SUL!AM713)</f>
        <v>ZEJ-ZRB</v>
      </c>
      <c r="O712" s="109">
        <f>IF(SP_SUL!BH713="","*",SP_SUL!BH713)</f>
        <v>0</v>
      </c>
      <c r="P712" s="145" t="str">
        <f>IF($A$2=1,IF(SP_SUL!BJ713="","*",SP_SUL!BJ713),IF(SP_SUL!BK713="","*",SP_SUL!BK713))</f>
        <v>Cancelado CCO / Devido impacto na serra</v>
      </c>
    </row>
    <row r="713" spans="1:16" hidden="1">
      <c r="A713" s="81">
        <f>IF(SP_SUL!B714="","*",SP_SUL!B714)</f>
        <v>46080</v>
      </c>
      <c r="B713" s="82" t="str">
        <f>IF(SP_SUL!X714="","*",SP_SUL!X714)</f>
        <v>Contrato</v>
      </c>
      <c r="C713" s="82" t="str">
        <f>IF(SP_SUL!S714="","*",SP_SUL!S714)</f>
        <v>SP SUL</v>
      </c>
      <c r="D713" s="82" t="str">
        <f>IF(SP_SUL!T714="","*",SP_SUL!T714)</f>
        <v>ZKE-ZEV</v>
      </c>
      <c r="E713" s="82" t="str">
        <f>IF(SP_SUL!D714="","*",SP_SUL!D714)</f>
        <v>W97</v>
      </c>
      <c r="F713" s="82" t="str">
        <f>IF(SP_SUL!H714="","*",SP_SUL!H714)</f>
        <v>Z3VZEV</v>
      </c>
      <c r="G713" s="82" t="str">
        <f>IF(SP_SUL!M714="","*",SP_SUL!M714)</f>
        <v>ZEJ-ZRB</v>
      </c>
      <c r="H713" s="115">
        <f>IF(SP_SUL!K714="","*",SP_SUL!K714)</f>
        <v>151</v>
      </c>
      <c r="I713" s="112">
        <f>IF(SP_SUL!O714="","*",SP_SUL!O714)</f>
        <v>0.2986111111111111</v>
      </c>
      <c r="J713" s="112">
        <f>IF(SP_SUL!P714="","*",SP_SUL!P714)</f>
        <v>6.9444444444444447E-4</v>
      </c>
      <c r="K713" s="82" t="str">
        <f>IF(SP_SUL!AK714="","*",SP_SUL!AK714)</f>
        <v>Z3VZEV</v>
      </c>
      <c r="L713" s="82" t="str">
        <f>IF(SP_SUL!AM714="","*",SP_SUL!AM714)</f>
        <v>ZEJ-ZRB</v>
      </c>
      <c r="M713" s="82">
        <f>IF(SP_SUL!AP714="","*",SP_SUL!AP714)</f>
        <v>151</v>
      </c>
      <c r="N713" s="82" t="str">
        <f>IF(SP_SUL!AM714="","*",SP_SUL!AM714)</f>
        <v>ZEJ-ZRB</v>
      </c>
      <c r="O713" s="109">
        <f>IF(SP_SUL!BH714="","*",SP_SUL!BH714)</f>
        <v>0</v>
      </c>
      <c r="P713" s="145" t="str">
        <f>IF($A$2=1,IF(SP_SUL!BJ714="","*",SP_SUL!BJ714),IF(SP_SUL!BK714="","*",SP_SUL!BK714))</f>
        <v>Cancelado CCO / Devido impacto na serra</v>
      </c>
    </row>
    <row r="714" spans="1:16" hidden="1">
      <c r="A714" s="81" t="str">
        <f>IF(SP_SUL!B715="","*",SP_SUL!B715)</f>
        <v>*</v>
      </c>
      <c r="B714" s="82" t="str">
        <f>IF(SP_SUL!X715="","*",SP_SUL!X715)</f>
        <v>*</v>
      </c>
      <c r="C714" s="82" t="str">
        <f>IF(SP_SUL!S715="","*",SP_SUL!S715)</f>
        <v>-</v>
      </c>
      <c r="D714" s="82" t="str">
        <f>IF(SP_SUL!T715="","*",SP_SUL!T715)</f>
        <v>-</v>
      </c>
      <c r="E714" s="82" t="str">
        <f>IF(SP_SUL!D715="","*",SP_SUL!D715)</f>
        <v>*</v>
      </c>
      <c r="F714" s="82" t="str">
        <f>IF(SP_SUL!H715="","*",SP_SUL!H715)</f>
        <v>*</v>
      </c>
      <c r="G714" s="82" t="str">
        <f>IF(SP_SUL!M715="","*",SP_SUL!M715)</f>
        <v>-</v>
      </c>
      <c r="H714" s="115" t="str">
        <f>IF(SP_SUL!K715="","*",SP_SUL!K715)</f>
        <v>*</v>
      </c>
      <c r="I714" s="112" t="str">
        <f>IF(SP_SUL!O715="","*",SP_SUL!O715)</f>
        <v>*</v>
      </c>
      <c r="J714" s="112" t="str">
        <f>IF(SP_SUL!P715="","*",SP_SUL!P715)</f>
        <v>*</v>
      </c>
      <c r="K714" s="82">
        <f>IF(SP_SUL!AK715="","*",SP_SUL!AK715)</f>
        <v>0</v>
      </c>
      <c r="L714" s="82" t="str">
        <f>IF(SP_SUL!AM715="","*",SP_SUL!AM715)</f>
        <v>-</v>
      </c>
      <c r="M714" s="82">
        <f>IF(SP_SUL!AP715="","*",SP_SUL!AP715)</f>
        <v>0</v>
      </c>
      <c r="N714" s="82" t="str">
        <f>IF(SP_SUL!AM715="","*",SP_SUL!AM715)</f>
        <v>-</v>
      </c>
      <c r="O714" s="109" t="str">
        <f>IF(SP_SUL!BH715="","*",SP_SUL!BH715)</f>
        <v>*</v>
      </c>
      <c r="P714" s="145" t="str">
        <f>IF($A$2=1,IF(SP_SUL!BJ715="","*",SP_SUL!BJ715),IF(SP_SUL!BK715="","*",SP_SUL!BK715))</f>
        <v>*</v>
      </c>
    </row>
    <row r="715" spans="1:16" hidden="1">
      <c r="A715" s="81" t="str">
        <f>IF(SP_SUL!B716="","*",SP_SUL!B716)</f>
        <v>*</v>
      </c>
      <c r="B715" s="82" t="str">
        <f>IF(SP_SUL!X716="","*",SP_SUL!X716)</f>
        <v>*</v>
      </c>
      <c r="C715" s="82" t="str">
        <f>IF(SP_SUL!S716="","*",SP_SUL!S716)</f>
        <v>-</v>
      </c>
      <c r="D715" s="82" t="str">
        <f>IF(SP_SUL!T716="","*",SP_SUL!T716)</f>
        <v>-</v>
      </c>
      <c r="E715" s="82" t="str">
        <f>IF(SP_SUL!D716="","*",SP_SUL!D716)</f>
        <v>*</v>
      </c>
      <c r="F715" s="82" t="str">
        <f>IF(SP_SUL!H716="","*",SP_SUL!H716)</f>
        <v>*</v>
      </c>
      <c r="G715" s="82" t="str">
        <f>IF(SP_SUL!M716="","*",SP_SUL!M716)</f>
        <v>-</v>
      </c>
      <c r="H715" s="115" t="str">
        <f>IF(SP_SUL!K716="","*",SP_SUL!K716)</f>
        <v>*</v>
      </c>
      <c r="I715" s="112" t="str">
        <f>IF(SP_SUL!O716="","*",SP_SUL!O716)</f>
        <v>*</v>
      </c>
      <c r="J715" s="112" t="str">
        <f>IF(SP_SUL!P716="","*",SP_SUL!P716)</f>
        <v>*</v>
      </c>
      <c r="K715" s="82">
        <f>IF(SP_SUL!AK716="","*",SP_SUL!AK716)</f>
        <v>0</v>
      </c>
      <c r="L715" s="82" t="str">
        <f>IF(SP_SUL!AM716="","*",SP_SUL!AM716)</f>
        <v>-</v>
      </c>
      <c r="M715" s="82">
        <f>IF(SP_SUL!AP716="","*",SP_SUL!AP716)</f>
        <v>0</v>
      </c>
      <c r="N715" s="82" t="str">
        <f>IF(SP_SUL!AM716="","*",SP_SUL!AM716)</f>
        <v>-</v>
      </c>
      <c r="O715" s="109" t="str">
        <f>IF(SP_SUL!BH716="","*",SP_SUL!BH716)</f>
        <v>*</v>
      </c>
      <c r="P715" s="145" t="str">
        <f>IF($A$2=1,IF(SP_SUL!BJ716="","*",SP_SUL!BJ716),IF(SP_SUL!BK716="","*",SP_SUL!BK716))</f>
        <v>*</v>
      </c>
    </row>
    <row r="716" spans="1:16" hidden="1">
      <c r="A716" s="81">
        <f>IF(SP_SUL!B717="","*",SP_SUL!B717)</f>
        <v>46080</v>
      </c>
      <c r="B716" s="82" t="str">
        <f>IF(SP_SUL!X717="","*",SP_SUL!X717)</f>
        <v>Contrato</v>
      </c>
      <c r="C716" s="82" t="str">
        <f>IF(SP_SUL!S717="","*",SP_SUL!S717)</f>
        <v>SP SUL</v>
      </c>
      <c r="D716" s="82" t="str">
        <f>IF(SP_SUL!T717="","*",SP_SUL!T717)</f>
        <v>ZEV-ZPT</v>
      </c>
      <c r="E716" s="82" t="str">
        <f>IF(SP_SUL!D717="","*",SP_SUL!D717)</f>
        <v>MOD ZEZ</v>
      </c>
      <c r="F716" s="82" t="str">
        <f>IF(SP_SUL!H717="","*",SP_SUL!H717)</f>
        <v>-</v>
      </c>
      <c r="G716" s="82" t="str">
        <f>IF(SP_SUL!M717="","*",SP_SUL!M717)</f>
        <v>ZEZ-ZXW</v>
      </c>
      <c r="H716" s="115">
        <f>IF(SP_SUL!K717="","*",SP_SUL!K717)</f>
        <v>75.2</v>
      </c>
      <c r="I716" s="112">
        <f>IF(SP_SUL!O717="","*",SP_SUL!O717)</f>
        <v>0.35416666666666669</v>
      </c>
      <c r="J716" s="112">
        <f>IF(SP_SUL!P717="","*",SP_SUL!P717)</f>
        <v>0.33333333333333331</v>
      </c>
      <c r="K716" s="82" t="str">
        <f>IF(SP_SUL!AK717="","*",SP_SUL!AK717)</f>
        <v>-</v>
      </c>
      <c r="L716" s="82" t="str">
        <f>IF(SP_SUL!AM717="","*",SP_SUL!AM717)</f>
        <v>ZEZ-ZXW</v>
      </c>
      <c r="M716" s="82">
        <f>IF(SP_SUL!AP717="","*",SP_SUL!AP717)</f>
        <v>75.2</v>
      </c>
      <c r="N716" s="82" t="str">
        <f>IF(SP_SUL!AM717="","*",SP_SUL!AM717)</f>
        <v>ZEZ-ZXW</v>
      </c>
      <c r="O716" s="109">
        <f>IF(SP_SUL!BH717="","*",SP_SUL!BH717)</f>
        <v>0</v>
      </c>
      <c r="P716" s="145" t="str">
        <f>IF($A$2=1,IF(SP_SUL!BJ717="","*",SP_SUL!BJ717),IF(SP_SUL!BK717="","*",SP_SUL!BK717))</f>
        <v>CCO / Intervalo negado em D-1</v>
      </c>
    </row>
    <row r="717" spans="1:16" hidden="1">
      <c r="A717" s="81">
        <f>IF(SP_SUL!B718="","*",SP_SUL!B718)</f>
        <v>46080</v>
      </c>
      <c r="B717" s="82" t="str">
        <f>IF(SP_SUL!X718="","*",SP_SUL!X718)</f>
        <v>Contrato</v>
      </c>
      <c r="C717" s="82" t="str">
        <f>IF(SP_SUL!S718="","*",SP_SUL!S718)</f>
        <v>SP SUL</v>
      </c>
      <c r="D717" s="82" t="str">
        <f>IF(SP_SUL!T718="","*",SP_SUL!T718)</f>
        <v>ZEV-ZPT</v>
      </c>
      <c r="E717" s="82" t="str">
        <f>IF(SP_SUL!D718="","*",SP_SUL!D718)</f>
        <v>W61</v>
      </c>
      <c r="F717" s="82" t="str">
        <f>IF(SP_SUL!H718="","*",SP_SUL!H718)</f>
        <v>K67ZEV2</v>
      </c>
      <c r="G717" s="82" t="str">
        <f>IF(SP_SUL!M718="","*",SP_SUL!M718)</f>
        <v>ZXW-ZGP</v>
      </c>
      <c r="H717" s="115">
        <f>IF(SP_SUL!K718="","*",SP_SUL!K718)</f>
        <v>83.7</v>
      </c>
      <c r="I717" s="112">
        <f>IF(SP_SUL!O718="","*",SP_SUL!O718)</f>
        <v>0.41666666666666669</v>
      </c>
      <c r="J717" s="112">
        <f>IF(SP_SUL!P718="","*",SP_SUL!P718)</f>
        <v>4.1666666666666664E-2</v>
      </c>
      <c r="K717" s="82" t="str">
        <f>IF(SP_SUL!AK718="","*",SP_SUL!AK718)</f>
        <v>K67ZEV2</v>
      </c>
      <c r="L717" s="82" t="str">
        <f>IF(SP_SUL!AM718="","*",SP_SUL!AM718)</f>
        <v>ZXW-ZGP</v>
      </c>
      <c r="M717" s="82">
        <f>IF(SP_SUL!AP718="","*",SP_SUL!AP718)</f>
        <v>83.7</v>
      </c>
      <c r="N717" s="82" t="str">
        <f>IF(SP_SUL!AM718="","*",SP_SUL!AM718)</f>
        <v>ZXW-ZGP</v>
      </c>
      <c r="O717" s="109">
        <f>IF(SP_SUL!BH718="","*",SP_SUL!BH718)</f>
        <v>2</v>
      </c>
      <c r="P717" s="145" t="str">
        <f>IF($A$2=1,IF(SP_SUL!BJ718="","*",SP_SUL!BJ718),IF(SP_SUL!BK718="","*",SP_SUL!BK718))</f>
        <v>Devido cancelamento do bloco, alterado programação para deslocamento das turmas na serra / MC1 07h52 / Realizado deslocamento</v>
      </c>
    </row>
    <row r="718" spans="1:16" hidden="1">
      <c r="A718" s="81" t="str">
        <f>IF(SP_SUL!B719="","*",SP_SUL!B719)</f>
        <v>*</v>
      </c>
      <c r="B718" s="82" t="str">
        <f>IF(SP_SUL!X719="","*",SP_SUL!X719)</f>
        <v>*</v>
      </c>
      <c r="C718" s="82" t="str">
        <f>IF(SP_SUL!S719="","*",SP_SUL!S719)</f>
        <v>-</v>
      </c>
      <c r="D718" s="82" t="str">
        <f>IF(SP_SUL!T719="","*",SP_SUL!T719)</f>
        <v>-</v>
      </c>
      <c r="E718" s="82" t="str">
        <f>IF(SP_SUL!D719="","*",SP_SUL!D719)</f>
        <v>*</v>
      </c>
      <c r="F718" s="82" t="str">
        <f>IF(SP_SUL!H719="","*",SP_SUL!H719)</f>
        <v>*</v>
      </c>
      <c r="G718" s="82" t="str">
        <f>IF(SP_SUL!M719="","*",SP_SUL!M719)</f>
        <v>-</v>
      </c>
      <c r="H718" s="115" t="str">
        <f>IF(SP_SUL!K719="","*",SP_SUL!K719)</f>
        <v>*</v>
      </c>
      <c r="I718" s="112" t="str">
        <f>IF(SP_SUL!O719="","*",SP_SUL!O719)</f>
        <v>*</v>
      </c>
      <c r="J718" s="112" t="str">
        <f>IF(SP_SUL!P719="","*",SP_SUL!P719)</f>
        <v>*</v>
      </c>
      <c r="K718" s="82">
        <f>IF(SP_SUL!AK719="","*",SP_SUL!AK719)</f>
        <v>0</v>
      </c>
      <c r="L718" s="82" t="str">
        <f>IF(SP_SUL!AM719="","*",SP_SUL!AM719)</f>
        <v>-</v>
      </c>
      <c r="M718" s="82">
        <f>IF(SP_SUL!AP719="","*",SP_SUL!AP719)</f>
        <v>0</v>
      </c>
      <c r="N718" s="82" t="str">
        <f>IF(SP_SUL!AM719="","*",SP_SUL!AM719)</f>
        <v>-</v>
      </c>
      <c r="O718" s="109" t="str">
        <f>IF(SP_SUL!BH719="","*",SP_SUL!BH719)</f>
        <v>*</v>
      </c>
      <c r="P718" s="145" t="str">
        <f>IF($A$2=1,IF(SP_SUL!BJ719="","*",SP_SUL!BJ719),IF(SP_SUL!BK719="","*",SP_SUL!BK719))</f>
        <v>*</v>
      </c>
    </row>
    <row r="719" spans="1:16" hidden="1">
      <c r="A719" s="81">
        <f>IF(SP_SUL!B720="","*",SP_SUL!B720)</f>
        <v>46080</v>
      </c>
      <c r="B719" s="82" t="str">
        <f>IF(SP_SUL!X720="","*",SP_SUL!X720)</f>
        <v>Contrato</v>
      </c>
      <c r="C719" s="82" t="str">
        <f>IF(SP_SUL!S720="","*",SP_SUL!S720)</f>
        <v>SP SUL</v>
      </c>
      <c r="D719" s="82" t="str">
        <f>IF(SP_SUL!T720="","*",SP_SUL!T720)</f>
        <v>ZEV-ZPT</v>
      </c>
      <c r="E719" s="82" t="str">
        <f>IF(SP_SUL!D720="","*",SP_SUL!D720)</f>
        <v>MOD ZGP</v>
      </c>
      <c r="F719" s="82" t="str">
        <f>IF(SP_SUL!H720="","*",SP_SUL!H720)</f>
        <v>-</v>
      </c>
      <c r="G719" s="82" t="str">
        <f>IF(SP_SUL!M720="","*",SP_SUL!M720)</f>
        <v>ZPT-ZGP</v>
      </c>
      <c r="H719" s="115">
        <f>IF(SP_SUL!K720="","*",SP_SUL!K720)</f>
        <v>102</v>
      </c>
      <c r="I719" s="112">
        <f>IF(SP_SUL!O720="","*",SP_SUL!O720)</f>
        <v>0.33333333333333331</v>
      </c>
      <c r="J719" s="112">
        <f>IF(SP_SUL!P720="","*",SP_SUL!P720)</f>
        <v>0.22916666666666666</v>
      </c>
      <c r="K719" s="82" t="str">
        <f>IF(SP_SUL!AK720="","*",SP_SUL!AK720)</f>
        <v>-</v>
      </c>
      <c r="L719" s="82" t="str">
        <f>IF(SP_SUL!AM720="","*",SP_SUL!AM720)</f>
        <v>ZPT-ZGP</v>
      </c>
      <c r="M719" s="82">
        <f>IF(SP_SUL!AP720="","*",SP_SUL!AP720)</f>
        <v>102</v>
      </c>
      <c r="N719" s="82" t="str">
        <f>IF(SP_SUL!AM720="","*",SP_SUL!AM720)</f>
        <v>ZPT-ZGP</v>
      </c>
      <c r="O719" s="109">
        <f>IF(SP_SUL!BH720="","*",SP_SUL!BH720)</f>
        <v>0</v>
      </c>
      <c r="P719" s="145" t="str">
        <f>IF($A$2=1,IF(SP_SUL!BJ720="","*",SP_SUL!BJ720),IF(SP_SUL!BK720="","*",SP_SUL!BK720))</f>
        <v>Cancelado CCO / Devido impacto na serra</v>
      </c>
    </row>
    <row r="720" spans="1:16" hidden="1">
      <c r="A720" s="81">
        <f>IF(SP_SUL!B721="","*",SP_SUL!B721)</f>
        <v>46080</v>
      </c>
      <c r="B720" s="82" t="str">
        <f>IF(SP_SUL!X721="","*",SP_SUL!X721)</f>
        <v>Contrato</v>
      </c>
      <c r="C720" s="82" t="str">
        <f>IF(SP_SUL!S721="","*",SP_SUL!S721)</f>
        <v>SP SUL</v>
      </c>
      <c r="D720" s="82" t="str">
        <f>IF(SP_SUL!T721="","*",SP_SUL!T721)</f>
        <v>ZEV-ZPT</v>
      </c>
      <c r="E720" s="82" t="str">
        <f>IF(SP_SUL!D721="","*",SP_SUL!D721)</f>
        <v>V85</v>
      </c>
      <c r="F720" s="82" t="str">
        <f>IF(SP_SUL!H721="","*",SP_SUL!H721)</f>
        <v>ZDRZPT</v>
      </c>
      <c r="G720" s="82" t="str">
        <f>IF(SP_SUL!M721="","*",SP_SUL!M721)</f>
        <v>ZGP</v>
      </c>
      <c r="H720" s="115">
        <f>IF(SP_SUL!K721="","*",SP_SUL!K721)</f>
        <v>102.1</v>
      </c>
      <c r="I720" s="112">
        <f>IF(SP_SUL!O721="","*",SP_SUL!O721)</f>
        <v>0.3125</v>
      </c>
      <c r="J720" s="112">
        <f>IF(SP_SUL!P721="","*",SP_SUL!P721)</f>
        <v>6.9444444444444447E-4</v>
      </c>
      <c r="K720" s="82" t="str">
        <f>IF(SP_SUL!AK721="","*",SP_SUL!AK721)</f>
        <v>ZDRZPT</v>
      </c>
      <c r="L720" s="82" t="str">
        <f>IF(SP_SUL!AM721="","*",SP_SUL!AM721)</f>
        <v>ZGP</v>
      </c>
      <c r="M720" s="82">
        <f>IF(SP_SUL!AP721="","*",SP_SUL!AP721)</f>
        <v>102.1</v>
      </c>
      <c r="N720" s="82" t="str">
        <f>IF(SP_SUL!AM721="","*",SP_SUL!AM721)</f>
        <v>ZGP</v>
      </c>
      <c r="O720" s="109">
        <f>IF(SP_SUL!BH721="","*",SP_SUL!BH721)</f>
        <v>0</v>
      </c>
      <c r="P720" s="145" t="str">
        <f>IF($A$2=1,IF(SP_SUL!BJ721="","*",SP_SUL!BJ721),IF(SP_SUL!BK721="","*",SP_SUL!BK721))</f>
        <v>Cancelado CCO / Devido impacto na serra</v>
      </c>
    </row>
    <row r="721" spans="1:16" hidden="1">
      <c r="A721" s="81">
        <f>IF(SP_SUL!B722="","*",SP_SUL!B722)</f>
        <v>46080</v>
      </c>
      <c r="B721" s="82" t="str">
        <f>IF(SP_SUL!X722="","*",SP_SUL!X722)</f>
        <v>Contrato</v>
      </c>
      <c r="C721" s="82" t="str">
        <f>IF(SP_SUL!S722="","*",SP_SUL!S722)</f>
        <v>SP SUL</v>
      </c>
      <c r="D721" s="82" t="str">
        <f>IF(SP_SUL!T722="","*",SP_SUL!T722)</f>
        <v>ZEV-ZPT</v>
      </c>
      <c r="E721" s="82" t="str">
        <f>IF(SP_SUL!D722="","*",SP_SUL!D722)</f>
        <v>W62</v>
      </c>
      <c r="F721" s="82" t="str">
        <f>IF(SP_SUL!H722="","*",SP_SUL!H722)</f>
        <v>ZDRZPT</v>
      </c>
      <c r="G721" s="82" t="str">
        <f>IF(SP_SUL!M722="","*",SP_SUL!M722)</f>
        <v>ZGP</v>
      </c>
      <c r="H721" s="115">
        <f>IF(SP_SUL!K722="","*",SP_SUL!K722)</f>
        <v>102.6</v>
      </c>
      <c r="I721" s="112">
        <f>IF(SP_SUL!O722="","*",SP_SUL!O722)</f>
        <v>0.3125</v>
      </c>
      <c r="J721" s="112">
        <f>IF(SP_SUL!P722="","*",SP_SUL!P722)</f>
        <v>6.9444444444444447E-4</v>
      </c>
      <c r="K721" s="82" t="str">
        <f>IF(SP_SUL!AK722="","*",SP_SUL!AK722)</f>
        <v>ZDRZPT</v>
      </c>
      <c r="L721" s="82" t="str">
        <f>IF(SP_SUL!AM722="","*",SP_SUL!AM722)</f>
        <v>ZGP</v>
      </c>
      <c r="M721" s="82">
        <f>IF(SP_SUL!AP722="","*",SP_SUL!AP722)</f>
        <v>102.6</v>
      </c>
      <c r="N721" s="82" t="str">
        <f>IF(SP_SUL!AM722="","*",SP_SUL!AM722)</f>
        <v>ZGP</v>
      </c>
      <c r="O721" s="109">
        <f>IF(SP_SUL!BH722="","*",SP_SUL!BH722)</f>
        <v>2</v>
      </c>
      <c r="P721" s="145" t="str">
        <f>IF($A$2=1,IF(SP_SUL!BJ722="","*",SP_SUL!BJ722),IF(SP_SUL!BK722="","*",SP_SUL!BK722))</f>
        <v>Devido cancelamento do bloco, alterado a programação para realizar o deslocamento até km92 / MC1 07h31 / Realizado deslocamento</v>
      </c>
    </row>
    <row r="722" spans="1:16" hidden="1">
      <c r="A722" s="81">
        <f>IF(SP_SUL!B723="","*",SP_SUL!B723)</f>
        <v>46080</v>
      </c>
      <c r="B722" s="82" t="str">
        <f>IF(SP_SUL!X723="","*",SP_SUL!X723)</f>
        <v>Oportunidade</v>
      </c>
      <c r="C722" s="82" t="str">
        <f>IF(SP_SUL!S723="","*",SP_SUL!S723)</f>
        <v>SP SUL</v>
      </c>
      <c r="D722" s="82" t="str">
        <f>IF(SP_SUL!T723="","*",SP_SUL!T723)</f>
        <v>ZEV-ZPT</v>
      </c>
      <c r="E722" s="82" t="str">
        <f>IF(SP_SUL!D723="","*",SP_SUL!D723)</f>
        <v>ANDERSON (TF-680)</v>
      </c>
      <c r="F722" s="82" t="str">
        <f>IF(SP_SUL!H723="","*",SP_SUL!H723)</f>
        <v>-</v>
      </c>
      <c r="G722" s="82" t="str">
        <f>IF(SP_SUL!M723="","*",SP_SUL!M723)</f>
        <v>ZGP</v>
      </c>
      <c r="H722" s="115">
        <f>IF(SP_SUL!K723="","*",SP_SUL!K723)</f>
        <v>102</v>
      </c>
      <c r="I722" s="112">
        <f>IF(SP_SUL!O723="","*",SP_SUL!O723)</f>
        <v>0.41666666666666669</v>
      </c>
      <c r="J722" s="112">
        <f>IF(SP_SUL!P723="","*",SP_SUL!P723)</f>
        <v>6.9444444444444447E-4</v>
      </c>
      <c r="K722" s="82" t="str">
        <f>IF(SP_SUL!AK723="","*",SP_SUL!AK723)</f>
        <v>-</v>
      </c>
      <c r="L722" s="82" t="str">
        <f>IF(SP_SUL!AM723="","*",SP_SUL!AM723)</f>
        <v>ZGP</v>
      </c>
      <c r="M722" s="82">
        <f>IF(SP_SUL!AP723="","*",SP_SUL!AP723)</f>
        <v>102</v>
      </c>
      <c r="N722" s="82" t="str">
        <f>IF(SP_SUL!AM723="","*",SP_SUL!AM723)</f>
        <v>ZGP</v>
      </c>
      <c r="O722" s="109">
        <f>IF(SP_SUL!BH723="","*",SP_SUL!BH723)</f>
        <v>0</v>
      </c>
      <c r="P722" s="145" t="str">
        <f>IF($A$2=1,IF(SP_SUL!BJ723="","*",SP_SUL!BJ723),IF(SP_SUL!BK723="","*",SP_SUL!BK723))</f>
        <v>Cancelado / devido cancelamento do bloco</v>
      </c>
    </row>
    <row r="723" spans="1:16" hidden="1">
      <c r="A723" s="81">
        <f>IF(SP_SUL!B724="","*",SP_SUL!B724)</f>
        <v>46080</v>
      </c>
      <c r="B723" s="82" t="str">
        <f>IF(SP_SUL!X724="","*",SP_SUL!X724)</f>
        <v>Oportunidade</v>
      </c>
      <c r="C723" s="82" t="str">
        <f>IF(SP_SUL!S724="","*",SP_SUL!S724)</f>
        <v>SP SUL</v>
      </c>
      <c r="D723" s="82" t="str">
        <f>IF(SP_SUL!T724="","*",SP_SUL!T724)</f>
        <v>ZEV-ZPT</v>
      </c>
      <c r="E723" s="82" t="str">
        <f>IF(SP_SUL!D724="","*",SP_SUL!D724)</f>
        <v>RAFAEL (TP-695)</v>
      </c>
      <c r="F723" s="82" t="str">
        <f>IF(SP_SUL!H724="","*",SP_SUL!H724)</f>
        <v>-</v>
      </c>
      <c r="G723" s="82" t="str">
        <f>IF(SP_SUL!M724="","*",SP_SUL!M724)</f>
        <v>ZGP</v>
      </c>
      <c r="H723" s="115">
        <f>IF(SP_SUL!K724="","*",SP_SUL!K724)</f>
        <v>102</v>
      </c>
      <c r="I723" s="112">
        <f>IF(SP_SUL!O724="","*",SP_SUL!O724)</f>
        <v>0.41666666666666669</v>
      </c>
      <c r="J723" s="112">
        <f>IF(SP_SUL!P724="","*",SP_SUL!P724)</f>
        <v>6.9444444444444447E-4</v>
      </c>
      <c r="K723" s="82" t="str">
        <f>IF(SP_SUL!AK724="","*",SP_SUL!AK724)</f>
        <v>-</v>
      </c>
      <c r="L723" s="82" t="str">
        <f>IF(SP_SUL!AM724="","*",SP_SUL!AM724)</f>
        <v>ZGP</v>
      </c>
      <c r="M723" s="82">
        <f>IF(SP_SUL!AP724="","*",SP_SUL!AP724)</f>
        <v>102</v>
      </c>
      <c r="N723" s="82" t="str">
        <f>IF(SP_SUL!AM724="","*",SP_SUL!AM724)</f>
        <v>ZGP</v>
      </c>
      <c r="O723" s="109">
        <f>IF(SP_SUL!BH724="","*",SP_SUL!BH724)</f>
        <v>0</v>
      </c>
      <c r="P723" s="145" t="str">
        <f>IF($A$2=1,IF(SP_SUL!BJ724="","*",SP_SUL!BJ724),IF(SP_SUL!BK724="","*",SP_SUL!BK724))</f>
        <v>Cancelado / devido cancelamento do bloco</v>
      </c>
    </row>
    <row r="724" spans="1:16" hidden="1">
      <c r="A724" s="81">
        <f>IF(SP_SUL!B725="","*",SP_SUL!B725)</f>
        <v>46080</v>
      </c>
      <c r="B724" s="82" t="str">
        <f>IF(SP_SUL!X725="","*",SP_SUL!X725)</f>
        <v>Oportunidade</v>
      </c>
      <c r="C724" s="82" t="str">
        <f>IF(SP_SUL!S725="","*",SP_SUL!S725)</f>
        <v>SP SUL</v>
      </c>
      <c r="D724" s="82" t="str">
        <f>IF(SP_SUL!T725="","*",SP_SUL!T725)</f>
        <v>ZEV-ZPT</v>
      </c>
      <c r="E724" s="82" t="str">
        <f>IF(SP_SUL!D725="","*",SP_SUL!D725)</f>
        <v>THIAGO (TF-685)</v>
      </c>
      <c r="F724" s="82" t="str">
        <f>IF(SP_SUL!H725="","*",SP_SUL!H725)</f>
        <v>-</v>
      </c>
      <c r="G724" s="82" t="str">
        <f>IF(SP_SUL!M725="","*",SP_SUL!M725)</f>
        <v>ZGP-ZPT</v>
      </c>
      <c r="H724" s="115">
        <f>IF(SP_SUL!K725="","*",SP_SUL!K725)</f>
        <v>106.32</v>
      </c>
      <c r="I724" s="112">
        <f>IF(SP_SUL!O725="","*",SP_SUL!O725)</f>
        <v>0.41666666666666669</v>
      </c>
      <c r="J724" s="112">
        <f>IF(SP_SUL!P725="","*",SP_SUL!P725)</f>
        <v>6.9444444444444447E-4</v>
      </c>
      <c r="K724" s="82" t="str">
        <f>IF(SP_SUL!AK725="","*",SP_SUL!AK725)</f>
        <v>-</v>
      </c>
      <c r="L724" s="82" t="str">
        <f>IF(SP_SUL!AM725="","*",SP_SUL!AM725)</f>
        <v>ZGP-ZPT</v>
      </c>
      <c r="M724" s="82">
        <f>IF(SP_SUL!AP725="","*",SP_SUL!AP725)</f>
        <v>106.32</v>
      </c>
      <c r="N724" s="82" t="str">
        <f>IF(SP_SUL!AM725="","*",SP_SUL!AM725)</f>
        <v>ZGP-ZPT</v>
      </c>
      <c r="O724" s="109">
        <f>IF(SP_SUL!BH725="","*",SP_SUL!BH725)</f>
        <v>0</v>
      </c>
      <c r="P724" s="145" t="str">
        <f>IF($A$2=1,IF(SP_SUL!BJ725="","*",SP_SUL!BJ725),IF(SP_SUL!BK725="","*",SP_SUL!BK725))</f>
        <v>Cancelado / devido cancelamento do bloco</v>
      </c>
    </row>
    <row r="725" spans="1:16" hidden="1">
      <c r="A725" s="81">
        <f>IF(SP_SUL!B726="","*",SP_SUL!B726)</f>
        <v>46080</v>
      </c>
      <c r="B725" s="82" t="str">
        <f>IF(SP_SUL!X726="","*",SP_SUL!X726)</f>
        <v>Oportunidade</v>
      </c>
      <c r="C725" s="82" t="str">
        <f>IF(SP_SUL!S726="","*",SP_SUL!S726)</f>
        <v>SP SUL</v>
      </c>
      <c r="D725" s="82" t="str">
        <f>IF(SP_SUL!T726="","*",SP_SUL!T726)</f>
        <v>ZEV-ZPT</v>
      </c>
      <c r="E725" s="82" t="str">
        <f>IF(SP_SUL!D726="","*",SP_SUL!D726)</f>
        <v>HUELTON (TP-725)</v>
      </c>
      <c r="F725" s="82" t="str">
        <f>IF(SP_SUL!H726="","*",SP_SUL!H726)</f>
        <v>-</v>
      </c>
      <c r="G725" s="82" t="str">
        <f>IF(SP_SUL!M726="","*",SP_SUL!M726)</f>
        <v>ZPT</v>
      </c>
      <c r="H725" s="115">
        <f>IF(SP_SUL!K726="","*",SP_SUL!K726)</f>
        <v>106.7</v>
      </c>
      <c r="I725" s="112">
        <f>IF(SP_SUL!O726="","*",SP_SUL!O726)</f>
        <v>0.41666666666666669</v>
      </c>
      <c r="J725" s="112">
        <f>IF(SP_SUL!P726="","*",SP_SUL!P726)</f>
        <v>6.25E-2</v>
      </c>
      <c r="K725" s="82" t="str">
        <f>IF(SP_SUL!AK726="","*",SP_SUL!AK726)</f>
        <v>-</v>
      </c>
      <c r="L725" s="82" t="str">
        <f>IF(SP_SUL!AM726="","*",SP_SUL!AM726)</f>
        <v>ZPT</v>
      </c>
      <c r="M725" s="82">
        <f>IF(SP_SUL!AP726="","*",SP_SUL!AP726)</f>
        <v>106.7</v>
      </c>
      <c r="N725" s="82" t="str">
        <f>IF(SP_SUL!AM726="","*",SP_SUL!AM726)</f>
        <v>ZPT</v>
      </c>
      <c r="O725" s="109">
        <f>IF(SP_SUL!BH726="","*",SP_SUL!BH726)</f>
        <v>0</v>
      </c>
      <c r="P725" s="145" t="str">
        <f>IF($A$2=1,IF(SP_SUL!BJ726="","*",SP_SUL!BJ726),IF(SP_SUL!BK726="","*",SP_SUL!BK726))</f>
        <v>Cancelado / condições climáticas</v>
      </c>
    </row>
    <row r="726" spans="1:16" hidden="1">
      <c r="A726" s="81">
        <f>IF(SP_SUL!B727="","*",SP_SUL!B727)</f>
        <v>46080</v>
      </c>
      <c r="B726" s="82" t="str">
        <f>IF(SP_SUL!X727="","*",SP_SUL!X727)</f>
        <v>Contrato</v>
      </c>
      <c r="C726" s="82" t="str">
        <f>IF(SP_SUL!S727="","*",SP_SUL!S727)</f>
        <v>SP SUL</v>
      </c>
      <c r="D726" s="82" t="str">
        <f>IF(SP_SUL!T727="","*",SP_SUL!T727)</f>
        <v>ZEV-ZPT</v>
      </c>
      <c r="E726" s="82" t="str">
        <f>IF(SP_SUL!D727="","*",SP_SUL!D727)</f>
        <v>A84</v>
      </c>
      <c r="F726" s="82" t="str">
        <f>IF(SP_SUL!H727="","*",SP_SUL!H727)</f>
        <v>109ZPT</v>
      </c>
      <c r="G726" s="82" t="str">
        <f>IF(SP_SUL!M727="","*",SP_SUL!M727)</f>
        <v>ZPT-ZPG-ZPT</v>
      </c>
      <c r="H726" s="115">
        <f>IF(SP_SUL!K727="","*",SP_SUL!K727)</f>
        <v>108.4</v>
      </c>
      <c r="I726" s="112">
        <f>IF(SP_SUL!O727="","*",SP_SUL!O727)</f>
        <v>0.33333333333333331</v>
      </c>
      <c r="J726" s="112">
        <f>IF(SP_SUL!P727="","*",SP_SUL!P727)</f>
        <v>4.1666666666666664E-2</v>
      </c>
      <c r="K726" s="82" t="str">
        <f>IF(SP_SUL!AK727="","*",SP_SUL!AK727)</f>
        <v>109ZPT</v>
      </c>
      <c r="L726" s="82" t="str">
        <f>IF(SP_SUL!AM727="","*",SP_SUL!AM727)</f>
        <v>ZPT-ZPG-ZPT</v>
      </c>
      <c r="M726" s="82">
        <f>IF(SP_SUL!AP727="","*",SP_SUL!AP727)</f>
        <v>108.4</v>
      </c>
      <c r="N726" s="82" t="str">
        <f>IF(SP_SUL!AM727="","*",SP_SUL!AM727)</f>
        <v>ZPT-ZPG-ZPT</v>
      </c>
      <c r="O726" s="109">
        <f>IF(SP_SUL!BH727="","*",SP_SUL!BH727)</f>
        <v>2</v>
      </c>
      <c r="P726" s="145" t="str">
        <f>IF($A$2=1,IF(SP_SUL!BJ727="","*",SP_SUL!BJ727),IF(SP_SUL!BK727="","*",SP_SUL!BK727))</f>
        <v>Realizado inspeção</v>
      </c>
    </row>
    <row r="727" spans="1:16" hidden="1">
      <c r="A727" s="81">
        <f>IF(SP_SUL!B728="","*",SP_SUL!B728)</f>
        <v>46080</v>
      </c>
      <c r="B727" s="82" t="str">
        <f>IF(SP_SUL!X728="","*",SP_SUL!X728)</f>
        <v>Oportunidade</v>
      </c>
      <c r="C727" s="82" t="str">
        <f>IF(SP_SUL!S728="","*",SP_SUL!S728)</f>
        <v>SP SUL</v>
      </c>
      <c r="D727" s="82" t="str">
        <f>IF(SP_SUL!T728="","*",SP_SUL!T728)</f>
        <v>ZEV-ZPT</v>
      </c>
      <c r="E727" s="82" t="str">
        <f>IF(SP_SUL!D728="","*",SP_SUL!D728)</f>
        <v>EXPANSÃO TURMA 1</v>
      </c>
      <c r="F727" s="82" t="str">
        <f>IF(SP_SUL!H728="","*",SP_SUL!H728)</f>
        <v>-</v>
      </c>
      <c r="G727" s="82" t="str">
        <f>IF(SP_SUL!M728="","*",SP_SUL!M728)</f>
        <v>109-ZGM</v>
      </c>
      <c r="H727" s="115">
        <f>IF(SP_SUL!K728="","*",SP_SUL!K728)</f>
        <v>108.75</v>
      </c>
      <c r="I727" s="112">
        <f>IF(SP_SUL!O728="","*",SP_SUL!O728)</f>
        <v>0.35416666666666669</v>
      </c>
      <c r="J727" s="112">
        <f>IF(SP_SUL!P728="","*",SP_SUL!P728)</f>
        <v>6.25E-2</v>
      </c>
      <c r="K727" s="82" t="str">
        <f>IF(SP_SUL!AK728="","*",SP_SUL!AK728)</f>
        <v>-</v>
      </c>
      <c r="L727" s="82" t="str">
        <f>IF(SP_SUL!AM728="","*",SP_SUL!AM728)</f>
        <v>109-ZGM</v>
      </c>
      <c r="M727" s="82">
        <f>IF(SP_SUL!AP728="","*",SP_SUL!AP728)</f>
        <v>108.75</v>
      </c>
      <c r="N727" s="82" t="str">
        <f>IF(SP_SUL!AM728="","*",SP_SUL!AM728)</f>
        <v>109-ZGM</v>
      </c>
      <c r="O727" s="109">
        <f>IF(SP_SUL!BH728="","*",SP_SUL!BH728)</f>
        <v>0</v>
      </c>
      <c r="P727" s="145" t="str">
        <f>IF($A$2=1,IF(SP_SUL!BJ728="","*",SP_SUL!BJ728),IF(SP_SUL!BK728="","*",SP_SUL!BK728))</f>
        <v>Cancelado / condições climáticas</v>
      </c>
    </row>
    <row r="728" spans="1:16" hidden="1">
      <c r="A728" s="81">
        <f>IF(SP_SUL!B729="","*",SP_SUL!B729)</f>
        <v>46080</v>
      </c>
      <c r="B728" s="82" t="str">
        <f>IF(SP_SUL!X729="","*",SP_SUL!X729)</f>
        <v>Oportunidade</v>
      </c>
      <c r="C728" s="82" t="str">
        <f>IF(SP_SUL!S729="","*",SP_SUL!S729)</f>
        <v>SP SUL</v>
      </c>
      <c r="D728" s="82" t="str">
        <f>IF(SP_SUL!T729="","*",SP_SUL!T729)</f>
        <v>ZEV-ZPT</v>
      </c>
      <c r="E728" s="82" t="str">
        <f>IF(SP_SUL!D729="","*",SP_SUL!D729)</f>
        <v>LEANDRO (TP-727)</v>
      </c>
      <c r="F728" s="82" t="str">
        <f>IF(SP_SUL!H729="","*",SP_SUL!H729)</f>
        <v>-</v>
      </c>
      <c r="G728" s="82" t="str">
        <f>IF(SP_SUL!M729="","*",SP_SUL!M729)</f>
        <v>109-ZGM</v>
      </c>
      <c r="H728" s="115">
        <f>IF(SP_SUL!K729="","*",SP_SUL!K729)</f>
        <v>112.7</v>
      </c>
      <c r="I728" s="112">
        <f>IF(SP_SUL!O729="","*",SP_SUL!O729)</f>
        <v>0.41666666666666669</v>
      </c>
      <c r="J728" s="112">
        <f>IF(SP_SUL!P729="","*",SP_SUL!P729)</f>
        <v>8.3333333333333329E-2</v>
      </c>
      <c r="K728" s="82" t="str">
        <f>IF(SP_SUL!AK729="","*",SP_SUL!AK729)</f>
        <v>-</v>
      </c>
      <c r="L728" s="82" t="str">
        <f>IF(SP_SUL!AM729="","*",SP_SUL!AM729)</f>
        <v>109-ZGM</v>
      </c>
      <c r="M728" s="82">
        <f>IF(SP_SUL!AP729="","*",SP_SUL!AP729)</f>
        <v>112.7</v>
      </c>
      <c r="N728" s="82" t="str">
        <f>IF(SP_SUL!AM729="","*",SP_SUL!AM729)</f>
        <v>109-ZGM</v>
      </c>
      <c r="O728" s="109">
        <f>IF(SP_SUL!BH729="","*",SP_SUL!BH729)</f>
        <v>0</v>
      </c>
      <c r="P728" s="145" t="str">
        <f>IF($A$2=1,IF(SP_SUL!BJ729="","*",SP_SUL!BJ729),IF(SP_SUL!BK729="","*",SP_SUL!BK729))</f>
        <v>TP pronto 11h12 / Sem Oportunidade de faixa /</v>
      </c>
    </row>
    <row r="729" spans="1:16" hidden="1">
      <c r="A729" s="81" t="str">
        <f>IF(SP_SUL!B730="","*",SP_SUL!B730)</f>
        <v>*</v>
      </c>
      <c r="B729" s="82" t="str">
        <f>IF(SP_SUL!X730="","*",SP_SUL!X730)</f>
        <v>*</v>
      </c>
      <c r="C729" s="82" t="str">
        <f>IF(SP_SUL!S730="","*",SP_SUL!S730)</f>
        <v>-</v>
      </c>
      <c r="D729" s="82" t="str">
        <f>IF(SP_SUL!T730="","*",SP_SUL!T730)</f>
        <v>-</v>
      </c>
      <c r="E729" s="82" t="str">
        <f>IF(SP_SUL!D730="","*",SP_SUL!D730)</f>
        <v>*</v>
      </c>
      <c r="F729" s="82" t="str">
        <f>IF(SP_SUL!H730="","*",SP_SUL!H730)</f>
        <v>*</v>
      </c>
      <c r="G729" s="82" t="str">
        <f>IF(SP_SUL!M730="","*",SP_SUL!M730)</f>
        <v>-</v>
      </c>
      <c r="H729" s="115" t="str">
        <f>IF(SP_SUL!K730="","*",SP_SUL!K730)</f>
        <v>*</v>
      </c>
      <c r="I729" s="112" t="str">
        <f>IF(SP_SUL!O730="","*",SP_SUL!O730)</f>
        <v>*</v>
      </c>
      <c r="J729" s="112" t="str">
        <f>IF(SP_SUL!P730="","*",SP_SUL!P730)</f>
        <v>*</v>
      </c>
      <c r="K729" s="82">
        <f>IF(SP_SUL!AK730="","*",SP_SUL!AK730)</f>
        <v>0</v>
      </c>
      <c r="L729" s="82" t="str">
        <f>IF(SP_SUL!AM730="","*",SP_SUL!AM730)</f>
        <v>-</v>
      </c>
      <c r="M729" s="82">
        <f>IF(SP_SUL!AP730="","*",SP_SUL!AP730)</f>
        <v>0</v>
      </c>
      <c r="N729" s="82" t="str">
        <f>IF(SP_SUL!AM730="","*",SP_SUL!AM730)</f>
        <v>-</v>
      </c>
      <c r="O729" s="109" t="str">
        <f>IF(SP_SUL!BH730="","*",SP_SUL!BH730)</f>
        <v>*</v>
      </c>
      <c r="P729" s="145" t="str">
        <f>IF($A$2=1,IF(SP_SUL!BJ730="","*",SP_SUL!BJ730),IF(SP_SUL!BK730="","*",SP_SUL!BK730))</f>
        <v>*</v>
      </c>
    </row>
    <row r="730" spans="1:16" hidden="1">
      <c r="A730" s="81" t="str">
        <f>IF(SP_SUL!B731="","*",SP_SUL!B731)</f>
        <v>*</v>
      </c>
      <c r="B730" s="82" t="str">
        <f>IF(SP_SUL!X731="","*",SP_SUL!X731)</f>
        <v>*</v>
      </c>
      <c r="C730" s="82" t="str">
        <f>IF(SP_SUL!S731="","*",SP_SUL!S731)</f>
        <v>-</v>
      </c>
      <c r="D730" s="82" t="str">
        <f>IF(SP_SUL!T731="","*",SP_SUL!T731)</f>
        <v>-</v>
      </c>
      <c r="E730" s="82" t="str">
        <f>IF(SP_SUL!D731="","*",SP_SUL!D731)</f>
        <v>*</v>
      </c>
      <c r="F730" s="82" t="str">
        <f>IF(SP_SUL!H731="","*",SP_SUL!H731)</f>
        <v>*</v>
      </c>
      <c r="G730" s="82" t="str">
        <f>IF(SP_SUL!M731="","*",SP_SUL!M731)</f>
        <v>-</v>
      </c>
      <c r="H730" s="115" t="str">
        <f>IF(SP_SUL!K731="","*",SP_SUL!K731)</f>
        <v>*</v>
      </c>
      <c r="I730" s="112" t="str">
        <f>IF(SP_SUL!O731="","*",SP_SUL!O731)</f>
        <v>*</v>
      </c>
      <c r="J730" s="112" t="str">
        <f>IF(SP_SUL!P731="","*",SP_SUL!P731)</f>
        <v>*</v>
      </c>
      <c r="K730" s="82">
        <f>IF(SP_SUL!AK731="","*",SP_SUL!AK731)</f>
        <v>0</v>
      </c>
      <c r="L730" s="82" t="str">
        <f>IF(SP_SUL!AM731="","*",SP_SUL!AM731)</f>
        <v>-</v>
      </c>
      <c r="M730" s="82">
        <f>IF(SP_SUL!AP731="","*",SP_SUL!AP731)</f>
        <v>0</v>
      </c>
      <c r="N730" s="82" t="str">
        <f>IF(SP_SUL!AM731="","*",SP_SUL!AM731)</f>
        <v>-</v>
      </c>
      <c r="O730" s="109" t="str">
        <f>IF(SP_SUL!BH731="","*",SP_SUL!BH731)</f>
        <v>*</v>
      </c>
      <c r="P730" s="145" t="str">
        <f>IF($A$2=1,IF(SP_SUL!BJ731="","*",SP_SUL!BJ731),IF(SP_SUL!BK731="","*",SP_SUL!BK731))</f>
        <v>*</v>
      </c>
    </row>
    <row r="731" spans="1:16" hidden="1">
      <c r="A731" s="81" t="str">
        <f>IF(SP_SUL!B732="","*",SP_SUL!B732)</f>
        <v>*</v>
      </c>
      <c r="B731" s="82" t="str">
        <f>IF(SP_SUL!X732="","*",SP_SUL!X732)</f>
        <v>*</v>
      </c>
      <c r="C731" s="82" t="str">
        <f>IF(SP_SUL!S732="","*",SP_SUL!S732)</f>
        <v>-</v>
      </c>
      <c r="D731" s="82" t="str">
        <f>IF(SP_SUL!T732="","*",SP_SUL!T732)</f>
        <v>-</v>
      </c>
      <c r="E731" s="82" t="str">
        <f>IF(SP_SUL!D732="","*",SP_SUL!D732)</f>
        <v>*</v>
      </c>
      <c r="F731" s="82" t="str">
        <f>IF(SP_SUL!H732="","*",SP_SUL!H732)</f>
        <v>*</v>
      </c>
      <c r="G731" s="82" t="str">
        <f>IF(SP_SUL!M732="","*",SP_SUL!M732)</f>
        <v>-</v>
      </c>
      <c r="H731" s="115" t="str">
        <f>IF(SP_SUL!K732="","*",SP_SUL!K732)</f>
        <v>*</v>
      </c>
      <c r="I731" s="112" t="str">
        <f>IF(SP_SUL!O732="","*",SP_SUL!O732)</f>
        <v>*</v>
      </c>
      <c r="J731" s="112" t="str">
        <f>IF(SP_SUL!P732="","*",SP_SUL!P732)</f>
        <v>*</v>
      </c>
      <c r="K731" s="82">
        <f>IF(SP_SUL!AK732="","*",SP_SUL!AK732)</f>
        <v>0</v>
      </c>
      <c r="L731" s="82" t="str">
        <f>IF(SP_SUL!AM732="","*",SP_SUL!AM732)</f>
        <v>-</v>
      </c>
      <c r="M731" s="82">
        <f>IF(SP_SUL!AP732="","*",SP_SUL!AP732)</f>
        <v>0</v>
      </c>
      <c r="N731" s="82" t="str">
        <f>IF(SP_SUL!AM732="","*",SP_SUL!AM732)</f>
        <v>-</v>
      </c>
      <c r="O731" s="109" t="str">
        <f>IF(SP_SUL!BH732="","*",SP_SUL!BH732)</f>
        <v>*</v>
      </c>
      <c r="P731" s="145" t="str">
        <f>IF($A$2=1,IF(SP_SUL!BJ732="","*",SP_SUL!BJ732),IF(SP_SUL!BK732="","*",SP_SUL!BK732))</f>
        <v>*</v>
      </c>
    </row>
    <row r="732" spans="1:16" hidden="1">
      <c r="A732" s="81">
        <f>IF(SP_SUL!B733="","*",SP_SUL!B733)</f>
        <v>46081</v>
      </c>
      <c r="B732" s="82" t="str">
        <f>IF(SP_SUL!X733="","*",SP_SUL!X733)</f>
        <v>Oportunidade</v>
      </c>
      <c r="C732" s="82" t="str">
        <f>IF(SP_SUL!S733="","*",SP_SUL!S733)</f>
        <v>SP SUL</v>
      </c>
      <c r="D732" s="82" t="str">
        <f>IF(SP_SUL!T733="","*",SP_SUL!T733)</f>
        <v>ZBV-ZRX</v>
      </c>
      <c r="E732" s="82" t="str">
        <f>IF(SP_SUL!D733="","*",SP_SUL!D733)</f>
        <v>EXPANSÃO TURMA 1</v>
      </c>
      <c r="F732" s="82" t="str">
        <f>IF(SP_SUL!H733="","*",SP_SUL!H733)</f>
        <v>-</v>
      </c>
      <c r="G732" s="82" t="str">
        <f>IF(SP_SUL!M733="","*",SP_SUL!M733)</f>
        <v>ZCD-ZSQ</v>
      </c>
      <c r="H732" s="115">
        <f>IF(SP_SUL!K733="","*",SP_SUL!K733)</f>
        <v>115.8</v>
      </c>
      <c r="I732" s="112">
        <f>IF(SP_SUL!O733="","*",SP_SUL!O733)</f>
        <v>0.35416666666666669</v>
      </c>
      <c r="J732" s="112">
        <f>IF(SP_SUL!P733="","*",SP_SUL!P733)</f>
        <v>0.25</v>
      </c>
      <c r="K732" s="82" t="str">
        <f>IF(SP_SUL!AK733="","*",SP_SUL!AK733)</f>
        <v>-</v>
      </c>
      <c r="L732" s="82" t="str">
        <f>IF(SP_SUL!AM733="","*",SP_SUL!AM733)</f>
        <v>ZCD-ZSQ</v>
      </c>
      <c r="M732" s="82">
        <f>IF(SP_SUL!AP733="","*",SP_SUL!AP733)</f>
        <v>115.8</v>
      </c>
      <c r="N732" s="82" t="str">
        <f>IF(SP_SUL!AM733="","*",SP_SUL!AM733)</f>
        <v>ZCD-ZSQ</v>
      </c>
      <c r="O732" s="109">
        <f>IF(SP_SUL!BH733="","*",SP_SUL!BH733)</f>
        <v>1</v>
      </c>
      <c r="P732" s="145" t="str">
        <f>IF($A$2=1,IF(SP_SUL!BJ733="","*",SP_SUL!BJ733),IF(SP_SUL!BK733="","*",SP_SUL!BK733))</f>
        <v>*</v>
      </c>
    </row>
    <row r="733" spans="1:16" hidden="1">
      <c r="A733" s="81">
        <f>IF(SP_SUL!B734="","*",SP_SUL!B734)</f>
        <v>46081</v>
      </c>
      <c r="B733" s="82" t="str">
        <f>IF(SP_SUL!X734="","*",SP_SUL!X734)</f>
        <v>Oportunidade</v>
      </c>
      <c r="C733" s="82" t="str">
        <f>IF(SP_SUL!S734="","*",SP_SUL!S734)</f>
        <v>SP SUL</v>
      </c>
      <c r="D733" s="82" t="str">
        <f>IF(SP_SUL!T734="","*",SP_SUL!T734)</f>
        <v>ZBV-ZRX</v>
      </c>
      <c r="E733" s="82" t="str">
        <f>IF(SP_SUL!D734="","*",SP_SUL!D734)</f>
        <v>V92</v>
      </c>
      <c r="F733" s="82" t="str">
        <f>IF(SP_SUL!H734="","*",SP_SUL!H734)</f>
        <v>ZAC-2</v>
      </c>
      <c r="G733" s="82" t="str">
        <f>IF(SP_SUL!M734="","*",SP_SUL!M734)</f>
        <v>ZLI-ZCD</v>
      </c>
      <c r="H733" s="115">
        <f>IF(SP_SUL!K734="","*",SP_SUL!K734)</f>
        <v>109.31</v>
      </c>
      <c r="I733" s="112">
        <f>IF(SP_SUL!O734="","*",SP_SUL!O734)</f>
        <v>0.27083333333333331</v>
      </c>
      <c r="J733" s="112">
        <f>IF(SP_SUL!P734="","*",SP_SUL!P734)</f>
        <v>0.25</v>
      </c>
      <c r="K733" s="82" t="str">
        <f>IF(SP_SUL!AK734="","*",SP_SUL!AK734)</f>
        <v>ZAC-2</v>
      </c>
      <c r="L733" s="82" t="str">
        <f>IF(SP_SUL!AM734="","*",SP_SUL!AM734)</f>
        <v>ZLI-ZCD</v>
      </c>
      <c r="M733" s="82">
        <f>IF(SP_SUL!AP734="","*",SP_SUL!AP734)</f>
        <v>109.31</v>
      </c>
      <c r="N733" s="82" t="str">
        <f>IF(SP_SUL!AM734="","*",SP_SUL!AM734)</f>
        <v>ZLI-ZCD</v>
      </c>
      <c r="O733" s="109">
        <f>IF(SP_SUL!BH734="","*",SP_SUL!BH734)</f>
        <v>1</v>
      </c>
      <c r="P733" s="145" t="str">
        <f>IF($A$2=1,IF(SP_SUL!#REF!="","*",SP_SUL!#REF!),IF(SP_SUL!BK734="","*",SP_SUL!BK734))</f>
        <v>*</v>
      </c>
    </row>
    <row r="734" spans="1:16" hidden="1">
      <c r="A734" s="81">
        <f>IF(SP_SUL!B735="","*",SP_SUL!B735)</f>
        <v>46081</v>
      </c>
      <c r="B734" s="82" t="str">
        <f>IF(SP_SUL!X735="","*",SP_SUL!X735)</f>
        <v>Oportunidade</v>
      </c>
      <c r="C734" s="82" t="str">
        <f>IF(SP_SUL!S735="","*",SP_SUL!S735)</f>
        <v>SP SUL</v>
      </c>
      <c r="D734" s="82" t="str">
        <f>IF(SP_SUL!T735="","*",SP_SUL!T735)</f>
        <v>ZBV-ZRX</v>
      </c>
      <c r="E734" s="82" t="str">
        <f>IF(SP_SUL!D735="","*",SP_SUL!D735)</f>
        <v>EXPANSÃO TURMA 1</v>
      </c>
      <c r="F734" s="82" t="str">
        <f>IF(SP_SUL!H735="","*",SP_SUL!H735)</f>
        <v>-</v>
      </c>
      <c r="G734" s="82" t="str">
        <f>IF(SP_SUL!M735="","*",SP_SUL!M735)</f>
        <v>ZSU-ZNO</v>
      </c>
      <c r="H734" s="115">
        <f>IF(SP_SUL!K735="","*",SP_SUL!K735)</f>
        <v>73.38</v>
      </c>
      <c r="I734" s="112">
        <f>IF(SP_SUL!O735="","*",SP_SUL!O735)</f>
        <v>0.35416666666666669</v>
      </c>
      <c r="J734" s="112">
        <f>IF(SP_SUL!P735="","*",SP_SUL!P735)</f>
        <v>8.3333333333333329E-2</v>
      </c>
      <c r="K734" s="82" t="str">
        <f>IF(SP_SUL!AK735="","*",SP_SUL!AK735)</f>
        <v>-</v>
      </c>
      <c r="L734" s="82" t="str">
        <f>IF(SP_SUL!AM735="","*",SP_SUL!AM735)</f>
        <v>ZSU-ZNO</v>
      </c>
      <c r="M734" s="82">
        <f>IF(SP_SUL!AP735="","*",SP_SUL!AP735)</f>
        <v>73.38</v>
      </c>
      <c r="N734" s="82" t="str">
        <f>IF(SP_SUL!AM735="","*",SP_SUL!AM735)</f>
        <v>ZSU-ZNO</v>
      </c>
      <c r="O734" s="109">
        <f>IF(SP_SUL!BH735="","*",SP_SUL!BH735)</f>
        <v>2</v>
      </c>
      <c r="P734" s="145" t="str">
        <f>IF($A$2=1,IF(SP_SUL!BJ734="","*",SP_SUL!BJ734),IF(SP_SUL!BK735="","*",SP_SUL!BK735))</f>
        <v xml:space="preserve">TP pronta 09hrs, intervalo 10hrs ate 12hrs, atraso devido rebarbadora de solda/prod. 3 soldas </v>
      </c>
    </row>
    <row r="735" spans="1:16" hidden="1">
      <c r="A735" s="81">
        <f>IF(SP_SUL!B736="","*",SP_SUL!B736)</f>
        <v>46081</v>
      </c>
      <c r="B735" s="82" t="str">
        <f>IF(SP_SUL!X736="","*",SP_SUL!X736)</f>
        <v>Oportunidade</v>
      </c>
      <c r="C735" s="82" t="str">
        <f>IF(SP_SUL!S736="","*",SP_SUL!S736)</f>
        <v>SP SUL</v>
      </c>
      <c r="D735" s="82" t="str">
        <f>IF(SP_SUL!T736="","*",SP_SUL!T736)</f>
        <v>ZBV-ZRX</v>
      </c>
      <c r="E735" s="82" t="str">
        <f>IF(SP_SUL!D736="","*",SP_SUL!D736)</f>
        <v xml:space="preserve">TURMA FIXA VIA </v>
      </c>
      <c r="F735" s="82" t="str">
        <f>IF(SP_SUL!H736="","*",SP_SUL!H736)</f>
        <v>-</v>
      </c>
      <c r="G735" s="82" t="str">
        <f>IF(SP_SUL!M736="","*",SP_SUL!M736)</f>
        <v>ZCD</v>
      </c>
      <c r="H735" s="115">
        <f>IF(SP_SUL!K736="","*",SP_SUL!K736)</f>
        <v>113.9</v>
      </c>
      <c r="I735" s="112">
        <f>IF(SP_SUL!O736="","*",SP_SUL!O736)</f>
        <v>0.39583333333333331</v>
      </c>
      <c r="J735" s="112">
        <f>IF(SP_SUL!P736="","*",SP_SUL!P736)</f>
        <v>6.25E-2</v>
      </c>
      <c r="K735" s="82" t="str">
        <f>IF(SP_SUL!AK736="","*",SP_SUL!AK736)</f>
        <v>-</v>
      </c>
      <c r="L735" s="82" t="str">
        <f>IF(SP_SUL!AM736="","*",SP_SUL!AM736)</f>
        <v>ZCD</v>
      </c>
      <c r="M735" s="82">
        <f>IF(SP_SUL!AP736="","*",SP_SUL!AP736)</f>
        <v>113.9</v>
      </c>
      <c r="N735" s="82" t="str">
        <f>IF(SP_SUL!AM736="","*",SP_SUL!AM736)</f>
        <v>ZCD</v>
      </c>
      <c r="O735" s="109">
        <f>IF(SP_SUL!BH736="","*",SP_SUL!BH736)</f>
        <v>2</v>
      </c>
      <c r="P735" s="145" t="str">
        <f>IF($A$2=1,IF(SP_SUL!BJ736="","*",SP_SUL!BJ736),IF(SP_SUL!BK736="","*",SP_SUL!BK736))</f>
        <v>PT pronto 09hrs, intervalo 10:35 ate 12:05</v>
      </c>
    </row>
    <row r="736" spans="1:16" hidden="1">
      <c r="A736" s="81">
        <f>IF(SP_SUL!B737="","*",SP_SUL!B737)</f>
        <v>46081</v>
      </c>
      <c r="B736" s="82" t="str">
        <f>IF(SP_SUL!X737="","*",SP_SUL!X737)</f>
        <v>Oportunidade</v>
      </c>
      <c r="C736" s="82" t="str">
        <f>IF(SP_SUL!S737="","*",SP_SUL!S737)</f>
        <v>SP SUL</v>
      </c>
      <c r="D736" s="82" t="str">
        <f>IF(SP_SUL!T737="","*",SP_SUL!T737)</f>
        <v>ZBV-ZRX</v>
      </c>
      <c r="E736" s="82" t="str">
        <f>IF(SP_SUL!D737="","*",SP_SUL!D737)</f>
        <v>KLECIO (TP-699)</v>
      </c>
      <c r="F736" s="82" t="str">
        <f>IF(SP_SUL!H737="","*",SP_SUL!H737)</f>
        <v>-</v>
      </c>
      <c r="G736" s="82" t="str">
        <f>IF(SP_SUL!M737="","*",SP_SUL!M737)</f>
        <v>ZTT-ZLI</v>
      </c>
      <c r="H736" s="115">
        <f>IF(SP_SUL!K737="","*",SP_SUL!K737)</f>
        <v>97.3</v>
      </c>
      <c r="I736" s="112">
        <f>IF(SP_SUL!O737="","*",SP_SUL!O737)</f>
        <v>0.375</v>
      </c>
      <c r="J736" s="112">
        <f>IF(SP_SUL!P737="","*",SP_SUL!P737)</f>
        <v>0.125</v>
      </c>
      <c r="K736" s="82" t="str">
        <f>IF(SP_SUL!AK737="","*",SP_SUL!AK737)</f>
        <v>-</v>
      </c>
      <c r="L736" s="82" t="str">
        <f>IF(SP_SUL!AM737="","*",SP_SUL!AM737)</f>
        <v>ZTT-ZLI</v>
      </c>
      <c r="M736" s="82">
        <f>IF(SP_SUL!AP737="","*",SP_SUL!AP737)</f>
        <v>97.3</v>
      </c>
      <c r="N736" s="82" t="str">
        <f>IF(SP_SUL!AM737="","*",SP_SUL!AM737)</f>
        <v>ZTT-ZLI</v>
      </c>
      <c r="O736" s="109">
        <f>IF(SP_SUL!BH737="","*",SP_SUL!BH737)</f>
        <v>2</v>
      </c>
      <c r="P736" s="145" t="str">
        <f>IF($A$2=1,IF(SP_SUL!BJ737="","*",SP_SUL!BJ737),IF(SP_SUL!BK737="","*",SP_SUL!BK737))</f>
        <v xml:space="preserve">TP pronta 08hrs, intervalo 08:50 ate 11:50/ prod. 4 soldas </v>
      </c>
    </row>
    <row r="737" spans="1:16" hidden="1">
      <c r="A737" s="81">
        <f>IF(SP_SUL!B738="","*",SP_SUL!B738)</f>
        <v>46081</v>
      </c>
      <c r="B737" s="82" t="str">
        <f>IF(SP_SUL!X738="","*",SP_SUL!X738)</f>
        <v>Oportunidade</v>
      </c>
      <c r="C737" s="82" t="str">
        <f>IF(SP_SUL!S738="","*",SP_SUL!S738)</f>
        <v>SP SUL</v>
      </c>
      <c r="D737" s="82" t="str">
        <f>IF(SP_SUL!T738="","*",SP_SUL!T738)</f>
        <v>ZBV-ZRX</v>
      </c>
      <c r="E737" s="82" t="str">
        <f>IF(SP_SUL!D738="","*",SP_SUL!D738)</f>
        <v>E42</v>
      </c>
      <c r="F737" s="82" t="str">
        <f>IF(SP_SUL!H738="","*",SP_SUL!H738)</f>
        <v>ZBV-3</v>
      </c>
      <c r="G737" s="82" t="str">
        <f>IF(SP_SUL!M738="","*",SP_SUL!M738)</f>
        <v>ZSU</v>
      </c>
      <c r="H737" s="115">
        <f>IF(SP_SUL!K738="","*",SP_SUL!K738)</f>
        <v>67.531999999999996</v>
      </c>
      <c r="I737" s="112">
        <f>IF(SP_SUL!O738="","*",SP_SUL!O738)</f>
        <v>0.375</v>
      </c>
      <c r="J737" s="112">
        <f>IF(SP_SUL!P738="","*",SP_SUL!P738)</f>
        <v>8.3333333333333329E-2</v>
      </c>
      <c r="K737" s="82" t="str">
        <f>IF(SP_SUL!AK738="","*",SP_SUL!AK738)</f>
        <v>ZBV-3</v>
      </c>
      <c r="L737" s="82" t="str">
        <f>IF(SP_SUL!AM738="","*",SP_SUL!AM738)</f>
        <v>ZSU</v>
      </c>
      <c r="M737" s="82">
        <f>IF(SP_SUL!AP738="","*",SP_SUL!AP738)</f>
        <v>67.531999999999996</v>
      </c>
      <c r="N737" s="82" t="str">
        <f>IF(SP_SUL!AM738="","*",SP_SUL!AM738)</f>
        <v>ZSU</v>
      </c>
      <c r="O737" s="109">
        <f>IF(SP_SUL!BH738="","*",SP_SUL!BH738)</f>
        <v>0</v>
      </c>
      <c r="P737" s="145" t="str">
        <f>IF($A$2=1,IF(SP_SUL!BJ738="","*",SP_SUL!BJ738),IF(SP_SUL!BK738="","*",SP_SUL!BK738))</f>
        <v xml:space="preserve">MC1 10:27, licenciado 10:45, não circulou devido avaria na loco 9295, não liga suspeita bomda de combustivel </v>
      </c>
    </row>
    <row r="738" spans="1:16" hidden="1">
      <c r="A738" s="81">
        <f>IF(SP_SUL!B739="","*",SP_SUL!B739)</f>
        <v>46081</v>
      </c>
      <c r="B738" s="82" t="str">
        <f>IF(SP_SUL!X739="","*",SP_SUL!X739)</f>
        <v>Oportunidade</v>
      </c>
      <c r="C738" s="82" t="str">
        <f>IF(SP_SUL!S739="","*",SP_SUL!S739)</f>
        <v>SP SUL</v>
      </c>
      <c r="D738" s="82" t="str">
        <f>IF(SP_SUL!T739="","*",SP_SUL!T739)</f>
        <v>ZBV-ZRX</v>
      </c>
      <c r="E738" s="82" t="str">
        <f>IF(SP_SUL!D739="","*",SP_SUL!D739)</f>
        <v xml:space="preserve">TURMA FIXA VIA </v>
      </c>
      <c r="F738" s="82" t="str">
        <f>IF(SP_SUL!H739="","*",SP_SUL!H739)</f>
        <v>-</v>
      </c>
      <c r="G738" s="82" t="str">
        <f>IF(SP_SUL!M739="","*",SP_SUL!M739)</f>
        <v>ZHO-S</v>
      </c>
      <c r="H738" s="115">
        <f>IF(SP_SUL!K739="","*",SP_SUL!K739)</f>
        <v>59.3</v>
      </c>
      <c r="I738" s="112">
        <f>IF(SP_SUL!O739="","*",SP_SUL!O739)</f>
        <v>0.39583333333333331</v>
      </c>
      <c r="J738" s="112">
        <f>IF(SP_SUL!P739="","*",SP_SUL!P739)</f>
        <v>0.125</v>
      </c>
      <c r="K738" s="82" t="str">
        <f>IF(SP_SUL!AK739="","*",SP_SUL!AK739)</f>
        <v>-</v>
      </c>
      <c r="L738" s="82" t="str">
        <f>IF(SP_SUL!AM739="","*",SP_SUL!AM739)</f>
        <v>ZHO-S</v>
      </c>
      <c r="M738" s="82">
        <f>IF(SP_SUL!AP739="","*",SP_SUL!AP739)</f>
        <v>59.3</v>
      </c>
      <c r="N738" s="82" t="str">
        <f>IF(SP_SUL!AM739="","*",SP_SUL!AM739)</f>
        <v>ZHO-S</v>
      </c>
      <c r="O738" s="109">
        <f>IF(SP_SUL!BH739="","*",SP_SUL!BH739)</f>
        <v>0</v>
      </c>
      <c r="P738" s="145" t="str">
        <f>IF($A$2=1,IF(SP_SUL!BJ739="","*",SP_SUL!BJ739),IF(SP_SUL!BK739="","*",SP_SUL!BK739))</f>
        <v>*</v>
      </c>
    </row>
    <row r="739" spans="1:16" hidden="1">
      <c r="A739" s="81">
        <f>IF(SP_SUL!B740="","*",SP_SUL!B740)</f>
        <v>46081</v>
      </c>
      <c r="B739" s="82" t="str">
        <f>IF(SP_SUL!X740="","*",SP_SUL!X740)</f>
        <v>Oportunidade</v>
      </c>
      <c r="C739" s="82" t="str">
        <f>IF(SP_SUL!S740="","*",SP_SUL!S740)</f>
        <v>SP SUL</v>
      </c>
      <c r="D739" s="82" t="str">
        <f>IF(SP_SUL!T740="","*",SP_SUL!T740)</f>
        <v>ZBV-ZRX</v>
      </c>
      <c r="E739" s="82" t="str">
        <f>IF(SP_SUL!D740="","*",SP_SUL!D740)</f>
        <v xml:space="preserve">TURMA FIXA VIA </v>
      </c>
      <c r="F739" s="82" t="str">
        <f>IF(SP_SUL!H740="","*",SP_SUL!H740)</f>
        <v>-</v>
      </c>
      <c r="G739" s="82" t="str">
        <f>IF(SP_SUL!M740="","*",SP_SUL!M740)</f>
        <v>ZBM-1 / ZBM-2</v>
      </c>
      <c r="H739" s="115">
        <f>IF(SP_SUL!K740="","*",SP_SUL!K740)</f>
        <v>53.139000000000003</v>
      </c>
      <c r="I739" s="112">
        <f>IF(SP_SUL!O740="","*",SP_SUL!O740)</f>
        <v>0.39583333333333331</v>
      </c>
      <c r="J739" s="112">
        <f>IF(SP_SUL!P740="","*",SP_SUL!P740)</f>
        <v>0.125</v>
      </c>
      <c r="K739" s="82" t="str">
        <f>IF(SP_SUL!AK740="","*",SP_SUL!AK740)</f>
        <v>-</v>
      </c>
      <c r="L739" s="82" t="str">
        <f>IF(SP_SUL!AM740="","*",SP_SUL!AM740)</f>
        <v>ZBM-1 / ZBM-2</v>
      </c>
      <c r="M739" s="82">
        <f>IF(SP_SUL!AP740="","*",SP_SUL!AP740)</f>
        <v>53.139000000000003</v>
      </c>
      <c r="N739" s="82" t="str">
        <f>IF(SP_SUL!AM740="","*",SP_SUL!AM740)</f>
        <v>ZBM-1 / ZBM-2</v>
      </c>
      <c r="O739" s="109">
        <f>IF(SP_SUL!BH740="","*",SP_SUL!BH740)</f>
        <v>0</v>
      </c>
      <c r="P739" s="145" t="str">
        <f>IF($A$2=1,IF(SP_SUL!BJ740="","*",SP_SUL!BJ740),IF(SP_SUL!BK740="","*",SP_SUL!BK740))</f>
        <v>*</v>
      </c>
    </row>
    <row r="740" spans="1:16" hidden="1">
      <c r="A740" s="81">
        <f>IF(SP_SUL!B741="","*",SP_SUL!B741)</f>
        <v>46081</v>
      </c>
      <c r="B740" s="82" t="str">
        <f>IF(SP_SUL!X741="","*",SP_SUL!X741)</f>
        <v>Oportunidade</v>
      </c>
      <c r="C740" s="82" t="str">
        <f>IF(SP_SUL!S741="","*",SP_SUL!S741)</f>
        <v>SP SUL</v>
      </c>
      <c r="D740" s="82" t="str">
        <f>IF(SP_SUL!T741="","*",SP_SUL!T741)</f>
        <v>ZBV-ZRX</v>
      </c>
      <c r="E740" s="82" t="str">
        <f>IF(SP_SUL!D741="","*",SP_SUL!D741)</f>
        <v xml:space="preserve">TURMA FIXA VIA </v>
      </c>
      <c r="F740" s="82" t="str">
        <f>IF(SP_SUL!H741="","*",SP_SUL!H741)</f>
        <v>-</v>
      </c>
      <c r="G740" s="82" t="str">
        <f>IF(SP_SUL!M741="","*",SP_SUL!M741)</f>
        <v>ZBM</v>
      </c>
      <c r="H740" s="115">
        <f>IF(SP_SUL!K741="","*",SP_SUL!K741)</f>
        <v>55</v>
      </c>
      <c r="I740" s="112">
        <f>IF(SP_SUL!O741="","*",SP_SUL!O741)</f>
        <v>0.39583333333333331</v>
      </c>
      <c r="J740" s="112">
        <f>IF(SP_SUL!P741="","*",SP_SUL!P741)</f>
        <v>0.25</v>
      </c>
      <c r="K740" s="82" t="str">
        <f>IF(SP_SUL!AK741="","*",SP_SUL!AK741)</f>
        <v>-</v>
      </c>
      <c r="L740" s="82" t="str">
        <f>IF(SP_SUL!AM741="","*",SP_SUL!AM741)</f>
        <v>ZBM</v>
      </c>
      <c r="M740" s="82">
        <f>IF(SP_SUL!AP741="","*",SP_SUL!AP741)</f>
        <v>55</v>
      </c>
      <c r="N740" s="82" t="str">
        <f>IF(SP_SUL!AM741="","*",SP_SUL!AM741)</f>
        <v>ZBM</v>
      </c>
      <c r="O740" s="109">
        <f>IF(SP_SUL!BH741="","*",SP_SUL!BH741)</f>
        <v>1</v>
      </c>
      <c r="P740" s="145" t="str">
        <f>IF($A$2=1,IF(SP_SUL!BJ741="","*",SP_SUL!BJ741),IF(SP_SUL!BK741="","*",SP_SUL!BK741))</f>
        <v>*</v>
      </c>
    </row>
    <row r="741" spans="1:16" hidden="1">
      <c r="A741" s="81" t="str">
        <f>IF(SP_SUL!B742="","*",SP_SUL!B742)</f>
        <v>*</v>
      </c>
      <c r="B741" s="82" t="str">
        <f>IF(SP_SUL!X742="","*",SP_SUL!X742)</f>
        <v>*</v>
      </c>
      <c r="C741" s="82" t="str">
        <f>IF(SP_SUL!S742="","*",SP_SUL!S742)</f>
        <v>-</v>
      </c>
      <c r="D741" s="82" t="str">
        <f>IF(SP_SUL!T742="","*",SP_SUL!T742)</f>
        <v>-</v>
      </c>
      <c r="E741" s="82" t="str">
        <f>IF(SP_SUL!D742="","*",SP_SUL!D742)</f>
        <v>*</v>
      </c>
      <c r="F741" s="82" t="str">
        <f>IF(SP_SUL!H742="","*",SP_SUL!H742)</f>
        <v>*</v>
      </c>
      <c r="G741" s="82" t="str">
        <f>IF(SP_SUL!M742="","*",SP_SUL!M742)</f>
        <v>-</v>
      </c>
      <c r="H741" s="115" t="str">
        <f>IF(SP_SUL!K742="","*",SP_SUL!K742)</f>
        <v>*</v>
      </c>
      <c r="I741" s="112" t="str">
        <f>IF(SP_SUL!O742="","*",SP_SUL!O742)</f>
        <v>*</v>
      </c>
      <c r="J741" s="112" t="str">
        <f>IF(SP_SUL!P742="","*",SP_SUL!P742)</f>
        <v>*</v>
      </c>
      <c r="K741" s="82">
        <f>IF(SP_SUL!AK742="","*",SP_SUL!AK742)</f>
        <v>0</v>
      </c>
      <c r="L741" s="82" t="str">
        <f>IF(SP_SUL!AM742="","*",SP_SUL!AM742)</f>
        <v>-</v>
      </c>
      <c r="M741" s="82">
        <f>IF(SP_SUL!AP742="","*",SP_SUL!AP742)</f>
        <v>0</v>
      </c>
      <c r="N741" s="82" t="str">
        <f>IF(SP_SUL!AM742="","*",SP_SUL!AM742)</f>
        <v>-</v>
      </c>
      <c r="O741" s="109" t="str">
        <f>IF(SP_SUL!BH742="","*",SP_SUL!BH742)</f>
        <v>*</v>
      </c>
      <c r="P741" s="145" t="str">
        <f>IF($A$2=1,IF(SP_SUL!BJ742="","*",SP_SUL!BJ742),IF(SP_SUL!BK742="","*",SP_SUL!BK742))</f>
        <v>*</v>
      </c>
    </row>
    <row r="742" spans="1:16" hidden="1">
      <c r="A742" s="81" t="str">
        <f>IF(SP_SUL!B743="","*",SP_SUL!B743)</f>
        <v>*</v>
      </c>
      <c r="B742" s="82" t="str">
        <f>IF(SP_SUL!X743="","*",SP_SUL!X743)</f>
        <v>*</v>
      </c>
      <c r="C742" s="82" t="str">
        <f>IF(SP_SUL!S743="","*",SP_SUL!S743)</f>
        <v>-</v>
      </c>
      <c r="D742" s="82" t="str">
        <f>IF(SP_SUL!T743="","*",SP_SUL!T743)</f>
        <v>-</v>
      </c>
      <c r="E742" s="82" t="str">
        <f>IF(SP_SUL!D743="","*",SP_SUL!D743)</f>
        <v>*</v>
      </c>
      <c r="F742" s="82" t="str">
        <f>IF(SP_SUL!H743="","*",SP_SUL!H743)</f>
        <v>*</v>
      </c>
      <c r="G742" s="82" t="str">
        <f>IF(SP_SUL!M743="","*",SP_SUL!M743)</f>
        <v>-</v>
      </c>
      <c r="H742" s="115" t="str">
        <f>IF(SP_SUL!K743="","*",SP_SUL!K743)</f>
        <v>*</v>
      </c>
      <c r="I742" s="112" t="str">
        <f>IF(SP_SUL!O743="","*",SP_SUL!O743)</f>
        <v>*</v>
      </c>
      <c r="J742" s="112" t="str">
        <f>IF(SP_SUL!P743="","*",SP_SUL!P743)</f>
        <v>*</v>
      </c>
      <c r="K742" s="82">
        <f>IF(SP_SUL!AK743="","*",SP_SUL!AK743)</f>
        <v>0</v>
      </c>
      <c r="L742" s="82" t="str">
        <f>IF(SP_SUL!AM743="","*",SP_SUL!AM743)</f>
        <v>-</v>
      </c>
      <c r="M742" s="82">
        <f>IF(SP_SUL!AP743="","*",SP_SUL!AP743)</f>
        <v>0</v>
      </c>
      <c r="N742" s="82" t="str">
        <f>IF(SP_SUL!AM743="","*",SP_SUL!AM743)</f>
        <v>-</v>
      </c>
      <c r="O742" s="109" t="str">
        <f>IF(SP_SUL!BH743="","*",SP_SUL!BH743)</f>
        <v>*</v>
      </c>
      <c r="P742" s="145" t="str">
        <f>IF($A$2=1,IF(SP_SUL!BJ743="","*",SP_SUL!BJ743),IF(SP_SUL!BK743="","*",SP_SUL!BK743))</f>
        <v>*</v>
      </c>
    </row>
    <row r="743" spans="1:16" hidden="1">
      <c r="A743" s="81">
        <f>IF(SP_SUL!B744="","*",SP_SUL!B744)</f>
        <v>46081</v>
      </c>
      <c r="B743" s="82" t="str">
        <f>IF(SP_SUL!X744="","*",SP_SUL!X744)</f>
        <v>Oportunidade</v>
      </c>
      <c r="C743" s="82" t="str">
        <f>IF(SP_SUL!S744="","*",SP_SUL!S744)</f>
        <v>SP SUL</v>
      </c>
      <c r="D743" s="82" t="str">
        <f>IF(SP_SUL!T744="","*",SP_SUL!T744)</f>
        <v>ZBV-ZKE</v>
      </c>
      <c r="E743" s="82" t="str">
        <f>IF(SP_SUL!D744="","*",SP_SUL!D744)</f>
        <v>ROBSON (TP-729)</v>
      </c>
      <c r="F743" s="82" t="str">
        <f>IF(SP_SUL!H744="","*",SP_SUL!H744)</f>
        <v>-</v>
      </c>
      <c r="G743" s="82" t="str">
        <f>IF(SP_SUL!M744="","*",SP_SUL!M744)</f>
        <v>ZDS-ZQB</v>
      </c>
      <c r="H743" s="115">
        <f>IF(SP_SUL!K744="","*",SP_SUL!K744)</f>
        <v>252.45</v>
      </c>
      <c r="I743" s="112">
        <f>IF(SP_SUL!O744="","*",SP_SUL!O744)</f>
        <v>0.41666666666666669</v>
      </c>
      <c r="J743" s="112">
        <f>IF(SP_SUL!P744="","*",SP_SUL!P744)</f>
        <v>8.3333333333333329E-2</v>
      </c>
      <c r="K743" s="82" t="str">
        <f>IF(SP_SUL!AK744="","*",SP_SUL!AK744)</f>
        <v>-</v>
      </c>
      <c r="L743" s="82" t="str">
        <f>IF(SP_SUL!AM744="","*",SP_SUL!AM744)</f>
        <v>ZDS-ZQB</v>
      </c>
      <c r="M743" s="82">
        <f>IF(SP_SUL!AP744="","*",SP_SUL!AP744)</f>
        <v>252.45</v>
      </c>
      <c r="N743" s="82" t="str">
        <f>IF(SP_SUL!AM744="","*",SP_SUL!AM744)</f>
        <v>ZDS-ZQB</v>
      </c>
      <c r="O743" s="109">
        <f>IF(SP_SUL!BH744="","*",SP_SUL!BH744)</f>
        <v>0</v>
      </c>
      <c r="P743" s="145" t="str">
        <f>IF($A$2=1,IF(SP_SUL!BJ744="","*",SP_SUL!BJ744),IF(SP_SUL!BK744="","*",SP_SUL!BK744))</f>
        <v xml:space="preserve">Nao solicitou intervalo </v>
      </c>
    </row>
    <row r="744" spans="1:16" hidden="1">
      <c r="A744" s="81">
        <f>IF(SP_SUL!B745="","*",SP_SUL!B745)</f>
        <v>46081</v>
      </c>
      <c r="B744" s="82" t="str">
        <f>IF(SP_SUL!X745="","*",SP_SUL!X745)</f>
        <v>Oportunidade</v>
      </c>
      <c r="C744" s="82" t="str">
        <f>IF(SP_SUL!S745="","*",SP_SUL!S745)</f>
        <v>SP SUL</v>
      </c>
      <c r="D744" s="82" t="str">
        <f>IF(SP_SUL!T745="","*",SP_SUL!T745)</f>
        <v>ZBV-ZKE</v>
      </c>
      <c r="E744" s="82" t="str">
        <f>IF(SP_SUL!D745="","*",SP_SUL!D745)</f>
        <v>V93</v>
      </c>
      <c r="F744" s="82" t="str">
        <f>IF(SP_SUL!H745="","*",SP_SUL!H745)</f>
        <v>ZYU1</v>
      </c>
      <c r="G744" s="82" t="str">
        <f>IF(SP_SUL!M745="","*",SP_SUL!M745)</f>
        <v>ZYU-ZST</v>
      </c>
      <c r="H744" s="115">
        <f>IF(SP_SUL!K745="","*",SP_SUL!K745)</f>
        <v>204.4</v>
      </c>
      <c r="I744" s="112">
        <f>IF(SP_SUL!O745="","*",SP_SUL!O745)</f>
        <v>0.33333333333333331</v>
      </c>
      <c r="J744" s="112">
        <f>IF(SP_SUL!P745="","*",SP_SUL!P745)</f>
        <v>8.3333333333333329E-2</v>
      </c>
      <c r="K744" s="82" t="str">
        <f>IF(SP_SUL!AK745="","*",SP_SUL!AK745)</f>
        <v>ZYU1</v>
      </c>
      <c r="L744" s="82" t="str">
        <f>IF(SP_SUL!AM745="","*",SP_SUL!AM745)</f>
        <v>ZYU-ZST</v>
      </c>
      <c r="M744" s="82">
        <f>IF(SP_SUL!AP745="","*",SP_SUL!AP745)</f>
        <v>204.4</v>
      </c>
      <c r="N744" s="82" t="str">
        <f>IF(SP_SUL!AM745="","*",SP_SUL!AM745)</f>
        <v>ZYU-ZST</v>
      </c>
      <c r="O744" s="109">
        <f>IF(SP_SUL!BH745="","*",SP_SUL!BH745)</f>
        <v>1</v>
      </c>
      <c r="P744" s="145" t="str">
        <f>IF($A$2=1,IF(SP_SUL!BJ745="","*",SP_SUL!BJ745),IF(SP_SUL!BK745="","*",SP_SUL!BK745))</f>
        <v>*</v>
      </c>
    </row>
    <row r="745" spans="1:16" hidden="1">
      <c r="A745" s="81">
        <f>IF(SP_SUL!B746="","*",SP_SUL!B746)</f>
        <v>46081</v>
      </c>
      <c r="B745" s="82" t="str">
        <f>IF(SP_SUL!X746="","*",SP_SUL!X746)</f>
        <v>Oportunidade</v>
      </c>
      <c r="C745" s="82" t="str">
        <f>IF(SP_SUL!S746="","*",SP_SUL!S746)</f>
        <v>SP SUL</v>
      </c>
      <c r="D745" s="82" t="str">
        <f>IF(SP_SUL!T746="","*",SP_SUL!T746)</f>
        <v>ZBV-ZKE</v>
      </c>
      <c r="E745" s="82" t="str">
        <f>IF(SP_SUL!D746="","*",SP_SUL!D746)</f>
        <v>JOSÉ  (TF-521)</v>
      </c>
      <c r="F745" s="82" t="str">
        <f>IF(SP_SUL!H746="","*",SP_SUL!H746)</f>
        <v>-</v>
      </c>
      <c r="G745" s="82" t="str">
        <f>IF(SP_SUL!M746="","*",SP_SUL!M746)</f>
        <v>ZDY-ZFY</v>
      </c>
      <c r="H745" s="115">
        <f>IF(SP_SUL!K746="","*",SP_SUL!K746)</f>
        <v>190.3</v>
      </c>
      <c r="I745" s="112">
        <f>IF(SP_SUL!O746="","*",SP_SUL!O746)</f>
        <v>0.375</v>
      </c>
      <c r="J745" s="112">
        <f>IF(SP_SUL!P746="","*",SP_SUL!P746)</f>
        <v>8.3333333333333329E-2</v>
      </c>
      <c r="K745" s="82" t="str">
        <f>IF(SP_SUL!AK746="","*",SP_SUL!AK746)</f>
        <v>-</v>
      </c>
      <c r="L745" s="82" t="str">
        <f>IF(SP_SUL!AM746="","*",SP_SUL!AM746)</f>
        <v>ZDY-ZFY</v>
      </c>
      <c r="M745" s="82">
        <f>IF(SP_SUL!AP746="","*",SP_SUL!AP746)</f>
        <v>190.3</v>
      </c>
      <c r="N745" s="82" t="str">
        <f>IF(SP_SUL!AM746="","*",SP_SUL!AM746)</f>
        <v>ZDY-ZFY</v>
      </c>
      <c r="O745" s="109">
        <f>IF(SP_SUL!BH746="","*",SP_SUL!BH746)</f>
        <v>0</v>
      </c>
      <c r="P745" s="145" t="str">
        <f>IF($A$2=1,IF(SP_SUL!BJ746="","*",SP_SUL!BJ746),IF(SP_SUL!BK746="","*",SP_SUL!BK746))</f>
        <v xml:space="preserve">Nao solicitou intervalo </v>
      </c>
    </row>
    <row r="746" spans="1:16" hidden="1">
      <c r="A746" s="81">
        <f>IF(SP_SUL!B747="","*",SP_SUL!B747)</f>
        <v>46081</v>
      </c>
      <c r="B746" s="82" t="str">
        <f>IF(SP_SUL!X747="","*",SP_SUL!X747)</f>
        <v>Oportunidade</v>
      </c>
      <c r="C746" s="82" t="str">
        <f>IF(SP_SUL!S747="","*",SP_SUL!S747)</f>
        <v>SP SUL</v>
      </c>
      <c r="D746" s="82" t="str">
        <f>IF(SP_SUL!T747="","*",SP_SUL!T747)</f>
        <v>ZBV-ZKE</v>
      </c>
      <c r="E746" s="82" t="str">
        <f>IF(SP_SUL!D747="","*",SP_SUL!D747)</f>
        <v>ROBSON (TP-729)</v>
      </c>
      <c r="F746" s="82" t="str">
        <f>IF(SP_SUL!H747="","*",SP_SUL!H747)</f>
        <v>-</v>
      </c>
      <c r="G746" s="82" t="str">
        <f>IF(SP_SUL!M747="","*",SP_SUL!M747)</f>
        <v>ZDY-ZFY</v>
      </c>
      <c r="H746" s="115">
        <f>IF(SP_SUL!K747="","*",SP_SUL!K747)</f>
        <v>187.58</v>
      </c>
      <c r="I746" s="112">
        <f>IF(SP_SUL!O747="","*",SP_SUL!O747)</f>
        <v>0.375</v>
      </c>
      <c r="J746" s="112">
        <f>IF(SP_SUL!P747="","*",SP_SUL!P747)</f>
        <v>8.3333333333333329E-2</v>
      </c>
      <c r="K746" s="82" t="str">
        <f>IF(SP_SUL!AK747="","*",SP_SUL!AK747)</f>
        <v>-</v>
      </c>
      <c r="L746" s="82" t="str">
        <f>IF(SP_SUL!AM747="","*",SP_SUL!AM747)</f>
        <v>ZDY-ZFY</v>
      </c>
      <c r="M746" s="82">
        <f>IF(SP_SUL!AP747="","*",SP_SUL!AP747)</f>
        <v>187.58</v>
      </c>
      <c r="N746" s="82" t="str">
        <f>IF(SP_SUL!AM747="","*",SP_SUL!AM747)</f>
        <v>ZDY-ZFY</v>
      </c>
      <c r="O746" s="109">
        <f>IF(SP_SUL!BH747="","*",SP_SUL!BH747)</f>
        <v>0</v>
      </c>
      <c r="P746" s="145" t="str">
        <f>IF($A$2=1,IF(SP_SUL!BJ747="","*",SP_SUL!BJ747),IF(SP_SUL!BK747="","*",SP_SUL!BK747))</f>
        <v xml:space="preserve">Nao solicitou intervalo </v>
      </c>
    </row>
    <row r="747" spans="1:16" hidden="1">
      <c r="A747" s="81">
        <f>IF(SP_SUL!B748="","*",SP_SUL!B748)</f>
        <v>46081</v>
      </c>
      <c r="B747" s="82" t="str">
        <f>IF(SP_SUL!X748="","*",SP_SUL!X748)</f>
        <v>Oportunidade</v>
      </c>
      <c r="C747" s="82" t="str">
        <f>IF(SP_SUL!S748="","*",SP_SUL!S748)</f>
        <v>SP SUL</v>
      </c>
      <c r="D747" s="82" t="str">
        <f>IF(SP_SUL!T748="","*",SP_SUL!T748)</f>
        <v>ZBV-ZKE</v>
      </c>
      <c r="E747" s="82" t="str">
        <f>IF(SP_SUL!D748="","*",SP_SUL!D748)</f>
        <v xml:space="preserve">TURMA FIXA VIA </v>
      </c>
      <c r="F747" s="82" t="str">
        <f>IF(SP_SUL!H748="","*",SP_SUL!H748)</f>
        <v>-</v>
      </c>
      <c r="G747" s="82" t="str">
        <f>IF(SP_SUL!M748="","*",SP_SUL!M748)</f>
        <v>ZGA-ZCX</v>
      </c>
      <c r="H747" s="115">
        <f>IF(SP_SUL!K748="","*",SP_SUL!K748)</f>
        <v>157.9</v>
      </c>
      <c r="I747" s="112">
        <f>IF(SP_SUL!O748="","*",SP_SUL!O748)</f>
        <v>0.41666666666666669</v>
      </c>
      <c r="J747" s="112">
        <f>IF(SP_SUL!P748="","*",SP_SUL!P748)</f>
        <v>0.125</v>
      </c>
      <c r="K747" s="82" t="str">
        <f>IF(SP_SUL!AK748="","*",SP_SUL!AK748)</f>
        <v>-</v>
      </c>
      <c r="L747" s="82" t="str">
        <f>IF(SP_SUL!AM748="","*",SP_SUL!AM748)</f>
        <v>ZGA-ZCX</v>
      </c>
      <c r="M747" s="82">
        <f>IF(SP_SUL!AP748="","*",SP_SUL!AP748)</f>
        <v>157.9</v>
      </c>
      <c r="N747" s="82" t="str">
        <f>IF(SP_SUL!AM748="","*",SP_SUL!AM748)</f>
        <v>ZGA-ZCX</v>
      </c>
      <c r="O747" s="109">
        <f>IF(SP_SUL!BH748="","*",SP_SUL!BH748)</f>
        <v>1</v>
      </c>
      <c r="P747" s="145" t="str">
        <f>IF($A$2=1,IF(SP_SUL!BJ748="","*",SP_SUL!BJ748),IF(SP_SUL!BK748="","*",SP_SUL!BK748))</f>
        <v>TP pronta 10hrs, segue intervalo 11:17 ate 14:17</v>
      </c>
    </row>
    <row r="748" spans="1:16" hidden="1">
      <c r="A748" s="81">
        <f>IF(SP_SUL!B749="","*",SP_SUL!B749)</f>
        <v>46081</v>
      </c>
      <c r="B748" s="82" t="str">
        <f>IF(SP_SUL!X749="","*",SP_SUL!X749)</f>
        <v>Oportunidade</v>
      </c>
      <c r="C748" s="82" t="str">
        <f>IF(SP_SUL!S749="","*",SP_SUL!S749)</f>
        <v>SP SUL</v>
      </c>
      <c r="D748" s="82" t="str">
        <f>IF(SP_SUL!T749="","*",SP_SUL!T749)</f>
        <v>ZKE-ZEV</v>
      </c>
      <c r="E748" s="82" t="str">
        <f>IF(SP_SUL!D749="","*",SP_SUL!D749)</f>
        <v>E17</v>
      </c>
      <c r="F748" s="82" t="str">
        <f>IF(SP_SUL!H749="","*",SP_SUL!H749)</f>
        <v>102ZKW2</v>
      </c>
      <c r="G748" s="82" t="str">
        <f>IF(SP_SUL!M749="","*",SP_SUL!M749)</f>
        <v>ZKW-ZLU</v>
      </c>
      <c r="H748" s="115">
        <f>IF(SP_SUL!K749="","*",SP_SUL!K749)</f>
        <v>100.3</v>
      </c>
      <c r="I748" s="112">
        <f>IF(SP_SUL!O749="","*",SP_SUL!O749)</f>
        <v>0.38194444444444442</v>
      </c>
      <c r="J748" s="112">
        <f>IF(SP_SUL!P749="","*",SP_SUL!P749)</f>
        <v>0.125</v>
      </c>
      <c r="K748" s="82" t="str">
        <f>IF(SP_SUL!AK749="","*",SP_SUL!AK749)</f>
        <v>102ZKW2</v>
      </c>
      <c r="L748" s="82" t="str">
        <f>IF(SP_SUL!AM749="","*",SP_SUL!AM749)</f>
        <v>ZKW-ZLU</v>
      </c>
      <c r="M748" s="82">
        <f>IF(SP_SUL!AP749="","*",SP_SUL!AP749)</f>
        <v>100.3</v>
      </c>
      <c r="N748" s="82" t="str">
        <f>IF(SP_SUL!AM749="","*",SP_SUL!AM749)</f>
        <v>ZKW-ZLU</v>
      </c>
      <c r="O748" s="109">
        <f>IF(SP_SUL!BH749="","*",SP_SUL!BH749)</f>
        <v>1</v>
      </c>
      <c r="P748" s="145" t="str">
        <f>IF($A$2=1,IF(SP_SUL!BJ749="","*",SP_SUL!BJ749),IF(SP_SUL!BK749="","*",SP_SUL!BK749))</f>
        <v>MC1 08:30, segue intervalo 09:17 ate 12:20</v>
      </c>
    </row>
    <row r="749" spans="1:16" hidden="1">
      <c r="A749" s="81">
        <f>IF(SP_SUL!B750="","*",SP_SUL!B750)</f>
        <v>46081</v>
      </c>
      <c r="B749" s="82" t="str">
        <f>IF(SP_SUL!X750="","*",SP_SUL!X750)</f>
        <v>Oportunidade</v>
      </c>
      <c r="C749" s="82" t="str">
        <f>IF(SP_SUL!S750="","*",SP_SUL!S750)</f>
        <v>SP SUL</v>
      </c>
      <c r="D749" s="82" t="str">
        <f>IF(SP_SUL!T750="","*",SP_SUL!T750)</f>
        <v>ZKE-ZEV</v>
      </c>
      <c r="E749" s="82" t="str">
        <f>IF(SP_SUL!D750="","*",SP_SUL!D750)</f>
        <v>CLEBISON (TP-728)</v>
      </c>
      <c r="F749" s="82" t="str">
        <f>IF(SP_SUL!H750="","*",SP_SUL!H750)</f>
        <v>-</v>
      </c>
      <c r="G749" s="82" t="str">
        <f>IF(SP_SUL!M750="","*",SP_SUL!M750)</f>
        <v>ZWI-ZEM</v>
      </c>
      <c r="H749" s="115">
        <f>IF(SP_SUL!K750="","*",SP_SUL!K750)</f>
        <v>127.5</v>
      </c>
      <c r="I749" s="112">
        <f>IF(SP_SUL!O750="","*",SP_SUL!O750)</f>
        <v>0.375</v>
      </c>
      <c r="J749" s="112">
        <f>IF(SP_SUL!P750="","*",SP_SUL!P750)</f>
        <v>8.3333333333333329E-2</v>
      </c>
      <c r="K749" s="82" t="str">
        <f>IF(SP_SUL!AK750="","*",SP_SUL!AK750)</f>
        <v>-</v>
      </c>
      <c r="L749" s="82" t="str">
        <f>IF(SP_SUL!AM750="","*",SP_SUL!AM750)</f>
        <v>ZWI-ZEM</v>
      </c>
      <c r="M749" s="82">
        <f>IF(SP_SUL!AP750="","*",SP_SUL!AP750)</f>
        <v>127.5</v>
      </c>
      <c r="N749" s="82" t="str">
        <f>IF(SP_SUL!AM750="","*",SP_SUL!AM750)</f>
        <v>ZWI-ZEM</v>
      </c>
      <c r="O749" s="109">
        <f>IF(SP_SUL!BH750="","*",SP_SUL!BH750)</f>
        <v>0</v>
      </c>
      <c r="P749" s="145" t="str">
        <f>IF($A$2=1,IF(SP_SUL!BJ750="","*",SP_SUL!BJ750),IF(SP_SUL!BK750="","*",SP_SUL!BK750))</f>
        <v xml:space="preserve">Nao solicitou intervalo </v>
      </c>
    </row>
    <row r="750" spans="1:16" hidden="1">
      <c r="A750" s="81">
        <f>IF(SP_SUL!B751="","*",SP_SUL!B751)</f>
        <v>46081</v>
      </c>
      <c r="B750" s="82" t="str">
        <f>IF(SP_SUL!X751="","*",SP_SUL!X751)</f>
        <v>Oportunidade</v>
      </c>
      <c r="C750" s="82" t="str">
        <f>IF(SP_SUL!S751="","*",SP_SUL!S751)</f>
        <v>SP SUL</v>
      </c>
      <c r="D750" s="82" t="str">
        <f>IF(SP_SUL!T751="","*",SP_SUL!T751)</f>
        <v>ZKE-ZEV</v>
      </c>
      <c r="E750" s="82" t="str">
        <f>IF(SP_SUL!D751="","*",SP_SUL!D751)</f>
        <v>ISMAEL(TP-726)</v>
      </c>
      <c r="F750" s="82" t="str">
        <f>IF(SP_SUL!H751="","*",SP_SUL!H751)</f>
        <v>-</v>
      </c>
      <c r="G750" s="82" t="str">
        <f>IF(SP_SUL!M751="","*",SP_SUL!M751)</f>
        <v>ZWI-ZEM</v>
      </c>
      <c r="H750" s="115">
        <f>IF(SP_SUL!K751="","*",SP_SUL!K751)</f>
        <v>127.5</v>
      </c>
      <c r="I750" s="112">
        <f>IF(SP_SUL!O751="","*",SP_SUL!O751)</f>
        <v>0.375</v>
      </c>
      <c r="J750" s="112">
        <f>IF(SP_SUL!P751="","*",SP_SUL!P751)</f>
        <v>8.3333333333333329E-2</v>
      </c>
      <c r="K750" s="82" t="str">
        <f>IF(SP_SUL!AK751="","*",SP_SUL!AK751)</f>
        <v>-</v>
      </c>
      <c r="L750" s="82" t="str">
        <f>IF(SP_SUL!AM751="","*",SP_SUL!AM751)</f>
        <v>ZWI-ZEM</v>
      </c>
      <c r="M750" s="82">
        <f>IF(SP_SUL!AP751="","*",SP_SUL!AP751)</f>
        <v>127.5</v>
      </c>
      <c r="N750" s="82" t="str">
        <f>IF(SP_SUL!AM751="","*",SP_SUL!AM751)</f>
        <v>ZWI-ZEM</v>
      </c>
      <c r="O750" s="109">
        <f>IF(SP_SUL!BH751="","*",SP_SUL!BH751)</f>
        <v>0</v>
      </c>
      <c r="P750" s="145" t="str">
        <f>IF($A$2=1,IF(SP_SUL!BJ751="","*",SP_SUL!BJ751),IF(SP_SUL!BK751="","*",SP_SUL!BK751))</f>
        <v xml:space="preserve">Nao solicitou intervalo </v>
      </c>
    </row>
    <row r="751" spans="1:16" hidden="1">
      <c r="A751" s="81">
        <f>IF(SP_SUL!B752="","*",SP_SUL!B752)</f>
        <v>46081</v>
      </c>
      <c r="B751" s="82" t="str">
        <f>IF(SP_SUL!X752="","*",SP_SUL!X752)</f>
        <v>Oportunidade</v>
      </c>
      <c r="C751" s="82" t="str">
        <f>IF(SP_SUL!S752="","*",SP_SUL!S752)</f>
        <v>SP SUL</v>
      </c>
      <c r="D751" s="82" t="str">
        <f>IF(SP_SUL!T752="","*",SP_SUL!T752)</f>
        <v>ZKE-ZEV</v>
      </c>
      <c r="E751" s="82" t="str">
        <f>IF(SP_SUL!D752="","*",SP_SUL!D752)</f>
        <v>W60</v>
      </c>
      <c r="F751" s="82" t="str">
        <f>IF(SP_SUL!H752="","*",SP_SUL!H752)</f>
        <v>ZEM130-2</v>
      </c>
      <c r="G751" s="82" t="str">
        <f>IF(SP_SUL!M752="","*",SP_SUL!M752)</f>
        <v>ZWI-ZEM</v>
      </c>
      <c r="H751" s="115">
        <f>IF(SP_SUL!K752="","*",SP_SUL!K752)</f>
        <v>127.8</v>
      </c>
      <c r="I751" s="112">
        <f>IF(SP_SUL!O752="","*",SP_SUL!O752)</f>
        <v>0.33333333333333331</v>
      </c>
      <c r="J751" s="112">
        <f>IF(SP_SUL!P752="","*",SP_SUL!P752)</f>
        <v>8.3333333333333329E-2</v>
      </c>
      <c r="K751" s="82" t="str">
        <f>IF(SP_SUL!AK752="","*",SP_SUL!AK752)</f>
        <v>ZEM130-2</v>
      </c>
      <c r="L751" s="82" t="str">
        <f>IF(SP_SUL!AM752="","*",SP_SUL!AM752)</f>
        <v>ZWI-ZEM</v>
      </c>
      <c r="M751" s="82">
        <f>IF(SP_SUL!AP752="","*",SP_SUL!AP752)</f>
        <v>127.8</v>
      </c>
      <c r="N751" s="82" t="str">
        <f>IF(SP_SUL!AM752="","*",SP_SUL!AM752)</f>
        <v>ZWI-ZEM</v>
      </c>
      <c r="O751" s="109">
        <f>IF(SP_SUL!BH752="","*",SP_SUL!BH752)</f>
        <v>1</v>
      </c>
      <c r="P751" s="145" t="str">
        <f>IF($A$2=1,IF(SP_SUL!BJ752="","*",SP_SUL!BJ752),IF(SP_SUL!BK752="","*",SP_SUL!BK752))</f>
        <v>MC1 07:23, segue intervalo 11:28 ate 13:28</v>
      </c>
    </row>
    <row r="752" spans="1:16" hidden="1">
      <c r="A752" s="81">
        <f>IF(SP_SUL!B753="","*",SP_SUL!B753)</f>
        <v>46081</v>
      </c>
      <c r="B752" s="82" t="str">
        <f>IF(SP_SUL!X753="","*",SP_SUL!X753)</f>
        <v>Oportunidade</v>
      </c>
      <c r="C752" s="82" t="str">
        <f>IF(SP_SUL!S753="","*",SP_SUL!S753)</f>
        <v>SP SUL</v>
      </c>
      <c r="D752" s="82" t="str">
        <f>IF(SP_SUL!T753="","*",SP_SUL!T753)</f>
        <v>ZKE-ZEV</v>
      </c>
      <c r="E752" s="82" t="str">
        <f>IF(SP_SUL!D753="","*",SP_SUL!D753)</f>
        <v>V89</v>
      </c>
      <c r="F752" s="82" t="str">
        <f>IF(SP_SUL!H753="","*",SP_SUL!H753)</f>
        <v>102ZKW2</v>
      </c>
      <c r="G752" s="82" t="str">
        <f>IF(SP_SUL!M753="","*",SP_SUL!M753)</f>
        <v>ZEM</v>
      </c>
      <c r="H752" s="115">
        <f>IF(SP_SUL!K753="","*",SP_SUL!K753)</f>
        <v>134.5</v>
      </c>
      <c r="I752" s="112">
        <f>IF(SP_SUL!O753="","*",SP_SUL!O753)</f>
        <v>0.375</v>
      </c>
      <c r="J752" s="112">
        <f>IF(SP_SUL!P753="","*",SP_SUL!P753)</f>
        <v>8.3333333333333329E-2</v>
      </c>
      <c r="K752" s="82" t="str">
        <f>IF(SP_SUL!AK753="","*",SP_SUL!AK753)</f>
        <v>102ZKW2</v>
      </c>
      <c r="L752" s="82" t="str">
        <f>IF(SP_SUL!AM753="","*",SP_SUL!AM753)</f>
        <v>ZEM</v>
      </c>
      <c r="M752" s="82">
        <f>IF(SP_SUL!AP753="","*",SP_SUL!AP753)</f>
        <v>134.5</v>
      </c>
      <c r="N752" s="82" t="str">
        <f>IF(SP_SUL!AM753="","*",SP_SUL!AM753)</f>
        <v>ZEM</v>
      </c>
      <c r="O752" s="109" t="str">
        <f>IF(SP_SUL!BH753="","*",SP_SUL!BH753)</f>
        <v>*</v>
      </c>
      <c r="P752" s="145" t="str">
        <f>IF($A$2=1,IF(SP_SUL!BJ753="","*",SP_SUL!BJ753),IF(SP_SUL!BK753="","*",SP_SUL!BK753))</f>
        <v>MC1 11:48, previsao apos E17</v>
      </c>
    </row>
    <row r="753" spans="1:16" hidden="1">
      <c r="A753" s="81" t="str">
        <f>IF(SP_SUL!B754="","*",SP_SUL!B754)</f>
        <v>*</v>
      </c>
      <c r="B753" s="82" t="str">
        <f>IF(SP_SUL!X754="","*",SP_SUL!X754)</f>
        <v>*</v>
      </c>
      <c r="C753" s="82" t="str">
        <f>IF(SP_SUL!S754="","*",SP_SUL!S754)</f>
        <v>-</v>
      </c>
      <c r="D753" s="82" t="str">
        <f>IF(SP_SUL!T754="","*",SP_SUL!T754)</f>
        <v>-</v>
      </c>
      <c r="E753" s="82" t="str">
        <f>IF(SP_SUL!D754="","*",SP_SUL!D754)</f>
        <v>*</v>
      </c>
      <c r="F753" s="82" t="str">
        <f>IF(SP_SUL!H754="","*",SP_SUL!H754)</f>
        <v>*</v>
      </c>
      <c r="G753" s="82" t="str">
        <f>IF(SP_SUL!M754="","*",SP_SUL!M754)</f>
        <v>*</v>
      </c>
      <c r="H753" s="115" t="str">
        <f>IF(SP_SUL!K754="","*",SP_SUL!K754)</f>
        <v>*</v>
      </c>
      <c r="I753" s="112" t="str">
        <f>IF(SP_SUL!O754="","*",SP_SUL!O754)</f>
        <v>*</v>
      </c>
      <c r="J753" s="112" t="str">
        <f>IF(SP_SUL!P754="","*",SP_SUL!P754)</f>
        <v>*</v>
      </c>
      <c r="K753" s="82">
        <f>IF(SP_SUL!AK754="","*",SP_SUL!AK754)</f>
        <v>0</v>
      </c>
      <c r="L753" s="82" t="str">
        <f>IF(SP_SUL!AM754="","*",SP_SUL!AM754)</f>
        <v>-</v>
      </c>
      <c r="M753" s="82">
        <f>IF(SP_SUL!AP754="","*",SP_SUL!AP754)</f>
        <v>0</v>
      </c>
      <c r="N753" s="82" t="str">
        <f>IF(SP_SUL!AM754="","*",SP_SUL!AM754)</f>
        <v>-</v>
      </c>
      <c r="O753" s="109" t="str">
        <f>IF(SP_SUL!BH754="","*",SP_SUL!BH754)</f>
        <v>*</v>
      </c>
      <c r="P753" s="145" t="str">
        <f>IF($A$2=1,IF(SP_SUL!BJ754="","*",SP_SUL!BJ754),IF(SP_SUL!BK754="","*",SP_SUL!BK754))</f>
        <v>*</v>
      </c>
    </row>
    <row r="754" spans="1:16" hidden="1">
      <c r="A754" s="81">
        <f>IF(SP_SUL!B755="","*",SP_SUL!B755)</f>
        <v>46081</v>
      </c>
      <c r="B754" s="82" t="str">
        <f>IF(SP_SUL!X755="","*",SP_SUL!X755)</f>
        <v>Oportunidade</v>
      </c>
      <c r="C754" s="82" t="str">
        <f>IF(SP_SUL!S755="","*",SP_SUL!S755)</f>
        <v>SP SUL</v>
      </c>
      <c r="D754" s="82" t="str">
        <f>IF(SP_SUL!T755="","*",SP_SUL!T755)</f>
        <v>ZKE-ZEV</v>
      </c>
      <c r="E754" s="82" t="str">
        <f>IF(SP_SUL!D755="","*",SP_SUL!D755)</f>
        <v>MOD ZRB</v>
      </c>
      <c r="F754" s="82" t="str">
        <f>IF(SP_SUL!H755="","*",SP_SUL!H755)</f>
        <v>-</v>
      </c>
      <c r="G754" s="82" t="str">
        <f>IF(SP_SUL!M755="","*",SP_SUL!M755)</f>
        <v>ZEJ-ZRB</v>
      </c>
      <c r="H754" s="115">
        <f>IF(SP_SUL!K755="","*",SP_SUL!K755)</f>
        <v>145.9</v>
      </c>
      <c r="I754" s="112">
        <f>IF(SP_SUL!O755="","*",SP_SUL!O755)</f>
        <v>0.33333333333333331</v>
      </c>
      <c r="J754" s="112">
        <f>IF(SP_SUL!P755="","*",SP_SUL!P755)</f>
        <v>0.33333333333333331</v>
      </c>
      <c r="K754" s="82" t="str">
        <f>IF(SP_SUL!AK755="","*",SP_SUL!AK755)</f>
        <v>-</v>
      </c>
      <c r="L754" s="82" t="str">
        <f>IF(SP_SUL!AM755="","*",SP_SUL!AM755)</f>
        <v>ZEJ-ZRB</v>
      </c>
      <c r="M754" s="82">
        <f>IF(SP_SUL!AP755="","*",SP_SUL!AP755)</f>
        <v>145.9</v>
      </c>
      <c r="N754" s="82" t="str">
        <f>IF(SP_SUL!AM755="","*",SP_SUL!AM755)</f>
        <v>ZEJ-ZRB</v>
      </c>
      <c r="O754" s="109" t="str">
        <f>IF(SP_SUL!BH755="","*",SP_SUL!BH755)</f>
        <v>*</v>
      </c>
      <c r="P754" s="145" t="str">
        <f>IF($A$2=1,IF(SP_SUL!BJ755="","*",SP_SUL!BJ755),IF(SP_SUL!BK755="","*",SP_SUL!BK755))</f>
        <v>*</v>
      </c>
    </row>
    <row r="755" spans="1:16" hidden="1">
      <c r="A755" s="81">
        <f>IF(SP_SUL!B756="","*",SP_SUL!B756)</f>
        <v>46081</v>
      </c>
      <c r="B755" s="82" t="str">
        <f>IF(SP_SUL!X756="","*",SP_SUL!X756)</f>
        <v>Oportunidade</v>
      </c>
      <c r="C755" s="82" t="str">
        <f>IF(SP_SUL!S756="","*",SP_SUL!S756)</f>
        <v>SP SUL</v>
      </c>
      <c r="D755" s="82" t="str">
        <f>IF(SP_SUL!T756="","*",SP_SUL!T756)</f>
        <v>ZKE-ZEV</v>
      </c>
      <c r="E755" s="82" t="str">
        <f>IF(SP_SUL!D756="","*",SP_SUL!D756)</f>
        <v>W96</v>
      </c>
      <c r="F755" s="82" t="str">
        <f>IF(SP_SUL!H756="","*",SP_SUL!H756)</f>
        <v>ZEM1</v>
      </c>
      <c r="G755" s="82" t="str">
        <f>IF(SP_SUL!M756="","*",SP_SUL!M756)</f>
        <v>ZEJ-ZRB</v>
      </c>
      <c r="H755" s="115">
        <f>IF(SP_SUL!K756="","*",SP_SUL!K756)</f>
        <v>150</v>
      </c>
      <c r="I755" s="112">
        <f>IF(SP_SUL!O756="","*",SP_SUL!O756)</f>
        <v>0.29166666666666669</v>
      </c>
      <c r="J755" s="112">
        <f>IF(SP_SUL!P756="","*",SP_SUL!P756)</f>
        <v>6.9444444444444447E-4</v>
      </c>
      <c r="K755" s="82" t="str">
        <f>IF(SP_SUL!AK756="","*",SP_SUL!AK756)</f>
        <v>ZEM1</v>
      </c>
      <c r="L755" s="82" t="str">
        <f>IF(SP_SUL!AM756="","*",SP_SUL!AM756)</f>
        <v>ZEJ-ZRB</v>
      </c>
      <c r="M755" s="82">
        <f>IF(SP_SUL!AP756="","*",SP_SUL!AP756)</f>
        <v>150</v>
      </c>
      <c r="N755" s="82" t="str">
        <f>IF(SP_SUL!AM756="","*",SP_SUL!AM756)</f>
        <v>ZEJ-ZRB</v>
      </c>
      <c r="O755" s="109">
        <f>IF(SP_SUL!BH756="","*",SP_SUL!BH756)</f>
        <v>1</v>
      </c>
      <c r="P755" s="145" t="str">
        <f>IF($A$2=1,IF(SP_SUL!BJ756="","*",SP_SUL!BJ756),IF(SP_SUL!BK756="","*",SP_SUL!BK756))</f>
        <v>MC1 07:15, segue intervalo 10:54 ate 18:54</v>
      </c>
    </row>
    <row r="756" spans="1:16" hidden="1">
      <c r="A756" s="81" t="str">
        <f>IF(SP_SUL!B757="","*",SP_SUL!B757)</f>
        <v>*</v>
      </c>
      <c r="B756" s="82" t="str">
        <f>IF(SP_SUL!X757="","*",SP_SUL!X757)</f>
        <v>Oportunidade</v>
      </c>
      <c r="C756" s="82" t="str">
        <f>IF(SP_SUL!S757="","*",SP_SUL!S757)</f>
        <v>-</v>
      </c>
      <c r="D756" s="82" t="str">
        <f>IF(SP_SUL!T757="","*",SP_SUL!T757)</f>
        <v>-</v>
      </c>
      <c r="E756" s="82" t="str">
        <f>IF(SP_SUL!D757="","*",SP_SUL!D757)</f>
        <v>*</v>
      </c>
      <c r="F756" s="82" t="str">
        <f>IF(SP_SUL!H757="","*",SP_SUL!H757)</f>
        <v>*</v>
      </c>
      <c r="G756" s="82" t="str">
        <f>IF(SP_SUL!M757="","*",SP_SUL!M757)</f>
        <v>-</v>
      </c>
      <c r="H756" s="115" t="str">
        <f>IF(SP_SUL!K757="","*",SP_SUL!K757)</f>
        <v>*</v>
      </c>
      <c r="I756" s="112" t="str">
        <f>IF(SP_SUL!O757="","*",SP_SUL!O757)</f>
        <v>*</v>
      </c>
      <c r="J756" s="112" t="str">
        <f>IF(SP_SUL!P757="","*",SP_SUL!P757)</f>
        <v>*</v>
      </c>
      <c r="K756" s="82">
        <f>IF(SP_SUL!AK757="","*",SP_SUL!AK757)</f>
        <v>0</v>
      </c>
      <c r="L756" s="82" t="str">
        <f>IF(SP_SUL!AM757="","*",SP_SUL!AM757)</f>
        <v>-</v>
      </c>
      <c r="M756" s="82">
        <f>IF(SP_SUL!AP757="","*",SP_SUL!AP757)</f>
        <v>0</v>
      </c>
      <c r="N756" s="82" t="str">
        <f>IF(SP_SUL!AM757="","*",SP_SUL!AM757)</f>
        <v>-</v>
      </c>
      <c r="O756" s="109" t="str">
        <f>IF(SP_SUL!BH757="","*",SP_SUL!BH757)</f>
        <v>*</v>
      </c>
      <c r="P756" s="145" t="str">
        <f>IF($A$2=1,IF(SP_SUL!BJ757="","*",SP_SUL!BJ757),IF(SP_SUL!BK757="","*",SP_SUL!BK757))</f>
        <v>*</v>
      </c>
    </row>
    <row r="757" spans="1:16" hidden="1">
      <c r="A757" s="81" t="str">
        <f>IF(SP_SUL!B758="","*",SP_SUL!B758)</f>
        <v>*</v>
      </c>
      <c r="B757" s="82" t="str">
        <f>IF(SP_SUL!X758="","*",SP_SUL!X758)</f>
        <v>Oportunidade</v>
      </c>
      <c r="C757" s="82" t="str">
        <f>IF(SP_SUL!S758="","*",SP_SUL!S758)</f>
        <v>SP SUL</v>
      </c>
      <c r="D757" s="82" t="str">
        <f>IF(SP_SUL!T758="","*",SP_SUL!T758)</f>
        <v>ZKE-ZEV</v>
      </c>
      <c r="E757" s="82" t="str">
        <f>IF(SP_SUL!D758="","*",SP_SUL!D758)</f>
        <v>MATEUS (TP-809)</v>
      </c>
      <c r="F757" s="82" t="str">
        <f>IF(SP_SUL!H758="","*",SP_SUL!H758)</f>
        <v>-</v>
      </c>
      <c r="G757" s="82" t="str">
        <f>IF(SP_SUL!M758="","*",SP_SUL!M758)</f>
        <v>ZRB-ZEV</v>
      </c>
      <c r="H757" s="115">
        <f>IF(SP_SUL!K758="","*",SP_SUL!K758)</f>
        <v>156.93</v>
      </c>
      <c r="I757" s="112">
        <f>IF(SP_SUL!O758="","*",SP_SUL!O758)</f>
        <v>0.35416666666666669</v>
      </c>
      <c r="J757" s="112">
        <f>IF(SP_SUL!P758="","*",SP_SUL!P758)</f>
        <v>6.9444444444444448E-2</v>
      </c>
      <c r="K757" s="82" t="str">
        <f>IF(SP_SUL!AK758="","*",SP_SUL!AK758)</f>
        <v>-</v>
      </c>
      <c r="L757" s="82" t="str">
        <f>IF(SP_SUL!AM758="","*",SP_SUL!AM758)</f>
        <v>ZRB-ZEV</v>
      </c>
      <c r="M757" s="82">
        <f>IF(SP_SUL!AP758="","*",SP_SUL!AP758)</f>
        <v>156.93</v>
      </c>
      <c r="N757" s="82" t="str">
        <f>IF(SP_SUL!AM758="","*",SP_SUL!AM758)</f>
        <v>ZRB-ZEV</v>
      </c>
      <c r="O757" s="109" t="str">
        <f>IF(SP_SUL!BH758="","*",SP_SUL!BH758)</f>
        <v>*</v>
      </c>
      <c r="P757" s="145" t="str">
        <f>IF($A$2=1,IF(SP_SUL!BJ758="","*",SP_SUL!BJ758),IF(SP_SUL!BK758="","*",SP_SUL!BK758))</f>
        <v>*</v>
      </c>
    </row>
    <row r="758" spans="1:16" hidden="1">
      <c r="A758" s="81" t="str">
        <f>IF(SP_SUL!B759="","*",SP_SUL!B759)</f>
        <v>*</v>
      </c>
      <c r="B758" s="82" t="str">
        <f>IF(SP_SUL!X759="","*",SP_SUL!X759)</f>
        <v>Oportunidade</v>
      </c>
      <c r="C758" s="82" t="str">
        <f>IF(SP_SUL!S759="","*",SP_SUL!S759)</f>
        <v>SP SUL</v>
      </c>
      <c r="D758" s="82" t="str">
        <f>IF(SP_SUL!T759="","*",SP_SUL!T759)</f>
        <v>ZKE-ZEV</v>
      </c>
      <c r="E758" s="82" t="str">
        <f>IF(SP_SUL!D759="","*",SP_SUL!D759)</f>
        <v>WALTER (TP-810)</v>
      </c>
      <c r="F758" s="82" t="str">
        <f>IF(SP_SUL!H759="","*",SP_SUL!H759)</f>
        <v>-</v>
      </c>
      <c r="G758" s="82" t="str">
        <f>IF(SP_SUL!M759="","*",SP_SUL!M759)</f>
        <v>ZRB-ZEV</v>
      </c>
      <c r="H758" s="115">
        <f>IF(SP_SUL!K759="","*",SP_SUL!K759)</f>
        <v>156.93799999999999</v>
      </c>
      <c r="I758" s="112">
        <f>IF(SP_SUL!O759="","*",SP_SUL!O759)</f>
        <v>0.35416666666666669</v>
      </c>
      <c r="J758" s="112">
        <f>IF(SP_SUL!P759="","*",SP_SUL!P759)</f>
        <v>6.9444444444444448E-2</v>
      </c>
      <c r="K758" s="82" t="str">
        <f>IF(SP_SUL!AK759="","*",SP_SUL!AK759)</f>
        <v>-</v>
      </c>
      <c r="L758" s="82" t="str">
        <f>IF(SP_SUL!AM759="","*",SP_SUL!AM759)</f>
        <v>ZRB-ZEV</v>
      </c>
      <c r="M758" s="82">
        <f>IF(SP_SUL!AP759="","*",SP_SUL!AP759)</f>
        <v>156.93799999999999</v>
      </c>
      <c r="N758" s="82" t="str">
        <f>IF(SP_SUL!AM759="","*",SP_SUL!AM759)</f>
        <v>ZRB-ZEV</v>
      </c>
      <c r="O758" s="109" t="str">
        <f>IF(SP_SUL!BH759="","*",SP_SUL!BH759)</f>
        <v>*</v>
      </c>
      <c r="P758" s="145" t="str">
        <f>IF($A$2=1,IF(SP_SUL!BJ759="","*",SP_SUL!BJ759),IF(SP_SUL!BK759="","*",SP_SUL!BK759))</f>
        <v>*</v>
      </c>
    </row>
    <row r="759" spans="1:16" hidden="1">
      <c r="A759" s="81" t="str">
        <f>IF(SP_SUL!B760="","*",SP_SUL!B760)</f>
        <v>*</v>
      </c>
      <c r="B759" s="82" t="str">
        <f>IF(SP_SUL!X760="","*",SP_SUL!X760)</f>
        <v>Oportunidade</v>
      </c>
      <c r="C759" s="82" t="str">
        <f>IF(SP_SUL!S760="","*",SP_SUL!S760)</f>
        <v>SP SUL</v>
      </c>
      <c r="D759" s="82" t="str">
        <f>IF(SP_SUL!T760="","*",SP_SUL!T760)</f>
        <v>ZKE-ZEV</v>
      </c>
      <c r="E759" s="82" t="str">
        <f>IF(SP_SUL!D760="","*",SP_SUL!D760)</f>
        <v>ADENISON (TP-810)</v>
      </c>
      <c r="F759" s="82" t="str">
        <f>IF(SP_SUL!H760="","*",SP_SUL!H760)</f>
        <v>-</v>
      </c>
      <c r="G759" s="82" t="str">
        <f>IF(SP_SUL!M760="","*",SP_SUL!M760)</f>
        <v>ZRB-ZEV</v>
      </c>
      <c r="H759" s="115">
        <f>IF(SP_SUL!K760="","*",SP_SUL!K760)</f>
        <v>156.97999999999999</v>
      </c>
      <c r="I759" s="112">
        <f>IF(SP_SUL!O760="","*",SP_SUL!O760)</f>
        <v>0.35416666666666669</v>
      </c>
      <c r="J759" s="112">
        <f>IF(SP_SUL!P760="","*",SP_SUL!P760)</f>
        <v>6.9444444444444448E-2</v>
      </c>
      <c r="K759" s="82" t="str">
        <f>IF(SP_SUL!AK760="","*",SP_SUL!AK760)</f>
        <v>-</v>
      </c>
      <c r="L759" s="82" t="str">
        <f>IF(SP_SUL!AM760="","*",SP_SUL!AM760)</f>
        <v>ZRB-ZEV</v>
      </c>
      <c r="M759" s="82">
        <f>IF(SP_SUL!AP760="","*",SP_SUL!AP760)</f>
        <v>156.97999999999999</v>
      </c>
      <c r="N759" s="82" t="str">
        <f>IF(SP_SUL!AM760="","*",SP_SUL!AM760)</f>
        <v>ZRB-ZEV</v>
      </c>
      <c r="O759" s="109" t="str">
        <f>IF(SP_SUL!BH760="","*",SP_SUL!BH760)</f>
        <v>*</v>
      </c>
      <c r="P759" s="145" t="str">
        <f>IF($A$2=1,IF(SP_SUL!BJ760="","*",SP_SUL!BJ760),IF(SP_SUL!BK760="","*",SP_SUL!BK760))</f>
        <v>*</v>
      </c>
    </row>
    <row r="760" spans="1:16" hidden="1">
      <c r="A760" s="81">
        <f>IF(SP_SUL!B761="","*",SP_SUL!B761)</f>
        <v>46081</v>
      </c>
      <c r="B760" s="82" t="str">
        <f>IF(SP_SUL!X761="","*",SP_SUL!X761)</f>
        <v>Contrato</v>
      </c>
      <c r="C760" s="82" t="str">
        <f>IF(SP_SUL!S761="","*",SP_SUL!S761)</f>
        <v>SP SUL</v>
      </c>
      <c r="D760" s="82" t="str">
        <f>IF(SP_SUL!T761="","*",SP_SUL!T761)</f>
        <v>ZEV-ZPT</v>
      </c>
      <c r="E760" s="82" t="str">
        <f>IF(SP_SUL!D761="","*",SP_SUL!D761)</f>
        <v>W61</v>
      </c>
      <c r="F760" s="82" t="str">
        <f>IF(SP_SUL!H761="","*",SP_SUL!H761)</f>
        <v>K67ZEV2</v>
      </c>
      <c r="G760" s="82" t="str">
        <f>IF(SP_SUL!M761="","*",SP_SUL!M761)</f>
        <v>ZXW-ZGP</v>
      </c>
      <c r="H760" s="115">
        <f>IF(SP_SUL!K761="","*",SP_SUL!K761)</f>
        <v>83.7</v>
      </c>
      <c r="I760" s="112">
        <f>IF(SP_SUL!O761="","*",SP_SUL!O761)</f>
        <v>0.33333333333333331</v>
      </c>
      <c r="J760" s="112">
        <f>IF(SP_SUL!P761="","*",SP_SUL!P761)</f>
        <v>4.1666666666666664E-2</v>
      </c>
      <c r="K760" s="82" t="str">
        <f>IF(SP_SUL!AK761="","*",SP_SUL!AK761)</f>
        <v>K67ZEV2</v>
      </c>
      <c r="L760" s="82" t="str">
        <f>IF(SP_SUL!AM761="","*",SP_SUL!AM761)</f>
        <v>ZXW-ZGP</v>
      </c>
      <c r="M760" s="82">
        <f>IF(SP_SUL!AP761="","*",SP_SUL!AP761)</f>
        <v>83.7</v>
      </c>
      <c r="N760" s="82" t="str">
        <f>IF(SP_SUL!AM761="","*",SP_SUL!AM761)</f>
        <v>ZXW-ZGP</v>
      </c>
      <c r="O760" s="109">
        <f>IF(SP_SUL!BH761="","*",SP_SUL!BH761)</f>
        <v>2</v>
      </c>
      <c r="P760" s="145" t="str">
        <f>IF($A$2=1,IF(SP_SUL!BJ761="","*",SP_SUL!BJ761),IF(SP_SUL!BK761="","*",SP_SUL!BK761))</f>
        <v xml:space="preserve">MC1 07:32, licenciado 08:14, segue em deslocamento </v>
      </c>
    </row>
    <row r="761" spans="1:16" hidden="1">
      <c r="A761" s="81">
        <f>IF(SP_SUL!B762="","*",SP_SUL!B762)</f>
        <v>46081</v>
      </c>
      <c r="B761" s="82" t="str">
        <f>IF(SP_SUL!X762="","*",SP_SUL!X762)</f>
        <v>Contrato</v>
      </c>
      <c r="C761" s="82" t="str">
        <f>IF(SP_SUL!S762="","*",SP_SUL!S762)</f>
        <v>SP SUL</v>
      </c>
      <c r="D761" s="82" t="str">
        <f>IF(SP_SUL!T762="","*",SP_SUL!T762)</f>
        <v>ZEV-ZPT</v>
      </c>
      <c r="E761" s="82" t="str">
        <f>IF(SP_SUL!D762="","*",SP_SUL!D762)</f>
        <v>W62</v>
      </c>
      <c r="F761" s="82" t="str">
        <f>IF(SP_SUL!H762="","*",SP_SUL!H762)</f>
        <v>ZPT1051</v>
      </c>
      <c r="G761" s="82" t="str">
        <f>IF(SP_SUL!M762="","*",SP_SUL!M762)</f>
        <v>ZXW-ZGP</v>
      </c>
      <c r="H761" s="115">
        <f>IF(SP_SUL!K762="","*",SP_SUL!K762)</f>
        <v>83.7</v>
      </c>
      <c r="I761" s="112">
        <f>IF(SP_SUL!O762="","*",SP_SUL!O762)</f>
        <v>0.32291666666666669</v>
      </c>
      <c r="J761" s="112">
        <f>IF(SP_SUL!P762="","*",SP_SUL!P762)</f>
        <v>4.1666666666666664E-2</v>
      </c>
      <c r="K761" s="82" t="str">
        <f>IF(SP_SUL!AK762="","*",SP_SUL!AK762)</f>
        <v>ZPT1051</v>
      </c>
      <c r="L761" s="82" t="str">
        <f>IF(SP_SUL!AM762="","*",SP_SUL!AM762)</f>
        <v>ZXW-ZGP</v>
      </c>
      <c r="M761" s="82">
        <f>IF(SP_SUL!AP762="","*",SP_SUL!AP762)</f>
        <v>83.7</v>
      </c>
      <c r="N761" s="82" t="str">
        <f>IF(SP_SUL!AM762="","*",SP_SUL!AM762)</f>
        <v>ZXW-ZGP</v>
      </c>
      <c r="O761" s="109">
        <f>IF(SP_SUL!BH762="","*",SP_SUL!BH762)</f>
        <v>2</v>
      </c>
      <c r="P761" s="145" t="str">
        <f>IF($A$2=1,IF(SP_SUL!BJ762="","*",SP_SUL!BJ762),IF(SP_SUL!BK762="","*",SP_SUL!BK762))</f>
        <v xml:space="preserve">MC1 07:28, licenciado 08:03, segue em deslocamento </v>
      </c>
    </row>
    <row r="762" spans="1:16" hidden="1">
      <c r="A762" s="81">
        <f>IF(SP_SUL!B763="","*",SP_SUL!B763)</f>
        <v>46081</v>
      </c>
      <c r="B762" s="82" t="str">
        <f>IF(SP_SUL!X763="","*",SP_SUL!X763)</f>
        <v>Oportunidade</v>
      </c>
      <c r="C762" s="82" t="str">
        <f>IF(SP_SUL!S763="","*",SP_SUL!S763)</f>
        <v>SP SUL</v>
      </c>
      <c r="D762" s="82" t="str">
        <f>IF(SP_SUL!T763="","*",SP_SUL!T763)</f>
        <v>ZEV-ZPT</v>
      </c>
      <c r="E762" s="82" t="str">
        <f>IF(SP_SUL!D763="","*",SP_SUL!D763)</f>
        <v>ANTONI  (TP-720)</v>
      </c>
      <c r="F762" s="82" t="str">
        <f>IF(SP_SUL!H763="","*",SP_SUL!H763)</f>
        <v>-</v>
      </c>
      <c r="G762" s="82" t="str">
        <f>IF(SP_SUL!M763="","*",SP_SUL!M763)</f>
        <v>ZXW-ZGP</v>
      </c>
      <c r="H762" s="115">
        <f>IF(SP_SUL!K763="","*",SP_SUL!K763)</f>
        <v>87</v>
      </c>
      <c r="I762" s="112">
        <f>IF(SP_SUL!O763="","*",SP_SUL!O763)</f>
        <v>0.41666666666666669</v>
      </c>
      <c r="J762" s="112">
        <f>IF(SP_SUL!P763="","*",SP_SUL!P763)</f>
        <v>0.25</v>
      </c>
      <c r="K762" s="82" t="str">
        <f>IF(SP_SUL!AK763="","*",SP_SUL!AK763)</f>
        <v>-</v>
      </c>
      <c r="L762" s="82" t="str">
        <f>IF(SP_SUL!AM763="","*",SP_SUL!AM763)</f>
        <v>ZXW-ZGP</v>
      </c>
      <c r="M762" s="82">
        <f>IF(SP_SUL!AP763="","*",SP_SUL!AP763)</f>
        <v>87</v>
      </c>
      <c r="N762" s="82" t="str">
        <f>IF(SP_SUL!AM763="","*",SP_SUL!AM763)</f>
        <v>ZXW-ZGP</v>
      </c>
      <c r="O762" s="109">
        <f>IF(SP_SUL!BH763="","*",SP_SUL!BH763)</f>
        <v>1</v>
      </c>
      <c r="P762" s="145" t="str">
        <f>IF($A$2=1,IF(SP_SUL!BJ763="","*",SP_SUL!BJ763),IF(SP_SUL!BK763="","*",SP_SUL!BK763))</f>
        <v>TP pronta 11hrs, segue intervalo 11:47 ate 17:47</v>
      </c>
    </row>
    <row r="763" spans="1:16" hidden="1">
      <c r="A763" s="81">
        <f>IF(SP_SUL!B764="","*",SP_SUL!B764)</f>
        <v>46081</v>
      </c>
      <c r="B763" s="82" t="str">
        <f>IF(SP_SUL!X764="","*",SP_SUL!X764)</f>
        <v>Oportunidade</v>
      </c>
      <c r="C763" s="82" t="str">
        <f>IF(SP_SUL!S764="","*",SP_SUL!S764)</f>
        <v>SP SUL</v>
      </c>
      <c r="D763" s="82" t="str">
        <f>IF(SP_SUL!T764="","*",SP_SUL!T764)</f>
        <v>ZEV-ZPT</v>
      </c>
      <c r="E763" s="82" t="str">
        <f>IF(SP_SUL!D764="","*",SP_SUL!D764)</f>
        <v>CARLOS (TP-722)</v>
      </c>
      <c r="F763" s="82" t="str">
        <f>IF(SP_SUL!H764="","*",SP_SUL!H764)</f>
        <v>-</v>
      </c>
      <c r="G763" s="82" t="str">
        <f>IF(SP_SUL!M764="","*",SP_SUL!M764)</f>
        <v>ZXW-ZGP</v>
      </c>
      <c r="H763" s="115">
        <f>IF(SP_SUL!K764="","*",SP_SUL!K764)</f>
        <v>87</v>
      </c>
      <c r="I763" s="112">
        <f>IF(SP_SUL!O764="","*",SP_SUL!O764)</f>
        <v>0.41666666666666669</v>
      </c>
      <c r="J763" s="112">
        <f>IF(SP_SUL!P764="","*",SP_SUL!P764)</f>
        <v>0.25</v>
      </c>
      <c r="K763" s="82" t="str">
        <f>IF(SP_SUL!AK764="","*",SP_SUL!AK764)</f>
        <v>-</v>
      </c>
      <c r="L763" s="82" t="str">
        <f>IF(SP_SUL!AM764="","*",SP_SUL!AM764)</f>
        <v>ZXW-ZGP</v>
      </c>
      <c r="M763" s="82">
        <f>IF(SP_SUL!AP764="","*",SP_SUL!AP764)</f>
        <v>87</v>
      </c>
      <c r="N763" s="82" t="str">
        <f>IF(SP_SUL!AM764="","*",SP_SUL!AM764)</f>
        <v>ZXW-ZGP</v>
      </c>
      <c r="O763" s="109">
        <f>IF(SP_SUL!BH764="","*",SP_SUL!BH764)</f>
        <v>1</v>
      </c>
      <c r="P763" s="145" t="str">
        <f>IF($A$2=1,IF(SP_SUL!BJ764="","*",SP_SUL!BJ764),IF(SP_SUL!BK764="","*",SP_SUL!BK764))</f>
        <v>TP pronta 11hrs, segue intervalo 11:47 ate 17:47</v>
      </c>
    </row>
    <row r="764" spans="1:16" hidden="1">
      <c r="A764" s="81">
        <f>IF(SP_SUL!B765="","*",SP_SUL!B765)</f>
        <v>46081</v>
      </c>
      <c r="B764" s="82" t="str">
        <f>IF(SP_SUL!X765="","*",SP_SUL!X765)</f>
        <v>Oportunidade</v>
      </c>
      <c r="C764" s="82" t="str">
        <f>IF(SP_SUL!S765="","*",SP_SUL!S765)</f>
        <v>SP SUL</v>
      </c>
      <c r="D764" s="82" t="str">
        <f>IF(SP_SUL!T765="","*",SP_SUL!T765)</f>
        <v>ZEV-ZPT</v>
      </c>
      <c r="E764" s="82" t="str">
        <f>IF(SP_SUL!D765="","*",SP_SUL!D765)</f>
        <v>LEANDRO (TP-727)</v>
      </c>
      <c r="F764" s="82" t="str">
        <f>IF(SP_SUL!H765="","*",SP_SUL!H765)</f>
        <v>-</v>
      </c>
      <c r="G764" s="82" t="str">
        <f>IF(SP_SUL!M765="","*",SP_SUL!M765)</f>
        <v>ZXW-ZGP</v>
      </c>
      <c r="H764" s="115">
        <f>IF(SP_SUL!K765="","*",SP_SUL!K765)</f>
        <v>87</v>
      </c>
      <c r="I764" s="112">
        <f>IF(SP_SUL!O765="","*",SP_SUL!O765)</f>
        <v>0.41666666666666669</v>
      </c>
      <c r="J764" s="112">
        <f>IF(SP_SUL!P765="","*",SP_SUL!P765)</f>
        <v>0.25</v>
      </c>
      <c r="K764" s="82" t="str">
        <f>IF(SP_SUL!AK765="","*",SP_SUL!AK765)</f>
        <v>-</v>
      </c>
      <c r="L764" s="82" t="str">
        <f>IF(SP_SUL!AM765="","*",SP_SUL!AM765)</f>
        <v>ZXW-ZGP</v>
      </c>
      <c r="M764" s="82">
        <f>IF(SP_SUL!AP765="","*",SP_SUL!AP765)</f>
        <v>87</v>
      </c>
      <c r="N764" s="82" t="str">
        <f>IF(SP_SUL!AM765="","*",SP_SUL!AM765)</f>
        <v>ZXW-ZGP</v>
      </c>
      <c r="O764" s="109">
        <f>IF(SP_SUL!BH765="","*",SP_SUL!BH765)</f>
        <v>1</v>
      </c>
      <c r="P764" s="145" t="str">
        <f>IF($A$2=1,IF(SP_SUL!BJ765="","*",SP_SUL!BJ765),IF(SP_SUL!BK765="","*",SP_SUL!BK765))</f>
        <v>TP pronta 11hrs, segue intervalo 11:47 ate 17:47</v>
      </c>
    </row>
    <row r="765" spans="1:16" hidden="1">
      <c r="A765" s="81">
        <f>IF(SP_SUL!B766="","*",SP_SUL!B766)</f>
        <v>46081</v>
      </c>
      <c r="B765" s="82" t="str">
        <f>IF(SP_SUL!X766="","*",SP_SUL!X766)</f>
        <v>Oportunidade</v>
      </c>
      <c r="C765" s="82" t="str">
        <f>IF(SP_SUL!S766="","*",SP_SUL!S766)</f>
        <v>SP SUL</v>
      </c>
      <c r="D765" s="82" t="str">
        <f>IF(SP_SUL!T766="","*",SP_SUL!T766)</f>
        <v>ZEV-ZPT</v>
      </c>
      <c r="E765" s="82" t="str">
        <f>IF(SP_SUL!D766="","*",SP_SUL!D766)</f>
        <v>V85</v>
      </c>
      <c r="F765" s="82" t="str">
        <f>IF(SP_SUL!H766="","*",SP_SUL!H766)</f>
        <v>ZDRZPT</v>
      </c>
      <c r="G765" s="82" t="str">
        <f>IF(SP_SUL!M766="","*",SP_SUL!M766)</f>
        <v>ZGP</v>
      </c>
      <c r="H765" s="115">
        <f>IF(SP_SUL!K766="","*",SP_SUL!K766)</f>
        <v>102.1</v>
      </c>
      <c r="I765" s="112">
        <f>IF(SP_SUL!O766="","*",SP_SUL!O766)</f>
        <v>0.33333333333333331</v>
      </c>
      <c r="J765" s="112">
        <f>IF(SP_SUL!P766="","*",SP_SUL!P766)</f>
        <v>0.125</v>
      </c>
      <c r="K765" s="82" t="str">
        <f>IF(SP_SUL!AK766="","*",SP_SUL!AK766)</f>
        <v>ZDRZPT</v>
      </c>
      <c r="L765" s="82" t="str">
        <f>IF(SP_SUL!AM766="","*",SP_SUL!AM766)</f>
        <v>ZGP</v>
      </c>
      <c r="M765" s="82">
        <f>IF(SP_SUL!AP766="","*",SP_SUL!AP766)</f>
        <v>102.1</v>
      </c>
      <c r="N765" s="82" t="str">
        <f>IF(SP_SUL!AM766="","*",SP_SUL!AM766)</f>
        <v>ZGP</v>
      </c>
      <c r="O765" s="109" t="str">
        <f>IF(SP_SUL!BH766="","*",SP_SUL!BH766)</f>
        <v>*</v>
      </c>
      <c r="P765" s="145" t="str">
        <f>IF($A$2=1,IF(SP_SUL!BJ766="","*",SP_SUL!BJ766),IF(SP_SUL!BK766="","*",SP_SUL!BK766))</f>
        <v>*</v>
      </c>
    </row>
    <row r="766" spans="1:16" hidden="1">
      <c r="A766" s="81">
        <f>IF(SP_SUL!B767="","*",SP_SUL!B767)</f>
        <v>46081</v>
      </c>
      <c r="B766" s="82" t="str">
        <f>IF(SP_SUL!X767="","*",SP_SUL!X767)</f>
        <v>Oportunidade</v>
      </c>
      <c r="C766" s="82" t="str">
        <f>IF(SP_SUL!S767="","*",SP_SUL!S767)</f>
        <v>SP SUL</v>
      </c>
      <c r="D766" s="82" t="str">
        <f>IF(SP_SUL!T767="","*",SP_SUL!T767)</f>
        <v>ZEV-ZPT</v>
      </c>
      <c r="E766" s="82" t="str">
        <f>IF(SP_SUL!D767="","*",SP_SUL!D767)</f>
        <v>A84</v>
      </c>
      <c r="F766" s="82" t="str">
        <f>IF(SP_SUL!H767="","*",SP_SUL!H767)</f>
        <v>ZPT1051</v>
      </c>
      <c r="G766" s="82" t="str">
        <f>IF(SP_SUL!M767="","*",SP_SUL!M767)</f>
        <v>ZPT-ZEV</v>
      </c>
      <c r="H766" s="115">
        <f>IF(SP_SUL!K767="","*",SP_SUL!K767)</f>
        <v>106.4</v>
      </c>
      <c r="I766" s="112">
        <f>IF(SP_SUL!O767="","*",SP_SUL!O767)</f>
        <v>0.3125</v>
      </c>
      <c r="J766" s="112">
        <f>IF(SP_SUL!P767="","*",SP_SUL!P767)</f>
        <v>4.1666666666666664E-2</v>
      </c>
      <c r="K766" s="82" t="str">
        <f>IF(SP_SUL!AK767="","*",SP_SUL!AK767)</f>
        <v>ZPT1051</v>
      </c>
      <c r="L766" s="82" t="str">
        <f>IF(SP_SUL!AM767="","*",SP_SUL!AM767)</f>
        <v>ZPT-ZEV</v>
      </c>
      <c r="M766" s="82">
        <f>IF(SP_SUL!AP767="","*",SP_SUL!AP767)</f>
        <v>106.4</v>
      </c>
      <c r="N766" s="82" t="str">
        <f>IF(SP_SUL!AM767="","*",SP_SUL!AM767)</f>
        <v>ZPT-ZEV</v>
      </c>
      <c r="O766" s="109">
        <f>IF(SP_SUL!BH767="","*",SP_SUL!BH767)</f>
        <v>2</v>
      </c>
      <c r="P766" s="145" t="str">
        <f>IF($A$2=1,IF(SP_SUL!BJ767="","*",SP_SUL!BJ767),IF(SP_SUL!BK767="","*",SP_SUL!BK767))</f>
        <v>MC1 07:40, segue inspeção R7D</v>
      </c>
    </row>
    <row r="767" spans="1:16" hidden="1">
      <c r="A767" s="81">
        <f>IF(SP_SUL!B768="","*",SP_SUL!B768)</f>
        <v>46081</v>
      </c>
      <c r="B767" s="82" t="str">
        <f>IF(SP_SUL!X768="","*",SP_SUL!X768)</f>
        <v>Oportunidade</v>
      </c>
      <c r="C767" s="82" t="str">
        <f>IF(SP_SUL!S768="","*",SP_SUL!S768)</f>
        <v>SP SUL</v>
      </c>
      <c r="D767" s="82" t="str">
        <f>IF(SP_SUL!T768="","*",SP_SUL!T768)</f>
        <v>ZEV-ZPT</v>
      </c>
      <c r="E767" s="82" t="str">
        <f>IF(SP_SUL!D768="","*",SP_SUL!D768)</f>
        <v>HUELTON (TP-725)</v>
      </c>
      <c r="F767" s="82" t="str">
        <f>IF(SP_SUL!H768="","*",SP_SUL!H768)</f>
        <v>-</v>
      </c>
      <c r="G767" s="82" t="str">
        <f>IF(SP_SUL!M768="","*",SP_SUL!M768)</f>
        <v>ZPT</v>
      </c>
      <c r="H767" s="115">
        <f>IF(SP_SUL!K768="","*",SP_SUL!K768)</f>
        <v>106.7</v>
      </c>
      <c r="I767" s="112">
        <f>IF(SP_SUL!O768="","*",SP_SUL!O768)</f>
        <v>0.41666666666666669</v>
      </c>
      <c r="J767" s="112">
        <f>IF(SP_SUL!P768="","*",SP_SUL!P768)</f>
        <v>6.25E-2</v>
      </c>
      <c r="K767" s="82" t="str">
        <f>IF(SP_SUL!AK768="","*",SP_SUL!AK768)</f>
        <v>-</v>
      </c>
      <c r="L767" s="82" t="str">
        <f>IF(SP_SUL!AM768="","*",SP_SUL!AM768)</f>
        <v>ZPT</v>
      </c>
      <c r="M767" s="82">
        <f>IF(SP_SUL!AP768="","*",SP_SUL!AP768)</f>
        <v>106.7</v>
      </c>
      <c r="N767" s="82" t="str">
        <f>IF(SP_SUL!AM768="","*",SP_SUL!AM768)</f>
        <v>ZPT</v>
      </c>
      <c r="O767" s="109">
        <f>IF(SP_SUL!BH768="","*",SP_SUL!BH768)</f>
        <v>0</v>
      </c>
      <c r="P767" s="145" t="str">
        <f>IF($A$2=1,IF(SP_SUL!BJ768="","*",SP_SUL!BJ768),IF(SP_SUL!BK768="","*",SP_SUL!BK768))</f>
        <v xml:space="preserve">Nao solicitou intervalo </v>
      </c>
    </row>
    <row r="768" spans="1:16" hidden="1">
      <c r="A768" s="81">
        <f>IF(SP_SUL!B769="","*",SP_SUL!B769)</f>
        <v>46081</v>
      </c>
      <c r="B768" s="82" t="str">
        <f>IF(SP_SUL!X769="","*",SP_SUL!X769)</f>
        <v>Oportunidade</v>
      </c>
      <c r="C768" s="82" t="str">
        <f>IF(SP_SUL!S769="","*",SP_SUL!S769)</f>
        <v>SP SUL</v>
      </c>
      <c r="D768" s="82" t="str">
        <f>IF(SP_SUL!T769="","*",SP_SUL!T769)</f>
        <v>ZEV-ZPT</v>
      </c>
      <c r="E768" s="82" t="str">
        <f>IF(SP_SUL!D769="","*",SP_SUL!D769)</f>
        <v>EXPANSÃO TURMA 1</v>
      </c>
      <c r="F768" s="82" t="str">
        <f>IF(SP_SUL!H769="","*",SP_SUL!H769)</f>
        <v>-</v>
      </c>
      <c r="G768" s="82" t="str">
        <f>IF(SP_SUL!M769="","*",SP_SUL!M769)</f>
        <v>109-ZGM</v>
      </c>
      <c r="H768" s="115">
        <f>IF(SP_SUL!K769="","*",SP_SUL!K769)</f>
        <v>108.75</v>
      </c>
      <c r="I768" s="112">
        <f>IF(SP_SUL!O769="","*",SP_SUL!O769)</f>
        <v>0.35416666666666669</v>
      </c>
      <c r="J768" s="112">
        <f>IF(SP_SUL!P769="","*",SP_SUL!P769)</f>
        <v>6.25E-2</v>
      </c>
      <c r="K768" s="82" t="str">
        <f>IF(SP_SUL!AK769="","*",SP_SUL!AK769)</f>
        <v>-</v>
      </c>
      <c r="L768" s="82" t="str">
        <f>IF(SP_SUL!AM769="","*",SP_SUL!AM769)</f>
        <v>109-ZGM</v>
      </c>
      <c r="M768" s="82">
        <f>IF(SP_SUL!AP769="","*",SP_SUL!AP769)</f>
        <v>108.75</v>
      </c>
      <c r="N768" s="82" t="str">
        <f>IF(SP_SUL!AM769="","*",SP_SUL!AM769)</f>
        <v>109-ZGM</v>
      </c>
      <c r="O768" s="109">
        <f>IF(SP_SUL!BH769="","*",SP_SUL!BH769)</f>
        <v>2</v>
      </c>
      <c r="P768" s="145" t="str">
        <f>IF($A$2=1,IF(SP_SUL!BJ769="","*",SP_SUL!BJ769),IF(SP_SUL!BK769="","*",SP_SUL!BK769))</f>
        <v xml:space="preserve">TP pronta 08hrs, intervalos 09:30 ate 11hrs, segundo intervalo 11:30 ate 13hrs </v>
      </c>
    </row>
    <row r="769" spans="1:16" hidden="1">
      <c r="A769" s="81" t="str">
        <f>IF(SP_SUL!B770="","*",SP_SUL!B770)</f>
        <v>*</v>
      </c>
      <c r="B769" s="82" t="str">
        <f>IF(SP_SUL!X770="","*",SP_SUL!X770)</f>
        <v>*</v>
      </c>
      <c r="C769" s="82" t="str">
        <f>IF(SP_SUL!S770="","*",SP_SUL!S770)</f>
        <v>-</v>
      </c>
      <c r="D769" s="82" t="str">
        <f>IF(SP_SUL!T770="","*",SP_SUL!T770)</f>
        <v>-</v>
      </c>
      <c r="E769" s="82" t="str">
        <f>IF(SP_SUL!D770="","*",SP_SUL!D770)</f>
        <v>*</v>
      </c>
      <c r="F769" s="82" t="str">
        <f>IF(SP_SUL!H770="","*",SP_SUL!H770)</f>
        <v>*</v>
      </c>
      <c r="G769" s="82" t="str">
        <f>IF(SP_SUL!M770="","*",SP_SUL!M770)</f>
        <v>-</v>
      </c>
      <c r="H769" s="115" t="str">
        <f>IF(SP_SUL!K770="","*",SP_SUL!K770)</f>
        <v>*</v>
      </c>
      <c r="I769" s="112" t="str">
        <f>IF(SP_SUL!O770="","*",SP_SUL!O770)</f>
        <v>*</v>
      </c>
      <c r="J769" s="112" t="str">
        <f>IF(SP_SUL!P770="","*",SP_SUL!P770)</f>
        <v>*</v>
      </c>
      <c r="K769" s="82">
        <f>IF(SP_SUL!AK770="","*",SP_SUL!AK770)</f>
        <v>0</v>
      </c>
      <c r="L769" s="82" t="str">
        <f>IF(SP_SUL!AM770="","*",SP_SUL!AM770)</f>
        <v>-</v>
      </c>
      <c r="M769" s="82">
        <f>IF(SP_SUL!AP770="","*",SP_SUL!AP770)</f>
        <v>0</v>
      </c>
      <c r="N769" s="82" t="str">
        <f>IF(SP_SUL!AM770="","*",SP_SUL!AM770)</f>
        <v>-</v>
      </c>
      <c r="O769" s="109" t="str">
        <f>IF(SP_SUL!BH770="","*",SP_SUL!BH770)</f>
        <v>*</v>
      </c>
      <c r="P769" s="145" t="str">
        <f>IF($A$2=1,IF(SP_SUL!BJ770="","*",SP_SUL!BJ770),IF(SP_SUL!BK770="","*",SP_SUL!BK770))</f>
        <v>*</v>
      </c>
    </row>
    <row r="770" spans="1:16" hidden="1">
      <c r="A770" s="81" t="str">
        <f>IF(SP_SUL!B771="","*",SP_SUL!B771)</f>
        <v>*</v>
      </c>
      <c r="B770" s="82" t="str">
        <f>IF(SP_SUL!X771="","*",SP_SUL!X771)</f>
        <v>*</v>
      </c>
      <c r="C770" s="82" t="str">
        <f>IF(SP_SUL!S771="","*",SP_SUL!S771)</f>
        <v>-</v>
      </c>
      <c r="D770" s="82" t="str">
        <f>IF(SP_SUL!T771="","*",SP_SUL!T771)</f>
        <v>-</v>
      </c>
      <c r="E770" s="82" t="str">
        <f>IF(SP_SUL!D771="","*",SP_SUL!D771)</f>
        <v>*</v>
      </c>
      <c r="F770" s="82" t="str">
        <f>IF(SP_SUL!H771="","*",SP_SUL!H771)</f>
        <v>*</v>
      </c>
      <c r="G770" s="82" t="str">
        <f>IF(SP_SUL!M771="","*",SP_SUL!M771)</f>
        <v>-</v>
      </c>
      <c r="H770" s="115" t="str">
        <f>IF(SP_SUL!K771="","*",SP_SUL!K771)</f>
        <v>*</v>
      </c>
      <c r="I770" s="112" t="str">
        <f>IF(SP_SUL!O771="","*",SP_SUL!O771)</f>
        <v>*</v>
      </c>
      <c r="J770" s="112" t="str">
        <f>IF(SP_SUL!P771="","*",SP_SUL!P771)</f>
        <v>*</v>
      </c>
      <c r="K770" s="82">
        <f>IF(SP_SUL!AK771="","*",SP_SUL!AK771)</f>
        <v>0</v>
      </c>
      <c r="L770" s="82" t="str">
        <f>IF(SP_SUL!AM771="","*",SP_SUL!AM771)</f>
        <v>-</v>
      </c>
      <c r="M770" s="82">
        <f>IF(SP_SUL!AP771="","*",SP_SUL!AP771)</f>
        <v>0</v>
      </c>
      <c r="N770" s="82" t="str">
        <f>IF(SP_SUL!AM771="","*",SP_SUL!AM771)</f>
        <v>-</v>
      </c>
      <c r="O770" s="109" t="str">
        <f>IF(SP_SUL!BH771="","*",SP_SUL!BH771)</f>
        <v>*</v>
      </c>
      <c r="P770" s="145" t="str">
        <f>IF($A$2=1,IF(SP_SUL!BJ771="","*",SP_SUL!BJ771),IF(SP_SUL!BK771="","*",SP_SUL!BK771))</f>
        <v>*</v>
      </c>
    </row>
    <row r="771" spans="1:16" hidden="1">
      <c r="A771" s="81" t="str">
        <f>IF(SP_SUL!B772="","*",SP_SUL!B772)</f>
        <v>*</v>
      </c>
      <c r="B771" s="82" t="str">
        <f>IF(SP_SUL!X772="","*",SP_SUL!X772)</f>
        <v>*</v>
      </c>
      <c r="C771" s="82" t="str">
        <f>IF(SP_SUL!S772="","*",SP_SUL!S772)</f>
        <v>-</v>
      </c>
      <c r="D771" s="82" t="str">
        <f>IF(SP_SUL!T772="","*",SP_SUL!T772)</f>
        <v>-</v>
      </c>
      <c r="E771" s="82" t="str">
        <f>IF(SP_SUL!D772="","*",SP_SUL!D772)</f>
        <v>*</v>
      </c>
      <c r="F771" s="82" t="str">
        <f>IF(SP_SUL!H772="","*",SP_SUL!H772)</f>
        <v>*</v>
      </c>
      <c r="G771" s="82" t="str">
        <f>IF(SP_SUL!M772="","*",SP_SUL!M772)</f>
        <v>-</v>
      </c>
      <c r="H771" s="115" t="str">
        <f>IF(SP_SUL!K772="","*",SP_SUL!K772)</f>
        <v>*</v>
      </c>
      <c r="I771" s="112" t="str">
        <f>IF(SP_SUL!O772="","*",SP_SUL!O772)</f>
        <v>*</v>
      </c>
      <c r="J771" s="112" t="str">
        <f>IF(SP_SUL!P772="","*",SP_SUL!P772)</f>
        <v>*</v>
      </c>
      <c r="K771" s="82">
        <f>IF(SP_SUL!AK772="","*",SP_SUL!AK772)</f>
        <v>0</v>
      </c>
      <c r="L771" s="82" t="str">
        <f>IF(SP_SUL!AM772="","*",SP_SUL!AM772)</f>
        <v>-</v>
      </c>
      <c r="M771" s="82">
        <f>IF(SP_SUL!AP772="","*",SP_SUL!AP772)</f>
        <v>0</v>
      </c>
      <c r="N771" s="82" t="str">
        <f>IF(SP_SUL!AM772="","*",SP_SUL!AM772)</f>
        <v>-</v>
      </c>
      <c r="O771" s="109" t="str">
        <f>IF(SP_SUL!BH772="","*",SP_SUL!BH772)</f>
        <v>*</v>
      </c>
      <c r="P771" s="145" t="str">
        <f>IF($A$2=1,IF(SP_SUL!BJ772="","*",SP_SUL!BJ772),IF(SP_SUL!BK772="","*",SP_SUL!BK772))</f>
        <v>*</v>
      </c>
    </row>
    <row r="772" spans="1:16" hidden="1">
      <c r="A772" s="81">
        <f>IF(SP_SUL!B773="","*",SP_SUL!B773)</f>
        <v>46082</v>
      </c>
      <c r="B772" s="82" t="str">
        <f>IF(SP_SUL!X773="","*",SP_SUL!X773)</f>
        <v>Oportunidade</v>
      </c>
      <c r="C772" s="82" t="str">
        <f>IF(SP_SUL!S773="","*",SP_SUL!S773)</f>
        <v>SP SUL</v>
      </c>
      <c r="D772" s="82" t="str">
        <f>IF(SP_SUL!T773="","*",SP_SUL!T773)</f>
        <v>ZKE-ZEV</v>
      </c>
      <c r="E772" s="82" t="str">
        <f>IF(SP_SUL!D773="","*",SP_SUL!D773)</f>
        <v>E17</v>
      </c>
      <c r="F772" s="82" t="str">
        <f>IF(SP_SUL!H773="","*",SP_SUL!H773)</f>
        <v>102ZKW2</v>
      </c>
      <c r="G772" s="82" t="str">
        <f>IF(SP_SUL!M773="","*",SP_SUL!M773)</f>
        <v>ZKW-ZLU</v>
      </c>
      <c r="H772" s="115">
        <f>IF(SP_SUL!K773="","*",SP_SUL!K773)</f>
        <v>100.3</v>
      </c>
      <c r="I772" s="112">
        <f>IF(SP_SUL!O773="","*",SP_SUL!O773)</f>
        <v>0.38194444444444442</v>
      </c>
      <c r="J772" s="112">
        <f>IF(SP_SUL!P773="","*",SP_SUL!P773)</f>
        <v>0.125</v>
      </c>
      <c r="K772" s="82" t="str">
        <f>IF(SP_SUL!AK773="","*",SP_SUL!AK773)</f>
        <v>102ZKW2</v>
      </c>
      <c r="L772" s="82" t="str">
        <f>IF(SP_SUL!AM773="","*",SP_SUL!AM773)</f>
        <v>ZKW-ZLU</v>
      </c>
      <c r="M772" s="82">
        <f>IF(SP_SUL!AP773="","*",SP_SUL!AP773)</f>
        <v>100.3</v>
      </c>
      <c r="N772" s="82" t="str">
        <f>IF(SP_SUL!AM773="","*",SP_SUL!AM773)</f>
        <v>ZKW-ZLU</v>
      </c>
      <c r="O772" s="109" t="str">
        <f>IF(SP_SUL!BH773="","*",SP_SUL!BH773)</f>
        <v>*</v>
      </c>
      <c r="P772" s="145" t="str">
        <f>IF($A$2=1,IF(SP_SUL!BJ773="","*",SP_SUL!BJ773),IF(SP_SUL!BK773="","*",SP_SUL!BK773))</f>
        <v>*</v>
      </c>
    </row>
    <row r="773" spans="1:16" hidden="1">
      <c r="A773" s="81">
        <f>IF(SP_SUL!B774="","*",SP_SUL!B774)</f>
        <v>46082</v>
      </c>
      <c r="B773" s="82" t="str">
        <f>IF(SP_SUL!X774="","*",SP_SUL!X774)</f>
        <v>Oportunidade</v>
      </c>
      <c r="C773" s="82" t="str">
        <f>IF(SP_SUL!S774="","*",SP_SUL!S774)</f>
        <v>SP SUL</v>
      </c>
      <c r="D773" s="82" t="str">
        <f>IF(SP_SUL!T774="","*",SP_SUL!T774)</f>
        <v>ZEV-ZPT</v>
      </c>
      <c r="E773" s="82" t="str">
        <f>IF(SP_SUL!D774="","*",SP_SUL!D774)</f>
        <v>A84</v>
      </c>
      <c r="F773" s="82" t="str">
        <f>IF(SP_SUL!H774="","*",SP_SUL!H774)</f>
        <v>ZEV-2</v>
      </c>
      <c r="G773" s="82" t="str">
        <f>IF(SP_SUL!M774="","*",SP_SUL!M774)</f>
        <v>ZEV-ZPT</v>
      </c>
      <c r="H773" s="115">
        <f>IF(SP_SUL!K774="","*",SP_SUL!K774)</f>
        <v>66.3</v>
      </c>
      <c r="I773" s="112">
        <f>IF(SP_SUL!O774="","*",SP_SUL!O774)</f>
        <v>0.33333333333333331</v>
      </c>
      <c r="J773" s="112">
        <f>IF(SP_SUL!P774="","*",SP_SUL!P774)</f>
        <v>4.1666666666666664E-2</v>
      </c>
      <c r="K773" s="82" t="str">
        <f>IF(SP_SUL!AK774="","*",SP_SUL!AK774)</f>
        <v>ZEV-2</v>
      </c>
      <c r="L773" s="82" t="str">
        <f>IF(SP_SUL!AM774="","*",SP_SUL!AM774)</f>
        <v>ZEV-ZPT</v>
      </c>
      <c r="M773" s="82">
        <f>IF(SP_SUL!AP774="","*",SP_SUL!AP774)</f>
        <v>66.3</v>
      </c>
      <c r="N773" s="82" t="str">
        <f>IF(SP_SUL!AM774="","*",SP_SUL!AM774)</f>
        <v>ZEV-ZPT</v>
      </c>
      <c r="O773" s="109" t="str">
        <f>IF(SP_SUL!BH774="","*",SP_SUL!BH774)</f>
        <v>*</v>
      </c>
      <c r="P773" s="145" t="str">
        <f>IF($A$2=1,IF(SP_SUL!BJ774="","*",SP_SUL!BJ774),IF(SP_SUL!BK774="","*",SP_SUL!BK774))</f>
        <v>*</v>
      </c>
    </row>
    <row r="774" spans="1:16" hidden="1">
      <c r="A774" s="81" t="str">
        <f>IF(SP_SUL!B775="","*",SP_SUL!B775)</f>
        <v>*</v>
      </c>
      <c r="B774" s="82" t="str">
        <f>IF(SP_SUL!X775="","*",SP_SUL!X775)</f>
        <v>*</v>
      </c>
      <c r="C774" s="82" t="str">
        <f>IF(SP_SUL!S775="","*",SP_SUL!S775)</f>
        <v>-</v>
      </c>
      <c r="D774" s="82" t="str">
        <f>IF(SP_SUL!T775="","*",SP_SUL!T775)</f>
        <v>-</v>
      </c>
      <c r="E774" s="82" t="str">
        <f>IF(SP_SUL!D775="","*",SP_SUL!D775)</f>
        <v>*</v>
      </c>
      <c r="F774" s="82" t="str">
        <f>IF(SP_SUL!H775="","*",SP_SUL!H775)</f>
        <v>*</v>
      </c>
      <c r="G774" s="82" t="str">
        <f>IF(SP_SUL!M775="","*",SP_SUL!M775)</f>
        <v>-</v>
      </c>
      <c r="H774" s="115" t="str">
        <f>IF(SP_SUL!K775="","*",SP_SUL!K775)</f>
        <v>*</v>
      </c>
      <c r="I774" s="112" t="str">
        <f>IF(SP_SUL!O775="","*",SP_SUL!O775)</f>
        <v>*</v>
      </c>
      <c r="J774" s="112" t="str">
        <f>IF(SP_SUL!P775="","*",SP_SUL!P775)</f>
        <v>*</v>
      </c>
      <c r="K774" s="82">
        <f>IF(SP_SUL!AK775="","*",SP_SUL!AK775)</f>
        <v>0</v>
      </c>
      <c r="L774" s="82" t="str">
        <f>IF(SP_SUL!AM775="","*",SP_SUL!AM775)</f>
        <v>-</v>
      </c>
      <c r="M774" s="82">
        <f>IF(SP_SUL!AP775="","*",SP_SUL!AP775)</f>
        <v>0</v>
      </c>
      <c r="N774" s="82" t="str">
        <f>IF(SP_SUL!AM775="","*",SP_SUL!AM775)</f>
        <v>-</v>
      </c>
      <c r="O774" s="109" t="str">
        <f>IF(SP_SUL!BH775="","*",SP_SUL!BH775)</f>
        <v>*</v>
      </c>
      <c r="P774" s="145" t="str">
        <f>IF($A$2=1,IF(SP_SUL!BJ775="","*",SP_SUL!BJ775),IF(SP_SUL!BK775="","*",SP_SUL!BK775))</f>
        <v>*</v>
      </c>
    </row>
    <row r="775" spans="1:16" hidden="1">
      <c r="A775" s="81">
        <f>IF(SP_SUL!B776="","*",SP_SUL!B776)</f>
        <v>46083</v>
      </c>
      <c r="B775" s="82" t="str">
        <f>IF(SP_SUL!X776="","*",SP_SUL!X776)</f>
        <v>Oportunidade</v>
      </c>
      <c r="C775" s="82" t="str">
        <f>IF(SP_SUL!S776="","*",SP_SUL!S776)</f>
        <v>SP SUL</v>
      </c>
      <c r="D775" s="82" t="str">
        <f>IF(SP_SUL!T776="","*",SP_SUL!T776)</f>
        <v>ZBV-ZRX</v>
      </c>
      <c r="E775" s="82" t="str">
        <f>IF(SP_SUL!D776="","*",SP_SUL!D776)</f>
        <v>V92</v>
      </c>
      <c r="F775" s="82" t="str">
        <f>IF(SP_SUL!H776="","*",SP_SUL!H776)</f>
        <v>ZAC-2</v>
      </c>
      <c r="G775" s="82" t="str">
        <f>IF(SP_SUL!M776="","*",SP_SUL!M776)</f>
        <v>ZTT-ZLI</v>
      </c>
      <c r="H775" s="115">
        <f>IF(SP_SUL!K776="","*",SP_SUL!K776)</f>
        <v>97.3</v>
      </c>
      <c r="I775" s="112">
        <f>IF(SP_SUL!O776="","*",SP_SUL!O776)</f>
        <v>0.375</v>
      </c>
      <c r="J775" s="112">
        <f>IF(SP_SUL!P776="","*",SP_SUL!P776)</f>
        <v>8.3333333333333329E-2</v>
      </c>
      <c r="K775" s="82" t="str">
        <f>IF(SP_SUL!AK776="","*",SP_SUL!AK776)</f>
        <v>ZAC-2</v>
      </c>
      <c r="L775" s="82" t="str">
        <f>IF(SP_SUL!AM776="","*",SP_SUL!AM776)</f>
        <v>ZTT-ZLI</v>
      </c>
      <c r="M775" s="82">
        <f>IF(SP_SUL!AP776="","*",SP_SUL!AP776)</f>
        <v>97.3</v>
      </c>
      <c r="N775" s="82" t="str">
        <f>IF(SP_SUL!AM776="","*",SP_SUL!AM776)</f>
        <v>ZTT-ZLI</v>
      </c>
      <c r="O775" s="109" t="str">
        <f>IF(SP_SUL!BH776="","*",SP_SUL!BH776)</f>
        <v>*</v>
      </c>
      <c r="P775" s="145" t="str">
        <f>IF($A$2=1,IF(SP_SUL!BJ776="","*",SP_SUL!BJ776),IF(SP_SUL!BK776="","*",SP_SUL!BK776))</f>
        <v>*</v>
      </c>
    </row>
    <row r="776" spans="1:16" hidden="1">
      <c r="A776" s="81">
        <f>IF(SP_SUL!B777="","*",SP_SUL!B777)</f>
        <v>46083</v>
      </c>
      <c r="B776" s="82" t="str">
        <f>IF(SP_SUL!X777="","*",SP_SUL!X777)</f>
        <v>Oportunidade</v>
      </c>
      <c r="C776" s="82" t="str">
        <f>IF(SP_SUL!S777="","*",SP_SUL!S777)</f>
        <v>SP SUL</v>
      </c>
      <c r="D776" s="82" t="str">
        <f>IF(SP_SUL!T777="","*",SP_SUL!T777)</f>
        <v>ZBV-ZRX</v>
      </c>
      <c r="E776" s="82" t="str">
        <f>IF(SP_SUL!D777="","*",SP_SUL!D777)</f>
        <v>EXPANSÃO TURMA 1</v>
      </c>
      <c r="F776" s="82" t="str">
        <f>IF(SP_SUL!H777="","*",SP_SUL!H777)</f>
        <v>-</v>
      </c>
      <c r="G776" s="82" t="str">
        <f>IF(SP_SUL!M777="","*",SP_SUL!M777)</f>
        <v>ZSU-ZNO</v>
      </c>
      <c r="H776" s="115">
        <f>IF(SP_SUL!K777="","*",SP_SUL!K777)</f>
        <v>73.38</v>
      </c>
      <c r="I776" s="112">
        <f>IF(SP_SUL!O777="","*",SP_SUL!O777)</f>
        <v>0.35416666666666669</v>
      </c>
      <c r="J776" s="112">
        <f>IF(SP_SUL!P777="","*",SP_SUL!P777)</f>
        <v>6.25E-2</v>
      </c>
      <c r="K776" s="82" t="str">
        <f>IF(SP_SUL!AK777="","*",SP_SUL!AK777)</f>
        <v>-</v>
      </c>
      <c r="L776" s="82" t="str">
        <f>IF(SP_SUL!AM777="","*",SP_SUL!AM777)</f>
        <v>ZSU-ZNO</v>
      </c>
      <c r="M776" s="82">
        <f>IF(SP_SUL!AP777="","*",SP_SUL!AP777)</f>
        <v>73.38</v>
      </c>
      <c r="N776" s="82" t="str">
        <f>IF(SP_SUL!AM777="","*",SP_SUL!AM777)</f>
        <v>ZSU-ZNO</v>
      </c>
      <c r="O776" s="109" t="str">
        <f>IF(SP_SUL!BH777="","*",SP_SUL!BH777)</f>
        <v>*</v>
      </c>
      <c r="P776" s="145" t="str">
        <f>IF($A$2=1,IF(SP_SUL!BJ777="","*",SP_SUL!BJ777),IF(SP_SUL!BK777="","*",SP_SUL!BK777))</f>
        <v>*</v>
      </c>
    </row>
    <row r="777" spans="1:16" hidden="1">
      <c r="A777" s="81" t="str">
        <f>IF(SP_SUL!B778="","*",SP_SUL!B778)</f>
        <v>*</v>
      </c>
      <c r="B777" s="82" t="str">
        <f>IF(SP_SUL!X778="","*",SP_SUL!X778)</f>
        <v>*</v>
      </c>
      <c r="C777" s="82" t="str">
        <f>IF(SP_SUL!S778="","*",SP_SUL!S778)</f>
        <v>-</v>
      </c>
      <c r="D777" s="82" t="str">
        <f>IF(SP_SUL!T778="","*",SP_SUL!T778)</f>
        <v>-</v>
      </c>
      <c r="E777" s="82" t="str">
        <f>IF(SP_SUL!D778="","*",SP_SUL!D778)</f>
        <v>*</v>
      </c>
      <c r="F777" s="82" t="str">
        <f>IF(SP_SUL!H778="","*",SP_SUL!H778)</f>
        <v>*</v>
      </c>
      <c r="G777" s="82" t="str">
        <f>IF(SP_SUL!M778="","*",SP_SUL!M778)</f>
        <v>-</v>
      </c>
      <c r="H777" s="115" t="str">
        <f>IF(SP_SUL!K778="","*",SP_SUL!K778)</f>
        <v>*</v>
      </c>
      <c r="I777" s="112" t="str">
        <f>IF(SP_SUL!O778="","*",SP_SUL!O778)</f>
        <v>*</v>
      </c>
      <c r="J777" s="112" t="str">
        <f>IF(SP_SUL!P778="","*",SP_SUL!P778)</f>
        <v>*</v>
      </c>
      <c r="K777" s="82">
        <f>IF(SP_SUL!AK778="","*",SP_SUL!AK778)</f>
        <v>0</v>
      </c>
      <c r="L777" s="82" t="str">
        <f>IF(SP_SUL!AM778="","*",SP_SUL!AM778)</f>
        <v>-</v>
      </c>
      <c r="M777" s="82">
        <f>IF(SP_SUL!AP778="","*",SP_SUL!AP778)</f>
        <v>0</v>
      </c>
      <c r="N777" s="82" t="str">
        <f>IF(SP_SUL!AM778="","*",SP_SUL!AM778)</f>
        <v>-</v>
      </c>
      <c r="O777" s="109" t="str">
        <f>IF(SP_SUL!BH778="","*",SP_SUL!BH778)</f>
        <v>*</v>
      </c>
      <c r="P777" s="145" t="str">
        <f>IF($A$2=1,IF(SP_SUL!BJ778="","*",SP_SUL!BJ778),IF(SP_SUL!BK778="","*",SP_SUL!BK778))</f>
        <v>*</v>
      </c>
    </row>
    <row r="778" spans="1:16" hidden="1">
      <c r="A778" s="81">
        <f>IF(SP_SUL!B779="","*",SP_SUL!B779)</f>
        <v>46083</v>
      </c>
      <c r="B778" s="82" t="str">
        <f>IF(SP_SUL!X779="","*",SP_SUL!X779)</f>
        <v>Oportunidade</v>
      </c>
      <c r="C778" s="82" t="str">
        <f>IF(SP_SUL!S779="","*",SP_SUL!S779)</f>
        <v>SP SUL</v>
      </c>
      <c r="D778" s="82" t="str">
        <f>IF(SP_SUL!T779="","*",SP_SUL!T779)</f>
        <v>ZBV-ZKE</v>
      </c>
      <c r="E778" s="82" t="str">
        <f>IF(SP_SUL!D779="","*",SP_SUL!D779)</f>
        <v>DANIEL (TP-647)</v>
      </c>
      <c r="F778" s="82" t="str">
        <f>IF(SP_SUL!H779="","*",SP_SUL!H779)</f>
        <v>-</v>
      </c>
      <c r="G778" s="82" t="str">
        <f>IF(SP_SUL!M779="","*",SP_SUL!M779)</f>
        <v>ZST</v>
      </c>
      <c r="H778" s="115">
        <f>IF(SP_SUL!K779="","*",SP_SUL!K779)</f>
        <v>208.75</v>
      </c>
      <c r="I778" s="112">
        <f>IF(SP_SUL!O779="","*",SP_SUL!O779)</f>
        <v>0.375</v>
      </c>
      <c r="J778" s="112">
        <f>IF(SP_SUL!P779="","*",SP_SUL!P779)</f>
        <v>6.25E-2</v>
      </c>
      <c r="K778" s="82" t="str">
        <f>IF(SP_SUL!AK779="","*",SP_SUL!AK779)</f>
        <v>-</v>
      </c>
      <c r="L778" s="82" t="str">
        <f>IF(SP_SUL!AM779="","*",SP_SUL!AM779)</f>
        <v>ZST</v>
      </c>
      <c r="M778" s="82">
        <f>IF(SP_SUL!AP779="","*",SP_SUL!AP779)</f>
        <v>208.75</v>
      </c>
      <c r="N778" s="82" t="str">
        <f>IF(SP_SUL!AM779="","*",SP_SUL!AM779)</f>
        <v>ZST</v>
      </c>
      <c r="O778" s="109" t="str">
        <f>IF(SP_SUL!BH779="","*",SP_SUL!BH779)</f>
        <v>*</v>
      </c>
      <c r="P778" s="145" t="str">
        <f>IF($A$2=1,IF(SP_SUL!BJ779="","*",SP_SUL!BJ779),IF(SP_SUL!BK779="","*",SP_SUL!BK779))</f>
        <v>*</v>
      </c>
    </row>
    <row r="779" spans="1:16" hidden="1">
      <c r="A779" s="81">
        <f>IF(SP_SUL!B780="","*",SP_SUL!B780)</f>
        <v>46083</v>
      </c>
      <c r="B779" s="82" t="str">
        <f>IF(SP_SUL!X780="","*",SP_SUL!X780)</f>
        <v>Contrato</v>
      </c>
      <c r="C779" s="82" t="str">
        <f>IF(SP_SUL!S780="","*",SP_SUL!S780)</f>
        <v>SP SUL</v>
      </c>
      <c r="D779" s="82" t="str">
        <f>IF(SP_SUL!T780="","*",SP_SUL!T780)</f>
        <v>ZBV-ZKE</v>
      </c>
      <c r="E779" s="82" t="str">
        <f>IF(SP_SUL!D780="","*",SP_SUL!D780)</f>
        <v>V93</v>
      </c>
      <c r="F779" s="82" t="str">
        <f>IF(SP_SUL!H780="","*",SP_SUL!H780)</f>
        <v>ZYU1</v>
      </c>
      <c r="G779" s="82" t="str">
        <f>IF(SP_SUL!M780="","*",SP_SUL!M780)</f>
        <v>ZYU-ZST</v>
      </c>
      <c r="H779" s="115">
        <f>IF(SP_SUL!K780="","*",SP_SUL!K780)</f>
        <v>204.4</v>
      </c>
      <c r="I779" s="112">
        <f>IF(SP_SUL!O780="","*",SP_SUL!O780)</f>
        <v>0.33333333333333331</v>
      </c>
      <c r="J779" s="112">
        <f>IF(SP_SUL!P780="","*",SP_SUL!P780)</f>
        <v>0.125</v>
      </c>
      <c r="K779" s="82" t="str">
        <f>IF(SP_SUL!AK780="","*",SP_SUL!AK780)</f>
        <v>ZYU1</v>
      </c>
      <c r="L779" s="82" t="str">
        <f>IF(SP_SUL!AM780="","*",SP_SUL!AM780)</f>
        <v>ZYU-ZST</v>
      </c>
      <c r="M779" s="82">
        <f>IF(SP_SUL!AP780="","*",SP_SUL!AP780)</f>
        <v>204.4</v>
      </c>
      <c r="N779" s="82" t="str">
        <f>IF(SP_SUL!AM780="","*",SP_SUL!AM780)</f>
        <v>ZYU-ZST</v>
      </c>
      <c r="O779" s="109" t="str">
        <f>IF(SP_SUL!BH780="","*",SP_SUL!BH780)</f>
        <v>*</v>
      </c>
      <c r="P779" s="145" t="str">
        <f>IF($A$2=1,IF(SP_SUL!BJ780="","*",SP_SUL!BJ780),IF(SP_SUL!BK780="","*",SP_SUL!BK780))</f>
        <v>*</v>
      </c>
    </row>
    <row r="780" spans="1:16" hidden="1">
      <c r="A780" s="81">
        <f>IF(SP_SUL!B781="","*",SP_SUL!B781)</f>
        <v>46083</v>
      </c>
      <c r="B780" s="82" t="str">
        <f>IF(SP_SUL!X781="","*",SP_SUL!X781)</f>
        <v>Oportunidade</v>
      </c>
      <c r="C780" s="82" t="str">
        <f>IF(SP_SUL!S781="","*",SP_SUL!S781)</f>
        <v>SP SUL</v>
      </c>
      <c r="D780" s="82" t="str">
        <f>IF(SP_SUL!T781="","*",SP_SUL!T781)</f>
        <v>ZBV-ZKE</v>
      </c>
      <c r="E780" s="82" t="str">
        <f>IF(SP_SUL!D781="","*",SP_SUL!D781)</f>
        <v>ROGÉRIO (TP-730)</v>
      </c>
      <c r="F780" s="82" t="str">
        <f>IF(SP_SUL!H781="","*",SP_SUL!H781)</f>
        <v>-</v>
      </c>
      <c r="G780" s="82" t="str">
        <f>IF(SP_SUL!M781="","*",SP_SUL!M781)</f>
        <v>ZYU</v>
      </c>
      <c r="H780" s="115">
        <f>IF(SP_SUL!K781="","*",SP_SUL!K781)</f>
        <v>202</v>
      </c>
      <c r="I780" s="112">
        <f>IF(SP_SUL!O781="","*",SP_SUL!O781)</f>
        <v>0.375</v>
      </c>
      <c r="J780" s="112">
        <f>IF(SP_SUL!P781="","*",SP_SUL!P781)</f>
        <v>8.3333333333333329E-2</v>
      </c>
      <c r="K780" s="82" t="str">
        <f>IF(SP_SUL!AK781="","*",SP_SUL!AK781)</f>
        <v>-</v>
      </c>
      <c r="L780" s="82" t="str">
        <f>IF(SP_SUL!AM781="","*",SP_SUL!AM781)</f>
        <v>ZYU</v>
      </c>
      <c r="M780" s="82">
        <f>IF(SP_SUL!AP781="","*",SP_SUL!AP781)</f>
        <v>202</v>
      </c>
      <c r="N780" s="82" t="str">
        <f>IF(SP_SUL!AM781="","*",SP_SUL!AM781)</f>
        <v>ZYU</v>
      </c>
      <c r="O780" s="109" t="str">
        <f>IF(SP_SUL!BH781="","*",SP_SUL!BH781)</f>
        <v>*</v>
      </c>
      <c r="P780" s="145" t="str">
        <f>IF($A$2=1,IF(SP_SUL!BJ781="","*",SP_SUL!BJ781),IF(SP_SUL!BK781="","*",SP_SUL!BK781))</f>
        <v>*</v>
      </c>
    </row>
    <row r="781" spans="1:16" hidden="1">
      <c r="A781" s="81">
        <f>IF(SP_SUL!B782="","*",SP_SUL!B782)</f>
        <v>46083</v>
      </c>
      <c r="B781" s="82" t="str">
        <f>IF(SP_SUL!X782="","*",SP_SUL!X782)</f>
        <v>Oportunidade</v>
      </c>
      <c r="C781" s="82" t="str">
        <f>IF(SP_SUL!S782="","*",SP_SUL!S782)</f>
        <v>SP SUL</v>
      </c>
      <c r="D781" s="82" t="str">
        <f>IF(SP_SUL!T782="","*",SP_SUL!T782)</f>
        <v>ZBV-ZKE</v>
      </c>
      <c r="E781" s="82" t="str">
        <f>IF(SP_SUL!D782="","*",SP_SUL!D782)</f>
        <v>W59</v>
      </c>
      <c r="F781" s="82" t="str">
        <f>IF(SP_SUL!H782="","*",SP_SUL!H782)</f>
        <v>ZYU1</v>
      </c>
      <c r="G781" s="82" t="str">
        <f>IF(SP_SUL!M782="","*",SP_SUL!M782)</f>
        <v>ZDY-ZFY</v>
      </c>
      <c r="H781" s="115">
        <f>IF(SP_SUL!K782="","*",SP_SUL!K782)</f>
        <v>190</v>
      </c>
      <c r="I781" s="112">
        <f>IF(SP_SUL!O782="","*",SP_SUL!O782)</f>
        <v>0.375</v>
      </c>
      <c r="J781" s="112">
        <f>IF(SP_SUL!P782="","*",SP_SUL!P782)</f>
        <v>4.1666666666666664E-2</v>
      </c>
      <c r="K781" s="82" t="str">
        <f>IF(SP_SUL!AK782="","*",SP_SUL!AK782)</f>
        <v>ZYU1</v>
      </c>
      <c r="L781" s="82" t="str">
        <f>IF(SP_SUL!AM782="","*",SP_SUL!AM782)</f>
        <v>ZDY-ZFY</v>
      </c>
      <c r="M781" s="82">
        <f>IF(SP_SUL!AP782="","*",SP_SUL!AP782)</f>
        <v>190</v>
      </c>
      <c r="N781" s="82" t="str">
        <f>IF(SP_SUL!AM782="","*",SP_SUL!AM782)</f>
        <v>ZDY-ZFY</v>
      </c>
      <c r="O781" s="109" t="str">
        <f>IF(SP_SUL!BH782="","*",SP_SUL!BH782)</f>
        <v>*</v>
      </c>
      <c r="P781" s="145" t="str">
        <f>IF($A$2=1,IF(SP_SUL!BJ782="","*",SP_SUL!BJ782),IF(SP_SUL!BK782="","*",SP_SUL!BK782))</f>
        <v>*</v>
      </c>
    </row>
    <row r="782" spans="1:16" hidden="1">
      <c r="A782" s="81" t="str">
        <f>IF(SP_SUL!B783="","*",SP_SUL!B783)</f>
        <v>*</v>
      </c>
      <c r="B782" s="82" t="str">
        <f>IF(SP_SUL!X783="","*",SP_SUL!X783)</f>
        <v>Oportunidade</v>
      </c>
      <c r="C782" s="82" t="str">
        <f>IF(SP_SUL!S783="","*",SP_SUL!S783)</f>
        <v>SP SUL</v>
      </c>
      <c r="D782" s="82" t="str">
        <f>IF(SP_SUL!T783="","*",SP_SUL!T783)</f>
        <v>ZBV-ZKE</v>
      </c>
      <c r="E782" s="82" t="str">
        <f>IF(SP_SUL!D783="","*",SP_SUL!D783)</f>
        <v>ROBSON (TF-701)</v>
      </c>
      <c r="F782" s="82" t="str">
        <f>IF(SP_SUL!H783="","*",SP_SUL!H783)</f>
        <v>-</v>
      </c>
      <c r="G782" s="82" t="str">
        <f>IF(SP_SUL!M783="","*",SP_SUL!M783)</f>
        <v>ZDY-ZFY</v>
      </c>
      <c r="H782" s="115">
        <f>IF(SP_SUL!K783="","*",SP_SUL!K783)</f>
        <v>190.3</v>
      </c>
      <c r="I782" s="112">
        <f>IF(SP_SUL!O783="","*",SP_SUL!O783)</f>
        <v>0.375</v>
      </c>
      <c r="J782" s="112">
        <f>IF(SP_SUL!P783="","*",SP_SUL!P783)</f>
        <v>8.3333333333333329E-2</v>
      </c>
      <c r="K782" s="82" t="str">
        <f>IF(SP_SUL!AK783="","*",SP_SUL!AK783)</f>
        <v>-</v>
      </c>
      <c r="L782" s="82" t="str">
        <f>IF(SP_SUL!AM783="","*",SP_SUL!AM783)</f>
        <v>ZDY-ZFY</v>
      </c>
      <c r="M782" s="82">
        <f>IF(SP_SUL!AP783="","*",SP_SUL!AP783)</f>
        <v>190.3</v>
      </c>
      <c r="N782" s="82" t="str">
        <f>IF(SP_SUL!AM783="","*",SP_SUL!AM783)</f>
        <v>ZDY-ZFY</v>
      </c>
      <c r="O782" s="109" t="str">
        <f>IF(SP_SUL!BH783="","*",SP_SUL!BH783)</f>
        <v>*</v>
      </c>
      <c r="P782" s="145" t="str">
        <f>IF($A$2=1,IF(SP_SUL!BJ783="","*",SP_SUL!BJ783),IF(SP_SUL!BK783="","*",SP_SUL!BK783))</f>
        <v>*</v>
      </c>
    </row>
    <row r="783" spans="1:16" hidden="1">
      <c r="A783" s="81" t="str">
        <f>IF(SP_SUL!B784="","*",SP_SUL!B784)</f>
        <v>*</v>
      </c>
      <c r="B783" s="82" t="str">
        <f>IF(SP_SUL!X784="","*",SP_SUL!X784)</f>
        <v>Oportunidade</v>
      </c>
      <c r="C783" s="82" t="str">
        <f>IF(SP_SUL!S784="","*",SP_SUL!S784)</f>
        <v>SP SUL</v>
      </c>
      <c r="D783" s="82" t="str">
        <f>IF(SP_SUL!T784="","*",SP_SUL!T784)</f>
        <v>ZBV-ZKE</v>
      </c>
      <c r="E783" s="82" t="str">
        <f>IF(SP_SUL!D784="","*",SP_SUL!D784)</f>
        <v>JACIANO (TF-674)</v>
      </c>
      <c r="F783" s="82" t="str">
        <f>IF(SP_SUL!H784="","*",SP_SUL!H784)</f>
        <v>-</v>
      </c>
      <c r="G783" s="82" t="str">
        <f>IF(SP_SUL!M784="","*",SP_SUL!M784)</f>
        <v>ZDY-ZFY</v>
      </c>
      <c r="H783" s="115">
        <f>IF(SP_SUL!K784="","*",SP_SUL!K784)</f>
        <v>190.3</v>
      </c>
      <c r="I783" s="112">
        <f>IF(SP_SUL!O784="","*",SP_SUL!O784)</f>
        <v>0.375</v>
      </c>
      <c r="J783" s="112">
        <f>IF(SP_SUL!P784="","*",SP_SUL!P784)</f>
        <v>8.3333333333333329E-2</v>
      </c>
      <c r="K783" s="82" t="str">
        <f>IF(SP_SUL!AK784="","*",SP_SUL!AK784)</f>
        <v>-</v>
      </c>
      <c r="L783" s="82" t="str">
        <f>IF(SP_SUL!AM784="","*",SP_SUL!AM784)</f>
        <v>ZDY-ZFY</v>
      </c>
      <c r="M783" s="82">
        <f>IF(SP_SUL!AP784="","*",SP_SUL!AP784)</f>
        <v>190.3</v>
      </c>
      <c r="N783" s="82" t="str">
        <f>IF(SP_SUL!AM784="","*",SP_SUL!AM784)</f>
        <v>ZDY-ZFY</v>
      </c>
      <c r="O783" s="109" t="str">
        <f>IF(SP_SUL!BH784="","*",SP_SUL!BH784)</f>
        <v>*</v>
      </c>
      <c r="P783" s="145" t="str">
        <f>IF($A$2=1,IF(SP_SUL!BJ784="","*",SP_SUL!BJ784),IF(SP_SUL!BK784="","*",SP_SUL!BK784))</f>
        <v>*</v>
      </c>
    </row>
    <row r="784" spans="1:16" hidden="1">
      <c r="A784" s="81">
        <f>IF(SP_SUL!B785="","*",SP_SUL!B785)</f>
        <v>46083</v>
      </c>
      <c r="B784" s="82" t="str">
        <f>IF(SP_SUL!X785="","*",SP_SUL!X785)</f>
        <v>Oportunidade</v>
      </c>
      <c r="C784" s="82" t="str">
        <f>IF(SP_SUL!S785="","*",SP_SUL!S785)</f>
        <v>SP SUL</v>
      </c>
      <c r="D784" s="82" t="str">
        <f>IF(SP_SUL!T785="","*",SP_SUL!T785)</f>
        <v>ZKE-ZEV</v>
      </c>
      <c r="E784" s="82" t="str">
        <f>IF(SP_SUL!D785="","*",SP_SUL!D785)</f>
        <v>CLEBISON (TP-728)</v>
      </c>
      <c r="F784" s="82" t="str">
        <f>IF(SP_SUL!H785="","*",SP_SUL!H785)</f>
        <v>-</v>
      </c>
      <c r="G784" s="82" t="str">
        <f>IF(SP_SUL!M785="","*",SP_SUL!M785)</f>
        <v>ZWW-ZKW</v>
      </c>
      <c r="H784" s="115">
        <f>IF(SP_SUL!K785="","*",SP_SUL!K785)</f>
        <v>91.15</v>
      </c>
      <c r="I784" s="112">
        <f>IF(SP_SUL!O785="","*",SP_SUL!O785)</f>
        <v>0.375</v>
      </c>
      <c r="J784" s="112">
        <f>IF(SP_SUL!P785="","*",SP_SUL!P785)</f>
        <v>6.25E-2</v>
      </c>
      <c r="K784" s="82" t="str">
        <f>IF(SP_SUL!AK785="","*",SP_SUL!AK785)</f>
        <v>-</v>
      </c>
      <c r="L784" s="82" t="str">
        <f>IF(SP_SUL!AM785="","*",SP_SUL!AM785)</f>
        <v>ZWW-ZKW</v>
      </c>
      <c r="M784" s="82">
        <f>IF(SP_SUL!AP785="","*",SP_SUL!AP785)</f>
        <v>91.15</v>
      </c>
      <c r="N784" s="82" t="str">
        <f>IF(SP_SUL!AM785="","*",SP_SUL!AM785)</f>
        <v>ZWW-ZKW</v>
      </c>
      <c r="O784" s="109" t="str">
        <f>IF(SP_SUL!BH785="","*",SP_SUL!BH785)</f>
        <v>*</v>
      </c>
      <c r="P784" s="145" t="str">
        <f>IF($A$2=1,IF(SP_SUL!BJ785="","*",SP_SUL!BJ785),IF(SP_SUL!BK785="","*",SP_SUL!BK785))</f>
        <v>*</v>
      </c>
    </row>
    <row r="785" spans="1:16" hidden="1">
      <c r="A785" s="81">
        <f>IF(SP_SUL!B786="","*",SP_SUL!B786)</f>
        <v>46083</v>
      </c>
      <c r="B785" s="82" t="str">
        <f>IF(SP_SUL!X786="","*",SP_SUL!X786)</f>
        <v>Oportunidade</v>
      </c>
      <c r="C785" s="82" t="str">
        <f>IF(SP_SUL!S786="","*",SP_SUL!S786)</f>
        <v>SP SUL</v>
      </c>
      <c r="D785" s="82" t="str">
        <f>IF(SP_SUL!T786="","*",SP_SUL!T786)</f>
        <v>ZKE-ZEV</v>
      </c>
      <c r="E785" s="82" t="str">
        <f>IF(SP_SUL!D786="","*",SP_SUL!D786)</f>
        <v>ISMAEL(TP-726)</v>
      </c>
      <c r="F785" s="82" t="str">
        <f>IF(SP_SUL!H786="","*",SP_SUL!H786)</f>
        <v>-</v>
      </c>
      <c r="G785" s="82" t="str">
        <f>IF(SP_SUL!M786="","*",SP_SUL!M786)</f>
        <v>ZWW-ZKW</v>
      </c>
      <c r="H785" s="115">
        <f>IF(SP_SUL!K786="","*",SP_SUL!K786)</f>
        <v>91.15</v>
      </c>
      <c r="I785" s="112">
        <f>IF(SP_SUL!O786="","*",SP_SUL!O786)</f>
        <v>0.375</v>
      </c>
      <c r="J785" s="112">
        <f>IF(SP_SUL!P786="","*",SP_SUL!P786)</f>
        <v>6.25E-2</v>
      </c>
      <c r="K785" s="82" t="str">
        <f>IF(SP_SUL!AK786="","*",SP_SUL!AK786)</f>
        <v>-</v>
      </c>
      <c r="L785" s="82" t="str">
        <f>IF(SP_SUL!AM786="","*",SP_SUL!AM786)</f>
        <v>ZWW-ZKW</v>
      </c>
      <c r="M785" s="82">
        <f>IF(SP_SUL!AP786="","*",SP_SUL!AP786)</f>
        <v>91.15</v>
      </c>
      <c r="N785" s="82" t="str">
        <f>IF(SP_SUL!AM786="","*",SP_SUL!AM786)</f>
        <v>ZWW-ZKW</v>
      </c>
      <c r="O785" s="109" t="str">
        <f>IF(SP_SUL!BH786="","*",SP_SUL!BH786)</f>
        <v>*</v>
      </c>
      <c r="P785" s="145" t="str">
        <f>IF($A$2=1,IF(SP_SUL!BJ786="","*",SP_SUL!BJ786),IF(SP_SUL!BK786="","*",SP_SUL!BK786))</f>
        <v>*</v>
      </c>
    </row>
    <row r="786" spans="1:16" hidden="1">
      <c r="A786" s="81">
        <f>IF(SP_SUL!B787="","*",SP_SUL!B787)</f>
        <v>46083</v>
      </c>
      <c r="B786" s="82" t="str">
        <f>IF(SP_SUL!X787="","*",SP_SUL!X787)</f>
        <v>Oportunidade</v>
      </c>
      <c r="C786" s="82" t="str">
        <f>IF(SP_SUL!S787="","*",SP_SUL!S787)</f>
        <v>SP SUL</v>
      </c>
      <c r="D786" s="82" t="str">
        <f>IF(SP_SUL!T787="","*",SP_SUL!T787)</f>
        <v>ZKE-ZEV</v>
      </c>
      <c r="E786" s="82" t="str">
        <f>IF(SP_SUL!D787="","*",SP_SUL!D787)</f>
        <v>E17</v>
      </c>
      <c r="F786" s="82" t="str">
        <f>IF(SP_SUL!H787="","*",SP_SUL!H787)</f>
        <v>102ZKW2</v>
      </c>
      <c r="G786" s="82" t="str">
        <f>IF(SP_SUL!M787="","*",SP_SUL!M787)</f>
        <v>ZKW-ZLU</v>
      </c>
      <c r="H786" s="115">
        <f>IF(SP_SUL!K787="","*",SP_SUL!K787)</f>
        <v>100.3</v>
      </c>
      <c r="I786" s="112">
        <f>IF(SP_SUL!O787="","*",SP_SUL!O787)</f>
        <v>0.38194444444444442</v>
      </c>
      <c r="J786" s="112">
        <f>IF(SP_SUL!P787="","*",SP_SUL!P787)</f>
        <v>0.125</v>
      </c>
      <c r="K786" s="82" t="str">
        <f>IF(SP_SUL!AK787="","*",SP_SUL!AK787)</f>
        <v>102ZKW2</v>
      </c>
      <c r="L786" s="82" t="str">
        <f>IF(SP_SUL!AM787="","*",SP_SUL!AM787)</f>
        <v>ZKW-ZLU</v>
      </c>
      <c r="M786" s="82">
        <f>IF(SP_SUL!AP787="","*",SP_SUL!AP787)</f>
        <v>100.3</v>
      </c>
      <c r="N786" s="82" t="str">
        <f>IF(SP_SUL!AM787="","*",SP_SUL!AM787)</f>
        <v>ZKW-ZLU</v>
      </c>
      <c r="O786" s="109" t="str">
        <f>IF(SP_SUL!BH787="","*",SP_SUL!BH787)</f>
        <v>*</v>
      </c>
      <c r="P786" s="145" t="str">
        <f>IF($A$2=1,IF(SP_SUL!BJ787="","*",SP_SUL!BJ787),IF(SP_SUL!BK787="","*",SP_SUL!BK787))</f>
        <v>*</v>
      </c>
    </row>
    <row r="787" spans="1:16" hidden="1">
      <c r="A787" s="81">
        <f>IF(SP_SUL!B788="","*",SP_SUL!B788)</f>
        <v>46083</v>
      </c>
      <c r="B787" s="82" t="str">
        <f>IF(SP_SUL!X788="","*",SP_SUL!X788)</f>
        <v>Oportunidade</v>
      </c>
      <c r="C787" s="82" t="str">
        <f>IF(SP_SUL!S788="","*",SP_SUL!S788)</f>
        <v>SP SUL</v>
      </c>
      <c r="D787" s="82" t="str">
        <f>IF(SP_SUL!T788="","*",SP_SUL!T788)</f>
        <v>ZKE-ZEV</v>
      </c>
      <c r="E787" s="82" t="str">
        <f>IF(SP_SUL!D788="","*",SP_SUL!D788)</f>
        <v>DIEGO (TP-681)</v>
      </c>
      <c r="F787" s="82" t="str">
        <f>IF(SP_SUL!H788="","*",SP_SUL!H788)</f>
        <v>-</v>
      </c>
      <c r="G787" s="82" t="str">
        <f>IF(SP_SUL!M788="","*",SP_SUL!M788)</f>
        <v>ZWI-ZEM</v>
      </c>
      <c r="H787" s="115">
        <f>IF(SP_SUL!K788="","*",SP_SUL!K788)</f>
        <v>129.9</v>
      </c>
      <c r="I787" s="112">
        <f>IF(SP_SUL!O788="","*",SP_SUL!O788)</f>
        <v>0.41666666666666669</v>
      </c>
      <c r="J787" s="112">
        <f>IF(SP_SUL!P788="","*",SP_SUL!P788)</f>
        <v>8.3333333333333329E-2</v>
      </c>
      <c r="K787" s="82" t="str">
        <f>IF(SP_SUL!AK788="","*",SP_SUL!AK788)</f>
        <v>-</v>
      </c>
      <c r="L787" s="82" t="str">
        <f>IF(SP_SUL!AM788="","*",SP_SUL!AM788)</f>
        <v>ZWI-ZEM</v>
      </c>
      <c r="M787" s="82">
        <f>IF(SP_SUL!AP788="","*",SP_SUL!AP788)</f>
        <v>129.9</v>
      </c>
      <c r="N787" s="82" t="str">
        <f>IF(SP_SUL!AM788="","*",SP_SUL!AM788)</f>
        <v>ZWI-ZEM</v>
      </c>
      <c r="O787" s="109" t="str">
        <f>IF(SP_SUL!BH788="","*",SP_SUL!BH788)</f>
        <v>*</v>
      </c>
      <c r="P787" s="145" t="str">
        <f>IF($A$2=1,IF(SP_SUL!BJ788="","*",SP_SUL!BJ788),IF(SP_SUL!BK788="","*",SP_SUL!BK788))</f>
        <v>*</v>
      </c>
    </row>
    <row r="788" spans="1:16" hidden="1">
      <c r="A788" s="81">
        <f>IF(SP_SUL!B789="","*",SP_SUL!B789)</f>
        <v>46083</v>
      </c>
      <c r="B788" s="82" t="str">
        <f>IF(SP_SUL!X789="","*",SP_SUL!X789)</f>
        <v>Oportunidade</v>
      </c>
      <c r="C788" s="82" t="str">
        <f>IF(SP_SUL!S789="","*",SP_SUL!S789)</f>
        <v>SP SUL</v>
      </c>
      <c r="D788" s="82" t="str">
        <f>IF(SP_SUL!T789="","*",SP_SUL!T789)</f>
        <v>ZKE-ZEV</v>
      </c>
      <c r="E788" s="82" t="str">
        <f>IF(SP_SUL!D789="","*",SP_SUL!D789)</f>
        <v>W60</v>
      </c>
      <c r="F788" s="82" t="str">
        <f>IF(SP_SUL!H789="","*",SP_SUL!H789)</f>
        <v>ZEM130-2</v>
      </c>
      <c r="G788" s="82" t="str">
        <f>IF(SP_SUL!M789="","*",SP_SUL!M789)</f>
        <v>ZEJ</v>
      </c>
      <c r="H788" s="115">
        <f>IF(SP_SUL!K789="","*",SP_SUL!K789)</f>
        <v>145.9</v>
      </c>
      <c r="I788" s="112">
        <f>IF(SP_SUL!O789="","*",SP_SUL!O789)</f>
        <v>0.33333333333333331</v>
      </c>
      <c r="J788" s="112">
        <f>IF(SP_SUL!P789="","*",SP_SUL!P789)</f>
        <v>6.25E-2</v>
      </c>
      <c r="K788" s="82" t="str">
        <f>IF(SP_SUL!AK789="","*",SP_SUL!AK789)</f>
        <v>ZEM130-2</v>
      </c>
      <c r="L788" s="82" t="str">
        <f>IF(SP_SUL!AM789="","*",SP_SUL!AM789)</f>
        <v>ZEJ</v>
      </c>
      <c r="M788" s="82">
        <f>IF(SP_SUL!AP789="","*",SP_SUL!AP789)</f>
        <v>145.9</v>
      </c>
      <c r="N788" s="82" t="str">
        <f>IF(SP_SUL!AM789="","*",SP_SUL!AM789)</f>
        <v>ZEJ</v>
      </c>
      <c r="O788" s="109" t="str">
        <f>IF(SP_SUL!BH789="","*",SP_SUL!BH789)</f>
        <v>*</v>
      </c>
      <c r="P788" s="145" t="str">
        <f>IF($A$2=1,IF(SP_SUL!BJ789="","*",SP_SUL!BJ789),IF(SP_SUL!BK789="","*",SP_SUL!BK789))</f>
        <v>*</v>
      </c>
    </row>
    <row r="789" spans="1:16" hidden="1">
      <c r="A789" s="81" t="str">
        <f>IF(SP_SUL!B790="","*",SP_SUL!B790)</f>
        <v>*</v>
      </c>
      <c r="B789" s="82" t="str">
        <f>IF(SP_SUL!X790="","*",SP_SUL!X790)</f>
        <v>*</v>
      </c>
      <c r="C789" s="82" t="str">
        <f>IF(SP_SUL!S790="","*",SP_SUL!S790)</f>
        <v>-</v>
      </c>
      <c r="D789" s="82" t="str">
        <f>IF(SP_SUL!T790="","*",SP_SUL!T790)</f>
        <v>-</v>
      </c>
      <c r="E789" s="82" t="str">
        <f>IF(SP_SUL!D790="","*",SP_SUL!D790)</f>
        <v>*</v>
      </c>
      <c r="F789" s="82" t="str">
        <f>IF(SP_SUL!H790="","*",SP_SUL!H790)</f>
        <v>*</v>
      </c>
      <c r="G789" s="82" t="str">
        <f>IF(SP_SUL!M790="","*",SP_SUL!M790)</f>
        <v>-</v>
      </c>
      <c r="H789" s="115" t="str">
        <f>IF(SP_SUL!K790="","*",SP_SUL!K790)</f>
        <v>*</v>
      </c>
      <c r="I789" s="112" t="str">
        <f>IF(SP_SUL!O790="","*",SP_SUL!O790)</f>
        <v>*</v>
      </c>
      <c r="J789" s="112" t="str">
        <f>IF(SP_SUL!P790="","*",SP_SUL!P790)</f>
        <v>*</v>
      </c>
      <c r="K789" s="82">
        <f>IF(SP_SUL!AK790="","*",SP_SUL!AK790)</f>
        <v>0</v>
      </c>
      <c r="L789" s="82" t="str">
        <f>IF(SP_SUL!AM790="","*",SP_SUL!AM790)</f>
        <v>-</v>
      </c>
      <c r="M789" s="82">
        <f>IF(SP_SUL!AP790="","*",SP_SUL!AP790)</f>
        <v>0</v>
      </c>
      <c r="N789" s="82" t="str">
        <f>IF(SP_SUL!AM790="","*",SP_SUL!AM790)</f>
        <v>-</v>
      </c>
      <c r="O789" s="109" t="str">
        <f>IF(SP_SUL!BH790="","*",SP_SUL!BH790)</f>
        <v>*</v>
      </c>
      <c r="P789" s="145" t="str">
        <f>IF($A$2=1,IF(SP_SUL!BJ790="","*",SP_SUL!BJ790),IF(SP_SUL!BK790="","*",SP_SUL!BK790))</f>
        <v>*</v>
      </c>
    </row>
    <row r="790" spans="1:16" hidden="1">
      <c r="A790" s="81">
        <f>IF(SP_SUL!B791="","*",SP_SUL!B791)</f>
        <v>46083</v>
      </c>
      <c r="B790" s="82" t="str">
        <f>IF(SP_SUL!X791="","*",SP_SUL!X791)</f>
        <v>Oportunidade</v>
      </c>
      <c r="C790" s="82" t="str">
        <f>IF(SP_SUL!S791="","*",SP_SUL!S791)</f>
        <v>SP SUL</v>
      </c>
      <c r="D790" s="82" t="str">
        <f>IF(SP_SUL!T791="","*",SP_SUL!T791)</f>
        <v>ZKE-ZEV</v>
      </c>
      <c r="E790" s="82" t="str">
        <f>IF(SP_SUL!D791="","*",SP_SUL!D791)</f>
        <v>MATEUS (TP-809)</v>
      </c>
      <c r="F790" s="82" t="str">
        <f>IF(SP_SUL!H791="","*",SP_SUL!H791)</f>
        <v>-</v>
      </c>
      <c r="G790" s="82" t="str">
        <f>IF(SP_SUL!M791="","*",SP_SUL!M791)</f>
        <v>ZRB-ZEV</v>
      </c>
      <c r="H790" s="115">
        <f>IF(SP_SUL!K791="","*",SP_SUL!K791)</f>
        <v>155.96</v>
      </c>
      <c r="I790" s="112">
        <f>IF(SP_SUL!O791="","*",SP_SUL!O791)</f>
        <v>0.35416666666666669</v>
      </c>
      <c r="J790" s="112">
        <f>IF(SP_SUL!P791="","*",SP_SUL!P791)</f>
        <v>6.9444444444444448E-2</v>
      </c>
      <c r="K790" s="82" t="str">
        <f>IF(SP_SUL!AK791="","*",SP_SUL!AK791)</f>
        <v>-</v>
      </c>
      <c r="L790" s="82" t="str">
        <f>IF(SP_SUL!AM791="","*",SP_SUL!AM791)</f>
        <v>ZRB-ZEV</v>
      </c>
      <c r="M790" s="82">
        <f>IF(SP_SUL!AP791="","*",SP_SUL!AP791)</f>
        <v>155.96</v>
      </c>
      <c r="N790" s="82" t="str">
        <f>IF(SP_SUL!AM791="","*",SP_SUL!AM791)</f>
        <v>ZRB-ZEV</v>
      </c>
      <c r="O790" s="109" t="str">
        <f>IF(SP_SUL!BH791="","*",SP_SUL!BH791)</f>
        <v>*</v>
      </c>
      <c r="P790" s="145" t="str">
        <f>IF($A$2=1,IF(SP_SUL!BJ791="","*",SP_SUL!BJ791),IF(SP_SUL!BK791="","*",SP_SUL!BK791))</f>
        <v>*</v>
      </c>
    </row>
    <row r="791" spans="1:16" hidden="1">
      <c r="A791" s="81">
        <f>IF(SP_SUL!B792="","*",SP_SUL!B792)</f>
        <v>46083</v>
      </c>
      <c r="B791" s="82" t="str">
        <f>IF(SP_SUL!X792="","*",SP_SUL!X792)</f>
        <v>Oportunidade</v>
      </c>
      <c r="C791" s="82" t="str">
        <f>IF(SP_SUL!S792="","*",SP_SUL!S792)</f>
        <v>SP SUL</v>
      </c>
      <c r="D791" s="82" t="str">
        <f>IF(SP_SUL!T792="","*",SP_SUL!T792)</f>
        <v>ZKE-ZEV</v>
      </c>
      <c r="E791" s="82" t="str">
        <f>IF(SP_SUL!D792="","*",SP_SUL!D792)</f>
        <v>WALTER (TP-810)</v>
      </c>
      <c r="F791" s="82" t="str">
        <f>IF(SP_SUL!H792="","*",SP_SUL!H792)</f>
        <v>-</v>
      </c>
      <c r="G791" s="82" t="str">
        <f>IF(SP_SUL!M792="","*",SP_SUL!M792)</f>
        <v>ZRB-ZEV</v>
      </c>
      <c r="H791" s="115">
        <f>IF(SP_SUL!K792="","*",SP_SUL!K792)</f>
        <v>155.36799999999999</v>
      </c>
      <c r="I791" s="112">
        <f>IF(SP_SUL!O792="","*",SP_SUL!O792)</f>
        <v>0.35416666666666669</v>
      </c>
      <c r="J791" s="112">
        <f>IF(SP_SUL!P792="","*",SP_SUL!P792)</f>
        <v>6.9444444444444448E-2</v>
      </c>
      <c r="K791" s="82" t="str">
        <f>IF(SP_SUL!AK792="","*",SP_SUL!AK792)</f>
        <v>-</v>
      </c>
      <c r="L791" s="82" t="str">
        <f>IF(SP_SUL!AM792="","*",SP_SUL!AM792)</f>
        <v>ZRB-ZEV</v>
      </c>
      <c r="M791" s="82">
        <f>IF(SP_SUL!AP792="","*",SP_SUL!AP792)</f>
        <v>155.36799999999999</v>
      </c>
      <c r="N791" s="82" t="str">
        <f>IF(SP_SUL!AM792="","*",SP_SUL!AM792)</f>
        <v>ZRB-ZEV</v>
      </c>
      <c r="O791" s="109" t="str">
        <f>IF(SP_SUL!BH792="","*",SP_SUL!BH792)</f>
        <v>*</v>
      </c>
      <c r="P791" s="145" t="str">
        <f>IF($A$2=1,IF(SP_SUL!BJ792="","*",SP_SUL!BJ792),IF(SP_SUL!BK792="","*",SP_SUL!BK792))</f>
        <v>*</v>
      </c>
    </row>
    <row r="792" spans="1:16" hidden="1">
      <c r="A792" s="81">
        <f>IF(SP_SUL!B793="","*",SP_SUL!B793)</f>
        <v>46083</v>
      </c>
      <c r="B792" s="82" t="str">
        <f>IF(SP_SUL!X793="","*",SP_SUL!X793)</f>
        <v>Oportunidade</v>
      </c>
      <c r="C792" s="82" t="str">
        <f>IF(SP_SUL!S793="","*",SP_SUL!S793)</f>
        <v>SP SUL</v>
      </c>
      <c r="D792" s="82" t="str">
        <f>IF(SP_SUL!T793="","*",SP_SUL!T793)</f>
        <v>ZKE-ZEV</v>
      </c>
      <c r="E792" s="82" t="str">
        <f>IF(SP_SUL!D793="","*",SP_SUL!D793)</f>
        <v>ADENISON (TP-810)</v>
      </c>
      <c r="F792" s="82" t="str">
        <f>IF(SP_SUL!H793="","*",SP_SUL!H793)</f>
        <v>-</v>
      </c>
      <c r="G792" s="82" t="str">
        <f>IF(SP_SUL!M793="","*",SP_SUL!M793)</f>
        <v>ZRB-ZEV</v>
      </c>
      <c r="H792" s="115">
        <f>IF(SP_SUL!K793="","*",SP_SUL!K793)</f>
        <v>155.37899999999999</v>
      </c>
      <c r="I792" s="112">
        <f>IF(SP_SUL!O793="","*",SP_SUL!O793)</f>
        <v>0.35416666666666669</v>
      </c>
      <c r="J792" s="112">
        <f>IF(SP_SUL!P793="","*",SP_SUL!P793)</f>
        <v>6.9444444444444448E-2</v>
      </c>
      <c r="K792" s="82" t="str">
        <f>IF(SP_SUL!AK793="","*",SP_SUL!AK793)</f>
        <v>-</v>
      </c>
      <c r="L792" s="82" t="str">
        <f>IF(SP_SUL!AM793="","*",SP_SUL!AM793)</f>
        <v>ZRB-ZEV</v>
      </c>
      <c r="M792" s="82">
        <f>IF(SP_SUL!AP793="","*",SP_SUL!AP793)</f>
        <v>155.37899999999999</v>
      </c>
      <c r="N792" s="82" t="str">
        <f>IF(SP_SUL!AM793="","*",SP_SUL!AM793)</f>
        <v>ZRB-ZEV</v>
      </c>
      <c r="O792" s="109" t="str">
        <f>IF(SP_SUL!BH793="","*",SP_SUL!BH793)</f>
        <v>*</v>
      </c>
      <c r="P792" s="145" t="str">
        <f>IF($A$2=1,IF(SP_SUL!BJ793="","*",SP_SUL!BJ793),IF(SP_SUL!BK793="","*",SP_SUL!BK793))</f>
        <v>*</v>
      </c>
    </row>
    <row r="793" spans="1:16" hidden="1">
      <c r="A793" s="81">
        <f>IF(SP_SUL!B794="","*",SP_SUL!B794)</f>
        <v>46083</v>
      </c>
      <c r="B793" s="82" t="str">
        <f>IF(SP_SUL!X794="","*",SP_SUL!X794)</f>
        <v>Oportunidade</v>
      </c>
      <c r="C793" s="82" t="str">
        <f>IF(SP_SUL!S794="","*",SP_SUL!S794)</f>
        <v>SP SUL</v>
      </c>
      <c r="D793" s="82" t="str">
        <f>IF(SP_SUL!T794="","*",SP_SUL!T794)</f>
        <v>ZKE-ZEV</v>
      </c>
      <c r="E793" s="82" t="str">
        <f>IF(SP_SUL!D794="","*",SP_SUL!D794)</f>
        <v>CAIQUE (TMA-677)</v>
      </c>
      <c r="F793" s="82" t="str">
        <f>IF(SP_SUL!H794="","*",SP_SUL!H794)</f>
        <v>-</v>
      </c>
      <c r="G793" s="82" t="str">
        <f>IF(SP_SUL!M794="","*",SP_SUL!M794)</f>
        <v>ZRB-ZEV</v>
      </c>
      <c r="H793" s="115">
        <f>IF(SP_SUL!K794="","*",SP_SUL!K794)</f>
        <v>155.59200000000001</v>
      </c>
      <c r="I793" s="112">
        <f>IF(SP_SUL!O794="","*",SP_SUL!O794)</f>
        <v>0.35416666666666669</v>
      </c>
      <c r="J793" s="112">
        <f>IF(SP_SUL!P794="","*",SP_SUL!P794)</f>
        <v>6.25E-2</v>
      </c>
      <c r="K793" s="82" t="str">
        <f>IF(SP_SUL!AK794="","*",SP_SUL!AK794)</f>
        <v>-</v>
      </c>
      <c r="L793" s="82" t="str">
        <f>IF(SP_SUL!AM794="","*",SP_SUL!AM794)</f>
        <v>ZRB-ZEV</v>
      </c>
      <c r="M793" s="82">
        <f>IF(SP_SUL!AP794="","*",SP_SUL!AP794)</f>
        <v>155.59200000000001</v>
      </c>
      <c r="N793" s="82" t="str">
        <f>IF(SP_SUL!AM794="","*",SP_SUL!AM794)</f>
        <v>ZRB-ZEV</v>
      </c>
      <c r="O793" s="109" t="str">
        <f>IF(SP_SUL!BH794="","*",SP_SUL!BH794)</f>
        <v>*</v>
      </c>
      <c r="P793" s="145" t="str">
        <f>IF($A$2=1,IF(SP_SUL!BJ794="","*",SP_SUL!BJ794),IF(SP_SUL!BK794="","*",SP_SUL!BK794))</f>
        <v>*</v>
      </c>
    </row>
    <row r="794" spans="1:16" hidden="1">
      <c r="A794" s="81" t="str">
        <f>IF(SP_SUL!B795="","*",SP_SUL!B795)</f>
        <v>*</v>
      </c>
      <c r="B794" s="82" t="str">
        <f>IF(SP_SUL!X795="","*",SP_SUL!X795)</f>
        <v>*</v>
      </c>
      <c r="C794" s="82" t="str">
        <f>IF(SP_SUL!S795="","*",SP_SUL!S795)</f>
        <v>-</v>
      </c>
      <c r="D794" s="82" t="str">
        <f>IF(SP_SUL!T795="","*",SP_SUL!T795)</f>
        <v>-</v>
      </c>
      <c r="E794" s="82" t="str">
        <f>IF(SP_SUL!D795="","*",SP_SUL!D795)</f>
        <v>*</v>
      </c>
      <c r="F794" s="82" t="str">
        <f>IF(SP_SUL!H795="","*",SP_SUL!H795)</f>
        <v>*</v>
      </c>
      <c r="G794" s="82" t="str">
        <f>IF(SP_SUL!M795="","*",SP_SUL!M795)</f>
        <v>-</v>
      </c>
      <c r="H794" s="115" t="str">
        <f>IF(SP_SUL!K795="","*",SP_SUL!K795)</f>
        <v>*</v>
      </c>
      <c r="I794" s="112" t="str">
        <f>IF(SP_SUL!O795="","*",SP_SUL!O795)</f>
        <v>*</v>
      </c>
      <c r="J794" s="112" t="str">
        <f>IF(SP_SUL!P795="","*",SP_SUL!P795)</f>
        <v>*</v>
      </c>
      <c r="K794" s="82">
        <f>IF(SP_SUL!AK795="","*",SP_SUL!AK795)</f>
        <v>0</v>
      </c>
      <c r="L794" s="82" t="str">
        <f>IF(SP_SUL!AM795="","*",SP_SUL!AM795)</f>
        <v>-</v>
      </c>
      <c r="M794" s="82">
        <f>IF(SP_SUL!AP795="","*",SP_SUL!AP795)</f>
        <v>0</v>
      </c>
      <c r="N794" s="82" t="str">
        <f>IF(SP_SUL!AM795="","*",SP_SUL!AM795)</f>
        <v>-</v>
      </c>
      <c r="O794" s="109" t="str">
        <f>IF(SP_SUL!BH795="","*",SP_SUL!BH795)</f>
        <v>*</v>
      </c>
      <c r="P794" s="145" t="str">
        <f>IF($A$2=1,IF(SP_SUL!BJ795="","*",SP_SUL!BJ795),IF(SP_SUL!BK795="","*",SP_SUL!BK795))</f>
        <v>*</v>
      </c>
    </row>
    <row r="795" spans="1:16" hidden="1">
      <c r="A795" s="81" t="str">
        <f>IF(SP_SUL!B796="","*",SP_SUL!B796)</f>
        <v>*</v>
      </c>
      <c r="B795" s="82" t="str">
        <f>IF(SP_SUL!X796="","*",SP_SUL!X796)</f>
        <v>*</v>
      </c>
      <c r="C795" s="82" t="str">
        <f>IF(SP_SUL!S796="","*",SP_SUL!S796)</f>
        <v>-</v>
      </c>
      <c r="D795" s="82" t="str">
        <f>IF(SP_SUL!T796="","*",SP_SUL!T796)</f>
        <v>-</v>
      </c>
      <c r="E795" s="82" t="str">
        <f>IF(SP_SUL!D796="","*",SP_SUL!D796)</f>
        <v>*</v>
      </c>
      <c r="F795" s="82" t="str">
        <f>IF(SP_SUL!H796="","*",SP_SUL!H796)</f>
        <v>*</v>
      </c>
      <c r="G795" s="82" t="str">
        <f>IF(SP_SUL!M796="","*",SP_SUL!M796)</f>
        <v>-</v>
      </c>
      <c r="H795" s="115" t="str">
        <f>IF(SP_SUL!K796="","*",SP_SUL!K796)</f>
        <v>*</v>
      </c>
      <c r="I795" s="112" t="str">
        <f>IF(SP_SUL!O796="","*",SP_SUL!O796)</f>
        <v>*</v>
      </c>
      <c r="J795" s="112" t="str">
        <f>IF(SP_SUL!P796="","*",SP_SUL!P796)</f>
        <v>*</v>
      </c>
      <c r="K795" s="82">
        <f>IF(SP_SUL!AK796="","*",SP_SUL!AK796)</f>
        <v>0</v>
      </c>
      <c r="L795" s="82" t="str">
        <f>IF(SP_SUL!AM796="","*",SP_SUL!AM796)</f>
        <v>-</v>
      </c>
      <c r="M795" s="82">
        <f>IF(SP_SUL!AP796="","*",SP_SUL!AP796)</f>
        <v>0</v>
      </c>
      <c r="N795" s="82" t="str">
        <f>IF(SP_SUL!AM796="","*",SP_SUL!AM796)</f>
        <v>-</v>
      </c>
      <c r="O795" s="109" t="str">
        <f>IF(SP_SUL!BH796="","*",SP_SUL!BH796)</f>
        <v>*</v>
      </c>
      <c r="P795" s="145" t="str">
        <f>IF($A$2=1,IF(SP_SUL!BJ796="","*",SP_SUL!BJ796),IF(SP_SUL!BK796="","*",SP_SUL!BK796))</f>
        <v>*</v>
      </c>
    </row>
    <row r="796" spans="1:16" hidden="1">
      <c r="A796" s="81">
        <f>IF(SP_SUL!B797="","*",SP_SUL!B797)</f>
        <v>46083</v>
      </c>
      <c r="B796" s="82" t="str">
        <f>IF(SP_SUL!X797="","*",SP_SUL!X797)</f>
        <v>Oportunidade</v>
      </c>
      <c r="C796" s="82" t="str">
        <f>IF(SP_SUL!S797="","*",SP_SUL!S797)</f>
        <v>SP SUL</v>
      </c>
      <c r="D796" s="82" t="str">
        <f>IF(SP_SUL!T797="","*",SP_SUL!T797)</f>
        <v>ZEV-ZPT</v>
      </c>
      <c r="E796" s="82" t="str">
        <f>IF(SP_SUL!D797="","*",SP_SUL!D797)</f>
        <v xml:space="preserve">TURMA FIXA VIA </v>
      </c>
      <c r="F796" s="82" t="str">
        <f>IF(SP_SUL!H797="","*",SP_SUL!H797)</f>
        <v>-</v>
      </c>
      <c r="G796" s="82" t="str">
        <f>IF(SP_SUL!M797="","*",SP_SUL!M797)</f>
        <v>ZEZ-ZXW</v>
      </c>
      <c r="H796" s="115">
        <f>IF(SP_SUL!K797="","*",SP_SUL!K797)</f>
        <v>79.58</v>
      </c>
      <c r="I796" s="112">
        <f>IF(SP_SUL!O797="","*",SP_SUL!O797)</f>
        <v>0.33333333333333331</v>
      </c>
      <c r="J796" s="112">
        <f>IF(SP_SUL!P797="","*",SP_SUL!P797)</f>
        <v>6.25E-2</v>
      </c>
      <c r="K796" s="82" t="str">
        <f>IF(SP_SUL!AK797="","*",SP_SUL!AK797)</f>
        <v>-</v>
      </c>
      <c r="L796" s="82" t="str">
        <f>IF(SP_SUL!AM797="","*",SP_SUL!AM797)</f>
        <v>ZEZ-ZXW</v>
      </c>
      <c r="M796" s="82">
        <f>IF(SP_SUL!AP797="","*",SP_SUL!AP797)</f>
        <v>79.58</v>
      </c>
      <c r="N796" s="82" t="str">
        <f>IF(SP_SUL!AM797="","*",SP_SUL!AM797)</f>
        <v>ZEZ-ZXW</v>
      </c>
      <c r="O796" s="109" t="str">
        <f>IF(SP_SUL!BH797="","*",SP_SUL!BH797)</f>
        <v>*</v>
      </c>
      <c r="P796" s="145" t="str">
        <f>IF($A$2=1,IF(SP_SUL!BJ797="","*",SP_SUL!BJ797),IF(SP_SUL!BK797="","*",SP_SUL!BK797))</f>
        <v>*</v>
      </c>
    </row>
    <row r="797" spans="1:16" hidden="1">
      <c r="A797" s="81">
        <f>IF(SP_SUL!B798="","*",SP_SUL!B798)</f>
        <v>46083</v>
      </c>
      <c r="B797" s="82" t="str">
        <f>IF(SP_SUL!X798="","*",SP_SUL!X798)</f>
        <v>Contrato</v>
      </c>
      <c r="C797" s="82" t="str">
        <f>IF(SP_SUL!S798="","*",SP_SUL!S798)</f>
        <v>SP SUL</v>
      </c>
      <c r="D797" s="82" t="str">
        <f>IF(SP_SUL!T798="","*",SP_SUL!T798)</f>
        <v>ZEV-ZPT</v>
      </c>
      <c r="E797" s="82" t="str">
        <f>IF(SP_SUL!D798="","*",SP_SUL!D798)</f>
        <v>W61</v>
      </c>
      <c r="F797" s="82" t="str">
        <f>IF(SP_SUL!H798="","*",SP_SUL!H798)</f>
        <v>K67ZEV2</v>
      </c>
      <c r="G797" s="82" t="str">
        <f>IF(SP_SUL!M798="","*",SP_SUL!M798)</f>
        <v>ZXW-ZGP</v>
      </c>
      <c r="H797" s="115">
        <f>IF(SP_SUL!K798="","*",SP_SUL!K798)</f>
        <v>83.7</v>
      </c>
      <c r="I797" s="112">
        <f>IF(SP_SUL!O798="","*",SP_SUL!O798)</f>
        <v>0.33333333333333331</v>
      </c>
      <c r="J797" s="112">
        <f>IF(SP_SUL!P798="","*",SP_SUL!P798)</f>
        <v>4.1666666666666664E-2</v>
      </c>
      <c r="K797" s="82" t="str">
        <f>IF(SP_SUL!AK798="","*",SP_SUL!AK798)</f>
        <v>K67ZEV2</v>
      </c>
      <c r="L797" s="82" t="str">
        <f>IF(SP_SUL!AM798="","*",SP_SUL!AM798)</f>
        <v>ZXW-ZGP</v>
      </c>
      <c r="M797" s="82">
        <f>IF(SP_SUL!AP798="","*",SP_SUL!AP798)</f>
        <v>83.7</v>
      </c>
      <c r="N797" s="82" t="str">
        <f>IF(SP_SUL!AM798="","*",SP_SUL!AM798)</f>
        <v>ZXW-ZGP</v>
      </c>
      <c r="O797" s="109" t="str">
        <f>IF(SP_SUL!BH798="","*",SP_SUL!BH798)</f>
        <v>*</v>
      </c>
      <c r="P797" s="145" t="str">
        <f>IF($A$2=1,IF(SP_SUL!BJ798="","*",SP_SUL!BJ798),IF(SP_SUL!BK798="","*",SP_SUL!BK798))</f>
        <v>*</v>
      </c>
    </row>
    <row r="798" spans="1:16" hidden="1">
      <c r="A798" s="81">
        <f>IF(SP_SUL!B799="","*",SP_SUL!B799)</f>
        <v>46083</v>
      </c>
      <c r="B798" s="82" t="str">
        <f>IF(SP_SUL!X799="","*",SP_SUL!X799)</f>
        <v>Contrato</v>
      </c>
      <c r="C798" s="82" t="str">
        <f>IF(SP_SUL!S799="","*",SP_SUL!S799)</f>
        <v>SP SUL</v>
      </c>
      <c r="D798" s="82" t="str">
        <f>IF(SP_SUL!T799="","*",SP_SUL!T799)</f>
        <v>ZEV-ZPT</v>
      </c>
      <c r="E798" s="82" t="str">
        <f>IF(SP_SUL!D799="","*",SP_SUL!D799)</f>
        <v>W62</v>
      </c>
      <c r="F798" s="82" t="str">
        <f>IF(SP_SUL!H799="","*",SP_SUL!H799)</f>
        <v>ZPT1051</v>
      </c>
      <c r="G798" s="82" t="str">
        <f>IF(SP_SUL!M799="","*",SP_SUL!M799)</f>
        <v>ZXW-ZGP</v>
      </c>
      <c r="H798" s="115">
        <f>IF(SP_SUL!K799="","*",SP_SUL!K799)</f>
        <v>83.7</v>
      </c>
      <c r="I798" s="112">
        <f>IF(SP_SUL!O799="","*",SP_SUL!O799)</f>
        <v>0.32291666666666669</v>
      </c>
      <c r="J798" s="112">
        <f>IF(SP_SUL!P799="","*",SP_SUL!P799)</f>
        <v>4.1666666666666664E-2</v>
      </c>
      <c r="K798" s="82" t="str">
        <f>IF(SP_SUL!AK799="","*",SP_SUL!AK799)</f>
        <v>ZPT1051</v>
      </c>
      <c r="L798" s="82" t="str">
        <f>IF(SP_SUL!AM799="","*",SP_SUL!AM799)</f>
        <v>ZXW-ZGP</v>
      </c>
      <c r="M798" s="82">
        <f>IF(SP_SUL!AP799="","*",SP_SUL!AP799)</f>
        <v>83.7</v>
      </c>
      <c r="N798" s="82" t="str">
        <f>IF(SP_SUL!AM799="","*",SP_SUL!AM799)</f>
        <v>ZXW-ZGP</v>
      </c>
      <c r="O798" s="109" t="str">
        <f>IF(SP_SUL!BH799="","*",SP_SUL!BH799)</f>
        <v>*</v>
      </c>
      <c r="P798" s="145" t="str">
        <f>IF($A$2=1,IF(SP_SUL!BJ799="","*",SP_SUL!BJ799),IF(SP_SUL!BK799="","*",SP_SUL!BK799))</f>
        <v>*</v>
      </c>
    </row>
    <row r="799" spans="1:16" hidden="1">
      <c r="A799" s="81">
        <f>IF(SP_SUL!B800="","*",SP_SUL!B800)</f>
        <v>46083</v>
      </c>
      <c r="B799" s="82" t="str">
        <f>IF(SP_SUL!X800="","*",SP_SUL!X800)</f>
        <v>Oportunidade</v>
      </c>
      <c r="C799" s="82" t="str">
        <f>IF(SP_SUL!S800="","*",SP_SUL!S800)</f>
        <v>SP SUL</v>
      </c>
      <c r="D799" s="82" t="str">
        <f>IF(SP_SUL!T800="","*",SP_SUL!T800)</f>
        <v>ZEV-ZPT</v>
      </c>
      <c r="E799" s="82" t="str">
        <f>IF(SP_SUL!D800="","*",SP_SUL!D800)</f>
        <v>A85</v>
      </c>
      <c r="F799" s="82" t="str">
        <f>IF(SP_SUL!H800="","*",SP_SUL!H800)</f>
        <v>ZXW-2</v>
      </c>
      <c r="G799" s="82" t="str">
        <f>IF(SP_SUL!M800="","*",SP_SUL!M800)</f>
        <v>ZXW-ZEV</v>
      </c>
      <c r="H799" s="115">
        <f>IF(SP_SUL!K800="","*",SP_SUL!K800)</f>
        <v>83.7</v>
      </c>
      <c r="I799" s="112">
        <f>IF(SP_SUL!O800="","*",SP_SUL!O800)</f>
        <v>0.375</v>
      </c>
      <c r="J799" s="112">
        <f>IF(SP_SUL!P800="","*",SP_SUL!P800)</f>
        <v>4.1666666666666664E-2</v>
      </c>
      <c r="K799" s="82" t="str">
        <f>IF(SP_SUL!AK800="","*",SP_SUL!AK800)</f>
        <v>ZXW-2</v>
      </c>
      <c r="L799" s="82" t="str">
        <f>IF(SP_SUL!AM800="","*",SP_SUL!AM800)</f>
        <v>ZXW-ZEV</v>
      </c>
      <c r="M799" s="82">
        <f>IF(SP_SUL!AP800="","*",SP_SUL!AP800)</f>
        <v>83.7</v>
      </c>
      <c r="N799" s="82" t="str">
        <f>IF(SP_SUL!AM800="","*",SP_SUL!AM800)</f>
        <v>ZXW-ZEV</v>
      </c>
      <c r="O799" s="109" t="str">
        <f>IF(SP_SUL!BH800="","*",SP_SUL!BH800)</f>
        <v>*</v>
      </c>
      <c r="P799" s="145" t="str">
        <f>IF($A$2=1,IF(SP_SUL!BJ800="","*",SP_SUL!BJ800),IF(SP_SUL!BK800="","*",SP_SUL!BK800))</f>
        <v>*</v>
      </c>
    </row>
    <row r="800" spans="1:16" hidden="1">
      <c r="A800" s="81">
        <f>IF(SP_SUL!B801="","*",SP_SUL!B801)</f>
        <v>46083</v>
      </c>
      <c r="B800" s="82" t="str">
        <f>IF(SP_SUL!X801="","*",SP_SUL!X801)</f>
        <v>Oportunidade</v>
      </c>
      <c r="C800" s="82" t="str">
        <f>IF(SP_SUL!S801="","*",SP_SUL!S801)</f>
        <v>SP SUL</v>
      </c>
      <c r="D800" s="82" t="str">
        <f>IF(SP_SUL!T801="","*",SP_SUL!T801)</f>
        <v>ZEV-ZPT</v>
      </c>
      <c r="E800" s="82" t="str">
        <f>IF(SP_SUL!D801="","*",SP_SUL!D801)</f>
        <v>THIAGO (TF-685)</v>
      </c>
      <c r="F800" s="82" t="str">
        <f>IF(SP_SUL!H801="","*",SP_SUL!H801)</f>
        <v>-</v>
      </c>
      <c r="G800" s="82" t="str">
        <f>IF(SP_SUL!M801="","*",SP_SUL!M801)</f>
        <v>ZXW-ZGP</v>
      </c>
      <c r="H800" s="115">
        <f>IF(SP_SUL!K801="","*",SP_SUL!K801)</f>
        <v>91.94</v>
      </c>
      <c r="I800" s="112">
        <f>IF(SP_SUL!O801="","*",SP_SUL!O801)</f>
        <v>0.41666666666666669</v>
      </c>
      <c r="J800" s="112">
        <f>IF(SP_SUL!P801="","*",SP_SUL!P801)</f>
        <v>0.10416666666666667</v>
      </c>
      <c r="K800" s="82" t="str">
        <f>IF(SP_SUL!AK801="","*",SP_SUL!AK801)</f>
        <v>-</v>
      </c>
      <c r="L800" s="82" t="str">
        <f>IF(SP_SUL!AM801="","*",SP_SUL!AM801)</f>
        <v>ZXW-ZGP</v>
      </c>
      <c r="M800" s="82">
        <f>IF(SP_SUL!AP801="","*",SP_SUL!AP801)</f>
        <v>91.94</v>
      </c>
      <c r="N800" s="82" t="str">
        <f>IF(SP_SUL!AM801="","*",SP_SUL!AM801)</f>
        <v>ZXW-ZGP</v>
      </c>
      <c r="O800" s="109" t="str">
        <f>IF(SP_SUL!BH801="","*",SP_SUL!BH801)</f>
        <v>*</v>
      </c>
      <c r="P800" s="145" t="str">
        <f>IF($A$2=1,IF(SP_SUL!BJ801="","*",SP_SUL!BJ801),IF(SP_SUL!BK801="","*",SP_SUL!BK801))</f>
        <v>*</v>
      </c>
    </row>
    <row r="801" spans="1:16" hidden="1">
      <c r="A801" s="81">
        <f>IF(SP_SUL!B802="","*",SP_SUL!B802)</f>
        <v>46083</v>
      </c>
      <c r="B801" s="82" t="str">
        <f>IF(SP_SUL!X802="","*",SP_SUL!X802)</f>
        <v>Oportunidade</v>
      </c>
      <c r="C801" s="82" t="str">
        <f>IF(SP_SUL!S802="","*",SP_SUL!S802)</f>
        <v>SP SUL</v>
      </c>
      <c r="D801" s="82" t="str">
        <f>IF(SP_SUL!T802="","*",SP_SUL!T802)</f>
        <v>ZEV-ZPT</v>
      </c>
      <c r="E801" s="82" t="str">
        <f>IF(SP_SUL!D802="","*",SP_SUL!D802)</f>
        <v>HUELTON (TP-725)</v>
      </c>
      <c r="F801" s="82" t="str">
        <f>IF(SP_SUL!H802="","*",SP_SUL!H802)</f>
        <v>-</v>
      </c>
      <c r="G801" s="82" t="str">
        <f>IF(SP_SUL!M802="","*",SP_SUL!M802)</f>
        <v>ZPT</v>
      </c>
      <c r="H801" s="115">
        <f>IF(SP_SUL!K802="","*",SP_SUL!K802)</f>
        <v>106.7</v>
      </c>
      <c r="I801" s="112">
        <f>IF(SP_SUL!O802="","*",SP_SUL!O802)</f>
        <v>0.41666666666666669</v>
      </c>
      <c r="J801" s="112">
        <f>IF(SP_SUL!P802="","*",SP_SUL!P802)</f>
        <v>6.25E-2</v>
      </c>
      <c r="K801" s="82" t="str">
        <f>IF(SP_SUL!AK802="","*",SP_SUL!AK802)</f>
        <v>-</v>
      </c>
      <c r="L801" s="82" t="str">
        <f>IF(SP_SUL!AM802="","*",SP_SUL!AM802)</f>
        <v>ZPT</v>
      </c>
      <c r="M801" s="82">
        <f>IF(SP_SUL!AP802="","*",SP_SUL!AP802)</f>
        <v>106.7</v>
      </c>
      <c r="N801" s="82" t="str">
        <f>IF(SP_SUL!AM802="","*",SP_SUL!AM802)</f>
        <v>ZPT</v>
      </c>
      <c r="O801" s="109" t="str">
        <f>IF(SP_SUL!BH802="","*",SP_SUL!BH802)</f>
        <v>*</v>
      </c>
      <c r="P801" s="145" t="str">
        <f>IF($A$2=1,IF(SP_SUL!BJ802="","*",SP_SUL!BJ802),IF(SP_SUL!BK802="","*",SP_SUL!BK802))</f>
        <v>*</v>
      </c>
    </row>
    <row r="802" spans="1:16" hidden="1">
      <c r="A802" s="81">
        <f>IF(SP_SUL!B803="","*",SP_SUL!B803)</f>
        <v>46083</v>
      </c>
      <c r="B802" s="82" t="str">
        <f>IF(SP_SUL!X803="","*",SP_SUL!X803)</f>
        <v>Oportunidade</v>
      </c>
      <c r="C802" s="82" t="str">
        <f>IF(SP_SUL!S803="","*",SP_SUL!S803)</f>
        <v>SP SUL</v>
      </c>
      <c r="D802" s="82" t="str">
        <f>IF(SP_SUL!T803="","*",SP_SUL!T803)</f>
        <v>ZEV-ZPT</v>
      </c>
      <c r="E802" s="82" t="str">
        <f>IF(SP_SUL!D803="","*",SP_SUL!D803)</f>
        <v>EXPANSÃO TURMA 1</v>
      </c>
      <c r="F802" s="82" t="str">
        <f>IF(SP_SUL!H803="","*",SP_SUL!H803)</f>
        <v>-</v>
      </c>
      <c r="G802" s="82" t="str">
        <f>IF(SP_SUL!M803="","*",SP_SUL!M803)</f>
        <v>109-ZGM</v>
      </c>
      <c r="H802" s="115">
        <f>IF(SP_SUL!K803="","*",SP_SUL!K803)</f>
        <v>108.75</v>
      </c>
      <c r="I802" s="112">
        <f>IF(SP_SUL!O803="","*",SP_SUL!O803)</f>
        <v>0.35416666666666669</v>
      </c>
      <c r="J802" s="112">
        <f>IF(SP_SUL!P803="","*",SP_SUL!P803)</f>
        <v>6.25E-2</v>
      </c>
      <c r="K802" s="82" t="str">
        <f>IF(SP_SUL!AK803="","*",SP_SUL!AK803)</f>
        <v>-</v>
      </c>
      <c r="L802" s="82" t="str">
        <f>IF(SP_SUL!AM803="","*",SP_SUL!AM803)</f>
        <v>109-ZGM</v>
      </c>
      <c r="M802" s="82">
        <f>IF(SP_SUL!AP803="","*",SP_SUL!AP803)</f>
        <v>108.75</v>
      </c>
      <c r="N802" s="82" t="str">
        <f>IF(SP_SUL!AM803="","*",SP_SUL!AM803)</f>
        <v>109-ZGM</v>
      </c>
      <c r="O802" s="109" t="str">
        <f>IF(SP_SUL!BH803="","*",SP_SUL!BH803)</f>
        <v>*</v>
      </c>
      <c r="P802" s="145" t="str">
        <f>IF($A$2=1,IF(SP_SUL!BJ803="","*",SP_SUL!BJ803),IF(SP_SUL!BK803="","*",SP_SUL!BK803))</f>
        <v>*</v>
      </c>
    </row>
    <row r="803" spans="1:16" hidden="1">
      <c r="A803" s="81">
        <f>IF(SP_SUL!B804="","*",SP_SUL!B804)</f>
        <v>46083</v>
      </c>
      <c r="B803" s="82" t="str">
        <f>IF(SP_SUL!X804="","*",SP_SUL!X804)</f>
        <v>Oportunidade</v>
      </c>
      <c r="C803" s="82" t="str">
        <f>IF(SP_SUL!S804="","*",SP_SUL!S804)</f>
        <v>SP SUL</v>
      </c>
      <c r="D803" s="82" t="str">
        <f>IF(SP_SUL!T804="","*",SP_SUL!T804)</f>
        <v>ZEV-ZPT</v>
      </c>
      <c r="E803" s="82" t="str">
        <f>IF(SP_SUL!D804="","*",SP_SUL!D804)</f>
        <v>LEANDRO (TP-727)</v>
      </c>
      <c r="F803" s="82" t="str">
        <f>IF(SP_SUL!H804="","*",SP_SUL!H804)</f>
        <v>-</v>
      </c>
      <c r="G803" s="82" t="str">
        <f>IF(SP_SUL!M804="","*",SP_SUL!M804)</f>
        <v>109-ZGM</v>
      </c>
      <c r="H803" s="115">
        <f>IF(SP_SUL!K804="","*",SP_SUL!K804)</f>
        <v>112.7</v>
      </c>
      <c r="I803" s="112">
        <f>IF(SP_SUL!O804="","*",SP_SUL!O804)</f>
        <v>0.41666666666666669</v>
      </c>
      <c r="J803" s="112">
        <f>IF(SP_SUL!P804="","*",SP_SUL!P804)</f>
        <v>8.3333333333333329E-2</v>
      </c>
      <c r="K803" s="82" t="str">
        <f>IF(SP_SUL!AK804="","*",SP_SUL!AK804)</f>
        <v>-</v>
      </c>
      <c r="L803" s="82" t="str">
        <f>IF(SP_SUL!AM804="","*",SP_SUL!AM804)</f>
        <v>109-ZGM</v>
      </c>
      <c r="M803" s="82">
        <f>IF(SP_SUL!AP804="","*",SP_SUL!AP804)</f>
        <v>112.7</v>
      </c>
      <c r="N803" s="82" t="str">
        <f>IF(SP_SUL!AM804="","*",SP_SUL!AM804)</f>
        <v>109-ZGM</v>
      </c>
      <c r="O803" s="109" t="str">
        <f>IF(SP_SUL!BH804="","*",SP_SUL!BH804)</f>
        <v>*</v>
      </c>
      <c r="P803" s="145" t="str">
        <f>IF($A$2=1,IF(SP_SUL!BJ804="","*",SP_SUL!BJ804),IF(SP_SUL!BK804="","*",SP_SUL!BK804))</f>
        <v>*</v>
      </c>
    </row>
    <row r="804" spans="1:16" hidden="1">
      <c r="A804" s="81" t="str">
        <f>IF(SP_SUL!B805="","*",SP_SUL!B805)</f>
        <v>*</v>
      </c>
      <c r="B804" s="82" t="str">
        <f>IF(SP_SUL!X805="","*",SP_SUL!X805)</f>
        <v>*</v>
      </c>
      <c r="C804" s="82" t="str">
        <f>IF(SP_SUL!S805="","*",SP_SUL!S805)</f>
        <v>-</v>
      </c>
      <c r="D804" s="82" t="str">
        <f>IF(SP_SUL!T805="","*",SP_SUL!T805)</f>
        <v>-</v>
      </c>
      <c r="E804" s="82" t="str">
        <f>IF(SP_SUL!D805="","*",SP_SUL!D805)</f>
        <v>*</v>
      </c>
      <c r="F804" s="82" t="str">
        <f>IF(SP_SUL!H805="","*",SP_SUL!H805)</f>
        <v>*</v>
      </c>
      <c r="G804" s="82" t="str">
        <f>IF(SP_SUL!M805="","*",SP_SUL!M805)</f>
        <v>-</v>
      </c>
      <c r="H804" s="115" t="str">
        <f>IF(SP_SUL!K805="","*",SP_SUL!K805)</f>
        <v>*</v>
      </c>
      <c r="I804" s="112" t="str">
        <f>IF(SP_SUL!O805="","*",SP_SUL!O805)</f>
        <v>*</v>
      </c>
      <c r="J804" s="112" t="str">
        <f>IF(SP_SUL!P805="","*",SP_SUL!P805)</f>
        <v>*</v>
      </c>
      <c r="K804" s="82">
        <f>IF(SP_SUL!AK805="","*",SP_SUL!AK805)</f>
        <v>0</v>
      </c>
      <c r="L804" s="82" t="str">
        <f>IF(SP_SUL!AM805="","*",SP_SUL!AM805)</f>
        <v>-</v>
      </c>
      <c r="M804" s="82">
        <f>IF(SP_SUL!AP805="","*",SP_SUL!AP805)</f>
        <v>0</v>
      </c>
      <c r="N804" s="82" t="str">
        <f>IF(SP_SUL!AM805="","*",SP_SUL!AM805)</f>
        <v>-</v>
      </c>
      <c r="O804" s="109" t="str">
        <f>IF(SP_SUL!BH805="","*",SP_SUL!BH805)</f>
        <v>*</v>
      </c>
      <c r="P804" s="145" t="str">
        <f>IF($A$2=1,IF(SP_SUL!BJ805="","*",SP_SUL!BJ805),IF(SP_SUL!BK805="","*",SP_SUL!BK805))</f>
        <v>*</v>
      </c>
    </row>
    <row r="805" spans="1:16" hidden="1">
      <c r="A805" s="81" t="str">
        <f>IF(SP_SUL!B806="","*",SP_SUL!B806)</f>
        <v>*</v>
      </c>
      <c r="B805" s="82" t="str">
        <f>IF(SP_SUL!X806="","*",SP_SUL!X806)</f>
        <v>*</v>
      </c>
      <c r="C805" s="82" t="str">
        <f>IF(SP_SUL!S806="","*",SP_SUL!S806)</f>
        <v>-</v>
      </c>
      <c r="D805" s="82" t="str">
        <f>IF(SP_SUL!T806="","*",SP_SUL!T806)</f>
        <v>-</v>
      </c>
      <c r="E805" s="82" t="str">
        <f>IF(SP_SUL!D806="","*",SP_SUL!D806)</f>
        <v>*</v>
      </c>
      <c r="F805" s="82" t="str">
        <f>IF(SP_SUL!H806="","*",SP_SUL!H806)</f>
        <v>*</v>
      </c>
      <c r="G805" s="82" t="str">
        <f>IF(SP_SUL!M806="","*",SP_SUL!M806)</f>
        <v>-</v>
      </c>
      <c r="H805" s="115" t="str">
        <f>IF(SP_SUL!K806="","*",SP_SUL!K806)</f>
        <v>*</v>
      </c>
      <c r="I805" s="112" t="str">
        <f>IF(SP_SUL!O806="","*",SP_SUL!O806)</f>
        <v>*</v>
      </c>
      <c r="J805" s="112" t="str">
        <f>IF(SP_SUL!P806="","*",SP_SUL!P806)</f>
        <v>*</v>
      </c>
      <c r="K805" s="82">
        <f>IF(SP_SUL!AK806="","*",SP_SUL!AK806)</f>
        <v>0</v>
      </c>
      <c r="L805" s="82" t="str">
        <f>IF(SP_SUL!AM806="","*",SP_SUL!AM806)</f>
        <v>-</v>
      </c>
      <c r="M805" s="82">
        <f>IF(SP_SUL!AP806="","*",SP_SUL!AP806)</f>
        <v>0</v>
      </c>
      <c r="N805" s="82" t="str">
        <f>IF(SP_SUL!AM806="","*",SP_SUL!AM806)</f>
        <v>-</v>
      </c>
      <c r="O805" s="109" t="str">
        <f>IF(SP_SUL!BH806="","*",SP_SUL!BH806)</f>
        <v>*</v>
      </c>
      <c r="P805" s="145" t="str">
        <f>IF($A$2=1,IF(SP_SUL!BJ806="","*",SP_SUL!BJ806),IF(SP_SUL!BK806="","*",SP_SUL!BK806))</f>
        <v>*</v>
      </c>
    </row>
    <row r="806" spans="1:16" hidden="1">
      <c r="A806" s="81" t="str">
        <f>IF(SP_SUL!B807="","*",SP_SUL!B807)</f>
        <v>*</v>
      </c>
      <c r="B806" s="82" t="str">
        <f>IF(SP_SUL!X807="","*",SP_SUL!X807)</f>
        <v>*</v>
      </c>
      <c r="C806" s="82" t="str">
        <f>IF(SP_SUL!S807="","*",SP_SUL!S807)</f>
        <v>-</v>
      </c>
      <c r="D806" s="82" t="str">
        <f>IF(SP_SUL!T807="","*",SP_SUL!T807)</f>
        <v>-</v>
      </c>
      <c r="E806" s="82" t="str">
        <f>IF(SP_SUL!D807="","*",SP_SUL!D807)</f>
        <v>*</v>
      </c>
      <c r="F806" s="82" t="str">
        <f>IF(SP_SUL!H807="","*",SP_SUL!H807)</f>
        <v>*</v>
      </c>
      <c r="G806" s="82" t="str">
        <f>IF(SP_SUL!M807="","*",SP_SUL!M807)</f>
        <v>-</v>
      </c>
      <c r="H806" s="115" t="str">
        <f>IF(SP_SUL!K807="","*",SP_SUL!K807)</f>
        <v>*</v>
      </c>
      <c r="I806" s="112" t="str">
        <f>IF(SP_SUL!O807="","*",SP_SUL!O807)</f>
        <v>*</v>
      </c>
      <c r="J806" s="112" t="str">
        <f>IF(SP_SUL!P807="","*",SP_SUL!P807)</f>
        <v>*</v>
      </c>
      <c r="K806" s="82">
        <f>IF(SP_SUL!AK807="","*",SP_SUL!AK807)</f>
        <v>0</v>
      </c>
      <c r="L806" s="82" t="str">
        <f>IF(SP_SUL!AM807="","*",SP_SUL!AM807)</f>
        <v>-</v>
      </c>
      <c r="M806" s="82">
        <f>IF(SP_SUL!AP807="","*",SP_SUL!AP807)</f>
        <v>0</v>
      </c>
      <c r="N806" s="82" t="str">
        <f>IF(SP_SUL!AM807="","*",SP_SUL!AM807)</f>
        <v>-</v>
      </c>
      <c r="O806" s="109" t="str">
        <f>IF(SP_SUL!BH807="","*",SP_SUL!BH807)</f>
        <v>*</v>
      </c>
      <c r="P806" s="145" t="str">
        <f>IF($A$2=1,IF(SP_SUL!BJ807="","*",SP_SUL!BJ807),IF(SP_SUL!BK807="","*",SP_SUL!BK807))</f>
        <v>*</v>
      </c>
    </row>
    <row r="807" spans="1:16" hidden="1">
      <c r="A807" s="81" t="str">
        <f>IF(SP_SUL!B808="","*",SP_SUL!B808)</f>
        <v>*</v>
      </c>
      <c r="B807" s="82" t="str">
        <f>IF(SP_SUL!X808="","*",SP_SUL!X808)</f>
        <v>*</v>
      </c>
      <c r="C807" s="82" t="str">
        <f>IF(SP_SUL!S808="","*",SP_SUL!S808)</f>
        <v>-</v>
      </c>
      <c r="D807" s="82" t="str">
        <f>IF(SP_SUL!T808="","*",SP_SUL!T808)</f>
        <v>-</v>
      </c>
      <c r="E807" s="82" t="str">
        <f>IF(SP_SUL!D808="","*",SP_SUL!D808)</f>
        <v>*</v>
      </c>
      <c r="F807" s="82" t="str">
        <f>IF(SP_SUL!H808="","*",SP_SUL!H808)</f>
        <v>*</v>
      </c>
      <c r="G807" s="82" t="str">
        <f>IF(SP_SUL!M808="","*",SP_SUL!M808)</f>
        <v>-</v>
      </c>
      <c r="H807" s="115" t="str">
        <f>IF(SP_SUL!K808="","*",SP_SUL!K808)</f>
        <v>*</v>
      </c>
      <c r="I807" s="112" t="str">
        <f>IF(SP_SUL!O808="","*",SP_SUL!O808)</f>
        <v>*</v>
      </c>
      <c r="J807" s="112" t="str">
        <f>IF(SP_SUL!P808="","*",SP_SUL!P808)</f>
        <v>*</v>
      </c>
      <c r="K807" s="82">
        <f>IF(SP_SUL!AK808="","*",SP_SUL!AK808)</f>
        <v>0</v>
      </c>
      <c r="L807" s="82" t="str">
        <f>IF(SP_SUL!AM808="","*",SP_SUL!AM808)</f>
        <v>-</v>
      </c>
      <c r="M807" s="82">
        <f>IF(SP_SUL!AP808="","*",SP_SUL!AP808)</f>
        <v>0</v>
      </c>
      <c r="N807" s="82" t="str">
        <f>IF(SP_SUL!AM808="","*",SP_SUL!AM808)</f>
        <v>-</v>
      </c>
      <c r="O807" s="109" t="str">
        <f>IF(SP_SUL!BH808="","*",SP_SUL!BH808)</f>
        <v>*</v>
      </c>
      <c r="P807" s="145" t="str">
        <f>IF($A$2=1,IF(SP_SUL!BJ808="","*",SP_SUL!BJ808),IF(SP_SUL!BK808="","*",SP_SUL!BK808))</f>
        <v>*</v>
      </c>
    </row>
    <row r="808" spans="1:16" hidden="1">
      <c r="A808" s="81" t="str">
        <f>IF(SP_SUL!B809="","*",SP_SUL!B809)</f>
        <v>*</v>
      </c>
      <c r="B808" s="82" t="str">
        <f>IF(SP_SUL!X809="","*",SP_SUL!X809)</f>
        <v>*</v>
      </c>
      <c r="C808" s="82" t="str">
        <f>IF(SP_SUL!S809="","*",SP_SUL!S809)</f>
        <v>-</v>
      </c>
      <c r="D808" s="82" t="str">
        <f>IF(SP_SUL!T809="","*",SP_SUL!T809)</f>
        <v>-</v>
      </c>
      <c r="E808" s="82" t="str">
        <f>IF(SP_SUL!D809="","*",SP_SUL!D809)</f>
        <v>*</v>
      </c>
      <c r="F808" s="82" t="str">
        <f>IF(SP_SUL!H809="","*",SP_SUL!H809)</f>
        <v>*</v>
      </c>
      <c r="G808" s="82" t="str">
        <f>IF(SP_SUL!M809="","*",SP_SUL!M809)</f>
        <v>-</v>
      </c>
      <c r="H808" s="115" t="str">
        <f>IF(SP_SUL!K809="","*",SP_SUL!K809)</f>
        <v>*</v>
      </c>
      <c r="I808" s="112" t="str">
        <f>IF(SP_SUL!O809="","*",SP_SUL!O809)</f>
        <v>*</v>
      </c>
      <c r="J808" s="112" t="str">
        <f>IF(SP_SUL!P809="","*",SP_SUL!P809)</f>
        <v>*</v>
      </c>
      <c r="K808" s="82">
        <f>IF(SP_SUL!AK809="","*",SP_SUL!AK809)</f>
        <v>0</v>
      </c>
      <c r="L808" s="82" t="str">
        <f>IF(SP_SUL!AM809="","*",SP_SUL!AM809)</f>
        <v>-</v>
      </c>
      <c r="M808" s="82">
        <f>IF(SP_SUL!AP809="","*",SP_SUL!AP809)</f>
        <v>0</v>
      </c>
      <c r="N808" s="82" t="str">
        <f>IF(SP_SUL!AM809="","*",SP_SUL!AM809)</f>
        <v>-</v>
      </c>
      <c r="O808" s="109" t="str">
        <f>IF(SP_SUL!BH809="","*",SP_SUL!BH809)</f>
        <v>*</v>
      </c>
      <c r="P808" s="145" t="str">
        <f>IF($A$2=1,IF(SP_SUL!BJ809="","*",SP_SUL!BJ809),IF(SP_SUL!BK809="","*",SP_SUL!BK809))</f>
        <v>*</v>
      </c>
    </row>
    <row r="809" spans="1:16" hidden="1">
      <c r="A809" s="81" t="str">
        <f>IF(SP_SUL!B810="","*",SP_SUL!B810)</f>
        <v>*</v>
      </c>
      <c r="B809" s="82" t="str">
        <f>IF(SP_SUL!X810="","*",SP_SUL!X810)</f>
        <v>*</v>
      </c>
      <c r="C809" s="82" t="str">
        <f>IF(SP_SUL!S810="","*",SP_SUL!S810)</f>
        <v>-</v>
      </c>
      <c r="D809" s="82" t="str">
        <f>IF(SP_SUL!T810="","*",SP_SUL!T810)</f>
        <v>-</v>
      </c>
      <c r="E809" s="82" t="str">
        <f>IF(SP_SUL!D810="","*",SP_SUL!D810)</f>
        <v>*</v>
      </c>
      <c r="F809" s="82" t="str">
        <f>IF(SP_SUL!H810="","*",SP_SUL!H810)</f>
        <v>*</v>
      </c>
      <c r="G809" s="82" t="str">
        <f>IF(SP_SUL!M810="","*",SP_SUL!M810)</f>
        <v>-</v>
      </c>
      <c r="H809" s="115" t="str">
        <f>IF(SP_SUL!K810="","*",SP_SUL!K810)</f>
        <v>*</v>
      </c>
      <c r="I809" s="112" t="str">
        <f>IF(SP_SUL!O810="","*",SP_SUL!O810)</f>
        <v>*</v>
      </c>
      <c r="J809" s="112" t="str">
        <f>IF(SP_SUL!P810="","*",SP_SUL!P810)</f>
        <v>*</v>
      </c>
      <c r="K809" s="82">
        <f>IF(SP_SUL!AK810="","*",SP_SUL!AK810)</f>
        <v>0</v>
      </c>
      <c r="L809" s="82" t="str">
        <f>IF(SP_SUL!AM810="","*",SP_SUL!AM810)</f>
        <v>-</v>
      </c>
      <c r="M809" s="82">
        <f>IF(SP_SUL!AP810="","*",SP_SUL!AP810)</f>
        <v>0</v>
      </c>
      <c r="N809" s="82" t="str">
        <f>IF(SP_SUL!AM810="","*",SP_SUL!AM810)</f>
        <v>-</v>
      </c>
      <c r="O809" s="109" t="str">
        <f>IF(SP_SUL!BH810="","*",SP_SUL!BH810)</f>
        <v>*</v>
      </c>
      <c r="P809" s="145" t="str">
        <f>IF($A$2=1,IF(SP_SUL!BJ810="","*",SP_SUL!BJ810),IF(SP_SUL!BK810="","*",SP_SUL!BK810))</f>
        <v>*</v>
      </c>
    </row>
    <row r="810" spans="1:16" hidden="1">
      <c r="A810" s="81" t="str">
        <f>IF(SP_SUL!B811="","*",SP_SUL!B811)</f>
        <v>*</v>
      </c>
      <c r="B810" s="82" t="str">
        <f>IF(SP_SUL!X811="","*",SP_SUL!X811)</f>
        <v>*</v>
      </c>
      <c r="C810" s="82" t="str">
        <f>IF(SP_SUL!S811="","*",SP_SUL!S811)</f>
        <v>-</v>
      </c>
      <c r="D810" s="82" t="str">
        <f>IF(SP_SUL!T811="","*",SP_SUL!T811)</f>
        <v>-</v>
      </c>
      <c r="E810" s="82" t="str">
        <f>IF(SP_SUL!D811="","*",SP_SUL!D811)</f>
        <v>*</v>
      </c>
      <c r="F810" s="82" t="str">
        <f>IF(SP_SUL!H811="","*",SP_SUL!H811)</f>
        <v>*</v>
      </c>
      <c r="G810" s="82" t="str">
        <f>IF(SP_SUL!M811="","*",SP_SUL!M811)</f>
        <v>-</v>
      </c>
      <c r="H810" s="115" t="str">
        <f>IF(SP_SUL!K811="","*",SP_SUL!K811)</f>
        <v>*</v>
      </c>
      <c r="I810" s="112" t="str">
        <f>IF(SP_SUL!O811="","*",SP_SUL!O811)</f>
        <v>*</v>
      </c>
      <c r="J810" s="112" t="str">
        <f>IF(SP_SUL!P811="","*",SP_SUL!P811)</f>
        <v>*</v>
      </c>
      <c r="K810" s="82">
        <f>IF(SP_SUL!AK811="","*",SP_SUL!AK811)</f>
        <v>0</v>
      </c>
      <c r="L810" s="82" t="str">
        <f>IF(SP_SUL!AM811="","*",SP_SUL!AM811)</f>
        <v>-</v>
      </c>
      <c r="M810" s="82">
        <f>IF(SP_SUL!AP811="","*",SP_SUL!AP811)</f>
        <v>0</v>
      </c>
      <c r="N810" s="82" t="str">
        <f>IF(SP_SUL!AM811="","*",SP_SUL!AM811)</f>
        <v>-</v>
      </c>
      <c r="O810" s="109" t="str">
        <f>IF(SP_SUL!BH811="","*",SP_SUL!BH811)</f>
        <v>*</v>
      </c>
      <c r="P810" s="145" t="str">
        <f>IF($A$2=1,IF(SP_SUL!BJ811="","*",SP_SUL!BJ811),IF(SP_SUL!BK811="","*",SP_SUL!BK811))</f>
        <v>*</v>
      </c>
    </row>
    <row r="811" spans="1:16" hidden="1">
      <c r="A811" s="81" t="str">
        <f>IF(SP_SUL!B812="","*",SP_SUL!B812)</f>
        <v>*</v>
      </c>
      <c r="B811" s="82" t="str">
        <f>IF(SP_SUL!X812="","*",SP_SUL!X812)</f>
        <v>*</v>
      </c>
      <c r="C811" s="82" t="str">
        <f>IF(SP_SUL!S812="","*",SP_SUL!S812)</f>
        <v>-</v>
      </c>
      <c r="D811" s="82" t="str">
        <f>IF(SP_SUL!T812="","*",SP_SUL!T812)</f>
        <v>-</v>
      </c>
      <c r="E811" s="82" t="str">
        <f>IF(SP_SUL!D812="","*",SP_SUL!D812)</f>
        <v>*</v>
      </c>
      <c r="F811" s="82" t="str">
        <f>IF(SP_SUL!H812="","*",SP_SUL!H812)</f>
        <v>*</v>
      </c>
      <c r="G811" s="82" t="str">
        <f>IF(SP_SUL!M812="","*",SP_SUL!M812)</f>
        <v>-</v>
      </c>
      <c r="H811" s="115" t="str">
        <f>IF(SP_SUL!K812="","*",SP_SUL!K812)</f>
        <v>*</v>
      </c>
      <c r="I811" s="112" t="str">
        <f>IF(SP_SUL!O812="","*",SP_SUL!O812)</f>
        <v>*</v>
      </c>
      <c r="J811" s="112" t="str">
        <f>IF(SP_SUL!P812="","*",SP_SUL!P812)</f>
        <v>*</v>
      </c>
      <c r="K811" s="82">
        <f>IF(SP_SUL!AK812="","*",SP_SUL!AK812)</f>
        <v>0</v>
      </c>
      <c r="L811" s="82" t="str">
        <f>IF(SP_SUL!AM812="","*",SP_SUL!AM812)</f>
        <v>-</v>
      </c>
      <c r="M811" s="82">
        <f>IF(SP_SUL!AP812="","*",SP_SUL!AP812)</f>
        <v>0</v>
      </c>
      <c r="N811" s="82" t="str">
        <f>IF(SP_SUL!AM812="","*",SP_SUL!AM812)</f>
        <v>-</v>
      </c>
      <c r="O811" s="109" t="str">
        <f>IF(SP_SUL!BH812="","*",SP_SUL!BH812)</f>
        <v>*</v>
      </c>
      <c r="P811" s="145" t="str">
        <f>IF($A$2=1,IF(SP_SUL!BJ812="","*",SP_SUL!BJ812),IF(SP_SUL!BK812="","*",SP_SUL!BK812))</f>
        <v>*</v>
      </c>
    </row>
    <row r="812" spans="1:16" hidden="1">
      <c r="A812" s="81" t="str">
        <f>IF(SP_SUL!B813="","*",SP_SUL!B813)</f>
        <v>*</v>
      </c>
      <c r="B812" s="82" t="str">
        <f>IF(SP_SUL!X813="","*",SP_SUL!X813)</f>
        <v>*</v>
      </c>
      <c r="C812" s="82" t="str">
        <f>IF(SP_SUL!S813="","*",SP_SUL!S813)</f>
        <v>-</v>
      </c>
      <c r="D812" s="82" t="str">
        <f>IF(SP_SUL!T813="","*",SP_SUL!T813)</f>
        <v>-</v>
      </c>
      <c r="E812" s="82" t="str">
        <f>IF(SP_SUL!D813="","*",SP_SUL!D813)</f>
        <v>*</v>
      </c>
      <c r="F812" s="82" t="str">
        <f>IF(SP_SUL!H813="","*",SP_SUL!H813)</f>
        <v>*</v>
      </c>
      <c r="G812" s="82" t="str">
        <f>IF(SP_SUL!M813="","*",SP_SUL!M813)</f>
        <v>-</v>
      </c>
      <c r="H812" s="115" t="str">
        <f>IF(SP_SUL!K813="","*",SP_SUL!K813)</f>
        <v>*</v>
      </c>
      <c r="I812" s="112" t="str">
        <f>IF(SP_SUL!O813="","*",SP_SUL!O813)</f>
        <v>*</v>
      </c>
      <c r="J812" s="112" t="str">
        <f>IF(SP_SUL!P813="","*",SP_SUL!P813)</f>
        <v>*</v>
      </c>
      <c r="K812" s="82">
        <f>IF(SP_SUL!AK813="","*",SP_SUL!AK813)</f>
        <v>0</v>
      </c>
      <c r="L812" s="82" t="str">
        <f>IF(SP_SUL!AM813="","*",SP_SUL!AM813)</f>
        <v>-</v>
      </c>
      <c r="M812" s="82">
        <f>IF(SP_SUL!AP813="","*",SP_SUL!AP813)</f>
        <v>0</v>
      </c>
      <c r="N812" s="82" t="str">
        <f>IF(SP_SUL!AM813="","*",SP_SUL!AM813)</f>
        <v>-</v>
      </c>
      <c r="O812" s="109" t="str">
        <f>IF(SP_SUL!BH813="","*",SP_SUL!BH813)</f>
        <v>*</v>
      </c>
      <c r="P812" s="145" t="str">
        <f>IF($A$2=1,IF(SP_SUL!BJ813="","*",SP_SUL!BJ813),IF(SP_SUL!BK813="","*",SP_SUL!BK813))</f>
        <v>*</v>
      </c>
    </row>
    <row r="813" spans="1:16" hidden="1">
      <c r="A813" s="81" t="str">
        <f>IF(SP_SUL!B814="","*",SP_SUL!B814)</f>
        <v>*</v>
      </c>
      <c r="B813" s="82" t="str">
        <f>IF(SP_SUL!X814="","*",SP_SUL!X814)</f>
        <v>*</v>
      </c>
      <c r="C813" s="82" t="str">
        <f>IF(SP_SUL!S814="","*",SP_SUL!S814)</f>
        <v>-</v>
      </c>
      <c r="D813" s="82" t="str">
        <f>IF(SP_SUL!T814="","*",SP_SUL!T814)</f>
        <v>-</v>
      </c>
      <c r="E813" s="82" t="str">
        <f>IF(SP_SUL!D814="","*",SP_SUL!D814)</f>
        <v>*</v>
      </c>
      <c r="F813" s="82" t="str">
        <f>IF(SP_SUL!H814="","*",SP_SUL!H814)</f>
        <v>*</v>
      </c>
      <c r="G813" s="82" t="str">
        <f>IF(SP_SUL!M814="","*",SP_SUL!M814)</f>
        <v>-</v>
      </c>
      <c r="H813" s="115" t="str">
        <f>IF(SP_SUL!K814="","*",SP_SUL!K814)</f>
        <v>*</v>
      </c>
      <c r="I813" s="112" t="str">
        <f>IF(SP_SUL!O814="","*",SP_SUL!O814)</f>
        <v>*</v>
      </c>
      <c r="J813" s="112" t="str">
        <f>IF(SP_SUL!P814="","*",SP_SUL!P814)</f>
        <v>*</v>
      </c>
      <c r="K813" s="82">
        <f>IF(SP_SUL!AK814="","*",SP_SUL!AK814)</f>
        <v>0</v>
      </c>
      <c r="L813" s="82" t="str">
        <f>IF(SP_SUL!AM814="","*",SP_SUL!AM814)</f>
        <v>-</v>
      </c>
      <c r="M813" s="82">
        <f>IF(SP_SUL!AP814="","*",SP_SUL!AP814)</f>
        <v>0</v>
      </c>
      <c r="N813" s="82" t="str">
        <f>IF(SP_SUL!AM814="","*",SP_SUL!AM814)</f>
        <v>-</v>
      </c>
      <c r="O813" s="109" t="str">
        <f>IF(SP_SUL!BH814="","*",SP_SUL!BH814)</f>
        <v>*</v>
      </c>
      <c r="P813" s="145" t="str">
        <f>IF($A$2=1,IF(SP_SUL!BJ814="","*",SP_SUL!BJ814),IF(SP_SUL!BK814="","*",SP_SUL!BK814))</f>
        <v>*</v>
      </c>
    </row>
    <row r="814" spans="1:16" hidden="1">
      <c r="A814" s="81" t="str">
        <f>IF(SP_SUL!B815="","*",SP_SUL!B815)</f>
        <v>*</v>
      </c>
      <c r="B814" s="82" t="str">
        <f>IF(SP_SUL!X815="","*",SP_SUL!X815)</f>
        <v>*</v>
      </c>
      <c r="C814" s="82" t="str">
        <f>IF(SP_SUL!S815="","*",SP_SUL!S815)</f>
        <v>-</v>
      </c>
      <c r="D814" s="82" t="str">
        <f>IF(SP_SUL!T815="","*",SP_SUL!T815)</f>
        <v>-</v>
      </c>
      <c r="E814" s="82" t="str">
        <f>IF(SP_SUL!D815="","*",SP_SUL!D815)</f>
        <v>*</v>
      </c>
      <c r="F814" s="82" t="str">
        <f>IF(SP_SUL!H815="","*",SP_SUL!H815)</f>
        <v>*</v>
      </c>
      <c r="G814" s="82" t="str">
        <f>IF(SP_SUL!M815="","*",SP_SUL!M815)</f>
        <v>-</v>
      </c>
      <c r="H814" s="115" t="str">
        <f>IF(SP_SUL!K815="","*",SP_SUL!K815)</f>
        <v>*</v>
      </c>
      <c r="I814" s="112" t="str">
        <f>IF(SP_SUL!O815="","*",SP_SUL!O815)</f>
        <v>*</v>
      </c>
      <c r="J814" s="112" t="str">
        <f>IF(SP_SUL!P815="","*",SP_SUL!P815)</f>
        <v>*</v>
      </c>
      <c r="K814" s="82">
        <f>IF(SP_SUL!AK815="","*",SP_SUL!AK815)</f>
        <v>0</v>
      </c>
      <c r="L814" s="82" t="str">
        <f>IF(SP_SUL!AM815="","*",SP_SUL!AM815)</f>
        <v>-</v>
      </c>
      <c r="M814" s="82">
        <f>IF(SP_SUL!AP815="","*",SP_SUL!AP815)</f>
        <v>0</v>
      </c>
      <c r="N814" s="82" t="str">
        <f>IF(SP_SUL!AM815="","*",SP_SUL!AM815)</f>
        <v>-</v>
      </c>
      <c r="O814" s="109" t="str">
        <f>IF(SP_SUL!BH815="","*",SP_SUL!BH815)</f>
        <v>*</v>
      </c>
      <c r="P814" s="145" t="str">
        <f>IF($A$2=1,IF(SP_SUL!BJ815="","*",SP_SUL!BJ815),IF(SP_SUL!BK815="","*",SP_SUL!BK815))</f>
        <v>*</v>
      </c>
    </row>
    <row r="815" spans="1:16" hidden="1">
      <c r="A815" s="81" t="str">
        <f>IF(SP_SUL!B816="","*",SP_SUL!B816)</f>
        <v>*</v>
      </c>
      <c r="B815" s="82" t="str">
        <f>IF(SP_SUL!X816="","*",SP_SUL!X816)</f>
        <v>*</v>
      </c>
      <c r="C815" s="82" t="str">
        <f>IF(SP_SUL!S816="","*",SP_SUL!S816)</f>
        <v>-</v>
      </c>
      <c r="D815" s="82" t="str">
        <f>IF(SP_SUL!T816="","*",SP_SUL!T816)</f>
        <v>-</v>
      </c>
      <c r="E815" s="82" t="str">
        <f>IF(SP_SUL!D816="","*",SP_SUL!D816)</f>
        <v>*</v>
      </c>
      <c r="F815" s="82" t="str">
        <f>IF(SP_SUL!H816="","*",SP_SUL!H816)</f>
        <v>*</v>
      </c>
      <c r="G815" s="82" t="str">
        <f>IF(SP_SUL!M816="","*",SP_SUL!M816)</f>
        <v>-</v>
      </c>
      <c r="H815" s="115" t="str">
        <f>IF(SP_SUL!K816="","*",SP_SUL!K816)</f>
        <v>*</v>
      </c>
      <c r="I815" s="112" t="str">
        <f>IF(SP_SUL!O816="","*",SP_SUL!O816)</f>
        <v>*</v>
      </c>
      <c r="J815" s="112" t="str">
        <f>IF(SP_SUL!P816="","*",SP_SUL!P816)</f>
        <v>*</v>
      </c>
      <c r="K815" s="82">
        <f>IF(SP_SUL!AK816="","*",SP_SUL!AK816)</f>
        <v>0</v>
      </c>
      <c r="L815" s="82" t="str">
        <f>IF(SP_SUL!AM816="","*",SP_SUL!AM816)</f>
        <v>-</v>
      </c>
      <c r="M815" s="82">
        <f>IF(SP_SUL!AP816="","*",SP_SUL!AP816)</f>
        <v>0</v>
      </c>
      <c r="N815" s="82" t="str">
        <f>IF(SP_SUL!AM816="","*",SP_SUL!AM816)</f>
        <v>-</v>
      </c>
      <c r="O815" s="109" t="str">
        <f>IF(SP_SUL!BH816="","*",SP_SUL!BH816)</f>
        <v>*</v>
      </c>
      <c r="P815" s="145" t="str">
        <f>IF($A$2=1,IF(SP_SUL!BJ816="","*",SP_SUL!BJ816),IF(SP_SUL!BK816="","*",SP_SUL!BK816))</f>
        <v>*</v>
      </c>
    </row>
    <row r="816" spans="1:16" hidden="1">
      <c r="A816" s="81" t="str">
        <f>IF(SP_SUL!B817="","*",SP_SUL!B817)</f>
        <v>*</v>
      </c>
      <c r="B816" s="82" t="str">
        <f>IF(SP_SUL!X817="","*",SP_SUL!X817)</f>
        <v>*</v>
      </c>
      <c r="C816" s="82" t="str">
        <f>IF(SP_SUL!S817="","*",SP_SUL!S817)</f>
        <v>-</v>
      </c>
      <c r="D816" s="82" t="str">
        <f>IF(SP_SUL!T817="","*",SP_SUL!T817)</f>
        <v>-</v>
      </c>
      <c r="E816" s="82" t="str">
        <f>IF(SP_SUL!D817="","*",SP_SUL!D817)</f>
        <v>*</v>
      </c>
      <c r="F816" s="82" t="str">
        <f>IF(SP_SUL!H817="","*",SP_SUL!H817)</f>
        <v>*</v>
      </c>
      <c r="G816" s="82" t="str">
        <f>IF(SP_SUL!M817="","*",SP_SUL!M817)</f>
        <v>-</v>
      </c>
      <c r="H816" s="115" t="str">
        <f>IF(SP_SUL!K817="","*",SP_SUL!K817)</f>
        <v>*</v>
      </c>
      <c r="I816" s="112" t="str">
        <f>IF(SP_SUL!O817="","*",SP_SUL!O817)</f>
        <v>*</v>
      </c>
      <c r="J816" s="112" t="str">
        <f>IF(SP_SUL!P817="","*",SP_SUL!P817)</f>
        <v>*</v>
      </c>
      <c r="K816" s="82">
        <f>IF(SP_SUL!AK817="","*",SP_SUL!AK817)</f>
        <v>0</v>
      </c>
      <c r="L816" s="82" t="str">
        <f>IF(SP_SUL!AM817="","*",SP_SUL!AM817)</f>
        <v>-</v>
      </c>
      <c r="M816" s="82">
        <f>IF(SP_SUL!AP817="","*",SP_SUL!AP817)</f>
        <v>0</v>
      </c>
      <c r="N816" s="82" t="str">
        <f>IF(SP_SUL!AM817="","*",SP_SUL!AM817)</f>
        <v>-</v>
      </c>
      <c r="O816" s="109" t="str">
        <f>IF(SP_SUL!BH817="","*",SP_SUL!BH817)</f>
        <v>*</v>
      </c>
      <c r="P816" s="145" t="str">
        <f>IF($A$2=1,IF(SP_SUL!BJ817="","*",SP_SUL!BJ817),IF(SP_SUL!BK817="","*",SP_SUL!BK817))</f>
        <v>*</v>
      </c>
    </row>
    <row r="817" spans="1:16" hidden="1">
      <c r="A817" s="81" t="str">
        <f>IF(SP_SUL!B818="","*",SP_SUL!B818)</f>
        <v>*</v>
      </c>
      <c r="B817" s="82" t="str">
        <f>IF(SP_SUL!X818="","*",SP_SUL!X818)</f>
        <v>*</v>
      </c>
      <c r="C817" s="82" t="str">
        <f>IF(SP_SUL!S818="","*",SP_SUL!S818)</f>
        <v>-</v>
      </c>
      <c r="D817" s="82" t="str">
        <f>IF(SP_SUL!T818="","*",SP_SUL!T818)</f>
        <v>-</v>
      </c>
      <c r="E817" s="82" t="str">
        <f>IF(SP_SUL!D818="","*",SP_SUL!D818)</f>
        <v>*</v>
      </c>
      <c r="F817" s="82" t="str">
        <f>IF(SP_SUL!H818="","*",SP_SUL!H818)</f>
        <v>*</v>
      </c>
      <c r="G817" s="82" t="str">
        <f>IF(SP_SUL!M818="","*",SP_SUL!M818)</f>
        <v>-</v>
      </c>
      <c r="H817" s="115" t="str">
        <f>IF(SP_SUL!K818="","*",SP_SUL!K818)</f>
        <v>*</v>
      </c>
      <c r="I817" s="112" t="str">
        <f>IF(SP_SUL!O818="","*",SP_SUL!O818)</f>
        <v>*</v>
      </c>
      <c r="J817" s="112" t="str">
        <f>IF(SP_SUL!P818="","*",SP_SUL!P818)</f>
        <v>*</v>
      </c>
      <c r="K817" s="82">
        <f>IF(SP_SUL!AK818="","*",SP_SUL!AK818)</f>
        <v>0</v>
      </c>
      <c r="L817" s="82" t="str">
        <f>IF(SP_SUL!AM818="","*",SP_SUL!AM818)</f>
        <v>-</v>
      </c>
      <c r="M817" s="82">
        <f>IF(SP_SUL!AP818="","*",SP_SUL!AP818)</f>
        <v>0</v>
      </c>
      <c r="N817" s="82" t="str">
        <f>IF(SP_SUL!AM818="","*",SP_SUL!AM818)</f>
        <v>-</v>
      </c>
      <c r="O817" s="109" t="str">
        <f>IF(SP_SUL!BH818="","*",SP_SUL!BH818)</f>
        <v>*</v>
      </c>
      <c r="P817" s="145" t="str">
        <f>IF($A$2=1,IF(SP_SUL!BJ818="","*",SP_SUL!BJ818),IF(SP_SUL!BK818="","*",SP_SUL!BK818))</f>
        <v>*</v>
      </c>
    </row>
    <row r="818" spans="1:16" hidden="1">
      <c r="A818" s="81" t="str">
        <f>IF(SP_SUL!B819="","*",SP_SUL!B819)</f>
        <v>*</v>
      </c>
      <c r="B818" s="82" t="str">
        <f>IF(SP_SUL!X819="","*",SP_SUL!X819)</f>
        <v>*</v>
      </c>
      <c r="C818" s="82" t="str">
        <f>IF(SP_SUL!S819="","*",SP_SUL!S819)</f>
        <v>-</v>
      </c>
      <c r="D818" s="82" t="str">
        <f>IF(SP_SUL!T819="","*",SP_SUL!T819)</f>
        <v>-</v>
      </c>
      <c r="E818" s="82" t="str">
        <f>IF(SP_SUL!D819="","*",SP_SUL!D819)</f>
        <v>*</v>
      </c>
      <c r="F818" s="82" t="str">
        <f>IF(SP_SUL!H819="","*",SP_SUL!H819)</f>
        <v>*</v>
      </c>
      <c r="G818" s="82" t="str">
        <f>IF(SP_SUL!M819="","*",SP_SUL!M819)</f>
        <v>-</v>
      </c>
      <c r="H818" s="115" t="str">
        <f>IF(SP_SUL!K819="","*",SP_SUL!K819)</f>
        <v>*</v>
      </c>
      <c r="I818" s="112" t="str">
        <f>IF(SP_SUL!O819="","*",SP_SUL!O819)</f>
        <v>*</v>
      </c>
      <c r="J818" s="112" t="str">
        <f>IF(SP_SUL!P819="","*",SP_SUL!P819)</f>
        <v>*</v>
      </c>
      <c r="K818" s="82">
        <f>IF(SP_SUL!AK819="","*",SP_SUL!AK819)</f>
        <v>0</v>
      </c>
      <c r="L818" s="82" t="str">
        <f>IF(SP_SUL!AM819="","*",SP_SUL!AM819)</f>
        <v>-</v>
      </c>
      <c r="M818" s="82">
        <f>IF(SP_SUL!AP819="","*",SP_SUL!AP819)</f>
        <v>0</v>
      </c>
      <c r="N818" s="82" t="str">
        <f>IF(SP_SUL!AM819="","*",SP_SUL!AM819)</f>
        <v>-</v>
      </c>
      <c r="O818" s="109" t="str">
        <f>IF(SP_SUL!BH819="","*",SP_SUL!BH819)</f>
        <v>*</v>
      </c>
      <c r="P818" s="145" t="str">
        <f>IF($A$2=1,IF(SP_SUL!BJ819="","*",SP_SUL!BJ819),IF(SP_SUL!BK819="","*",SP_SUL!BK819))</f>
        <v>*</v>
      </c>
    </row>
    <row r="819" spans="1:16" hidden="1">
      <c r="A819" s="81" t="str">
        <f>IF(SP_SUL!B820="","*",SP_SUL!B820)</f>
        <v>*</v>
      </c>
      <c r="B819" s="82" t="str">
        <f>IF(SP_SUL!X820="","*",SP_SUL!X820)</f>
        <v>*</v>
      </c>
      <c r="C819" s="82" t="str">
        <f>IF(SP_SUL!S820="","*",SP_SUL!S820)</f>
        <v>-</v>
      </c>
      <c r="D819" s="82" t="str">
        <f>IF(SP_SUL!T820="","*",SP_SUL!T820)</f>
        <v>-</v>
      </c>
      <c r="E819" s="82" t="str">
        <f>IF(SP_SUL!D820="","*",SP_SUL!D820)</f>
        <v>*</v>
      </c>
      <c r="F819" s="82" t="str">
        <f>IF(SP_SUL!H820="","*",SP_SUL!H820)</f>
        <v>*</v>
      </c>
      <c r="G819" s="82" t="str">
        <f>IF(SP_SUL!M820="","*",SP_SUL!M820)</f>
        <v>-</v>
      </c>
      <c r="H819" s="115" t="str">
        <f>IF(SP_SUL!K820="","*",SP_SUL!K820)</f>
        <v>*</v>
      </c>
      <c r="I819" s="112" t="str">
        <f>IF(SP_SUL!O820="","*",SP_SUL!O820)</f>
        <v>*</v>
      </c>
      <c r="J819" s="112" t="str">
        <f>IF(SP_SUL!P820="","*",SP_SUL!P820)</f>
        <v>*</v>
      </c>
      <c r="K819" s="82">
        <f>IF(SP_SUL!AK820="","*",SP_SUL!AK820)</f>
        <v>0</v>
      </c>
      <c r="L819" s="82" t="str">
        <f>IF(SP_SUL!AM820="","*",SP_SUL!AM820)</f>
        <v>-</v>
      </c>
      <c r="M819" s="82">
        <f>IF(SP_SUL!AP820="","*",SP_SUL!AP820)</f>
        <v>0</v>
      </c>
      <c r="N819" s="82" t="str">
        <f>IF(SP_SUL!AM820="","*",SP_SUL!AM820)</f>
        <v>-</v>
      </c>
      <c r="O819" s="109" t="str">
        <f>IF(SP_SUL!BH820="","*",SP_SUL!BH820)</f>
        <v>*</v>
      </c>
      <c r="P819" s="145" t="str">
        <f>IF($A$2=1,IF(SP_SUL!BJ820="","*",SP_SUL!BJ820),IF(SP_SUL!BK820="","*",SP_SUL!BK820))</f>
        <v>*</v>
      </c>
    </row>
    <row r="820" spans="1:16" hidden="1">
      <c r="A820" s="81" t="str">
        <f>IF(SP_SUL!B821="","*",SP_SUL!B821)</f>
        <v>*</v>
      </c>
      <c r="B820" s="82" t="str">
        <f>IF(SP_SUL!X821="","*",SP_SUL!X821)</f>
        <v>*</v>
      </c>
      <c r="C820" s="82" t="str">
        <f>IF(SP_SUL!S821="","*",SP_SUL!S821)</f>
        <v>-</v>
      </c>
      <c r="D820" s="82" t="str">
        <f>IF(SP_SUL!T821="","*",SP_SUL!T821)</f>
        <v>-</v>
      </c>
      <c r="E820" s="82" t="str">
        <f>IF(SP_SUL!D821="","*",SP_SUL!D821)</f>
        <v>*</v>
      </c>
      <c r="F820" s="82" t="str">
        <f>IF(SP_SUL!H821="","*",SP_SUL!H821)</f>
        <v>*</v>
      </c>
      <c r="G820" s="82" t="str">
        <f>IF(SP_SUL!M821="","*",SP_SUL!M821)</f>
        <v>-</v>
      </c>
      <c r="H820" s="115" t="str">
        <f>IF(SP_SUL!K821="","*",SP_SUL!K821)</f>
        <v>*</v>
      </c>
      <c r="I820" s="112" t="str">
        <f>IF(SP_SUL!O821="","*",SP_SUL!O821)</f>
        <v>*</v>
      </c>
      <c r="J820" s="112" t="str">
        <f>IF(SP_SUL!P821="","*",SP_SUL!P821)</f>
        <v>*</v>
      </c>
      <c r="K820" s="82">
        <f>IF(SP_SUL!AK821="","*",SP_SUL!AK821)</f>
        <v>0</v>
      </c>
      <c r="L820" s="82" t="str">
        <f>IF(SP_SUL!AM821="","*",SP_SUL!AM821)</f>
        <v>-</v>
      </c>
      <c r="M820" s="82">
        <f>IF(SP_SUL!AP821="","*",SP_SUL!AP821)</f>
        <v>0</v>
      </c>
      <c r="N820" s="82" t="str">
        <f>IF(SP_SUL!AM821="","*",SP_SUL!AM821)</f>
        <v>-</v>
      </c>
      <c r="O820" s="109" t="str">
        <f>IF(SP_SUL!BH821="","*",SP_SUL!BH821)</f>
        <v>*</v>
      </c>
      <c r="P820" s="145" t="str">
        <f>IF($A$2=1,IF(SP_SUL!BJ821="","*",SP_SUL!BJ821),IF(SP_SUL!BK821="","*",SP_SUL!BK821))</f>
        <v>*</v>
      </c>
    </row>
    <row r="821" spans="1:16" hidden="1">
      <c r="A821" s="81" t="str">
        <f>IF(SP_SUL!B822="","*",SP_SUL!B822)</f>
        <v>*</v>
      </c>
      <c r="B821" s="82" t="str">
        <f>IF(SP_SUL!X822="","*",SP_SUL!X822)</f>
        <v>*</v>
      </c>
      <c r="C821" s="82" t="str">
        <f>IF(SP_SUL!S822="","*",SP_SUL!S822)</f>
        <v>-</v>
      </c>
      <c r="D821" s="82" t="str">
        <f>IF(SP_SUL!T822="","*",SP_SUL!T822)</f>
        <v>-</v>
      </c>
      <c r="E821" s="82" t="str">
        <f>IF(SP_SUL!D822="","*",SP_SUL!D822)</f>
        <v>*</v>
      </c>
      <c r="F821" s="82" t="str">
        <f>IF(SP_SUL!H822="","*",SP_SUL!H822)</f>
        <v>*</v>
      </c>
      <c r="G821" s="82" t="str">
        <f>IF(SP_SUL!M822="","*",SP_SUL!M822)</f>
        <v>-</v>
      </c>
      <c r="H821" s="115" t="str">
        <f>IF(SP_SUL!K822="","*",SP_SUL!K822)</f>
        <v>*</v>
      </c>
      <c r="I821" s="112" t="str">
        <f>IF(SP_SUL!O822="","*",SP_SUL!O822)</f>
        <v>*</v>
      </c>
      <c r="J821" s="112" t="str">
        <f>IF(SP_SUL!P822="","*",SP_SUL!P822)</f>
        <v>*</v>
      </c>
      <c r="K821" s="82">
        <f>IF(SP_SUL!AK822="","*",SP_SUL!AK822)</f>
        <v>0</v>
      </c>
      <c r="L821" s="82" t="str">
        <f>IF(SP_SUL!AM822="","*",SP_SUL!AM822)</f>
        <v>-</v>
      </c>
      <c r="M821" s="82">
        <f>IF(SP_SUL!AP822="","*",SP_SUL!AP822)</f>
        <v>0</v>
      </c>
      <c r="N821" s="82" t="str">
        <f>IF(SP_SUL!AM822="","*",SP_SUL!AM822)</f>
        <v>-</v>
      </c>
      <c r="O821" s="109" t="str">
        <f>IF(SP_SUL!BH822="","*",SP_SUL!BH822)</f>
        <v>*</v>
      </c>
      <c r="P821" s="145" t="str">
        <f>IF($A$2=1,IF(SP_SUL!BJ822="","*",SP_SUL!BJ822),IF(SP_SUL!BK822="","*",SP_SUL!BK822))</f>
        <v>*</v>
      </c>
    </row>
    <row r="822" spans="1:16" hidden="1">
      <c r="A822" s="81" t="str">
        <f>IF(SP_SUL!B823="","*",SP_SUL!B823)</f>
        <v>*</v>
      </c>
      <c r="B822" s="82" t="str">
        <f>IF(SP_SUL!X823="","*",SP_SUL!X823)</f>
        <v>*</v>
      </c>
      <c r="C822" s="82" t="str">
        <f>IF(SP_SUL!S823="","*",SP_SUL!S823)</f>
        <v>-</v>
      </c>
      <c r="D822" s="82" t="str">
        <f>IF(SP_SUL!T823="","*",SP_SUL!T823)</f>
        <v>-</v>
      </c>
      <c r="E822" s="82" t="str">
        <f>IF(SP_SUL!D823="","*",SP_SUL!D823)</f>
        <v>*</v>
      </c>
      <c r="F822" s="82" t="str">
        <f>IF(SP_SUL!H823="","*",SP_SUL!H823)</f>
        <v>*</v>
      </c>
      <c r="G822" s="82" t="str">
        <f>IF(SP_SUL!M823="","*",SP_SUL!M823)</f>
        <v>-</v>
      </c>
      <c r="H822" s="115" t="str">
        <f>IF(SP_SUL!K823="","*",SP_SUL!K823)</f>
        <v>*</v>
      </c>
      <c r="I822" s="112" t="str">
        <f>IF(SP_SUL!O823="","*",SP_SUL!O823)</f>
        <v>*</v>
      </c>
      <c r="J822" s="112" t="str">
        <f>IF(SP_SUL!P823="","*",SP_SUL!P823)</f>
        <v>*</v>
      </c>
      <c r="K822" s="82">
        <f>IF(SP_SUL!AK823="","*",SP_SUL!AK823)</f>
        <v>0</v>
      </c>
      <c r="L822" s="82" t="str">
        <f>IF(SP_SUL!AM823="","*",SP_SUL!AM823)</f>
        <v>-</v>
      </c>
      <c r="M822" s="82">
        <f>IF(SP_SUL!AP823="","*",SP_SUL!AP823)</f>
        <v>0</v>
      </c>
      <c r="N822" s="82" t="str">
        <f>IF(SP_SUL!AM823="","*",SP_SUL!AM823)</f>
        <v>-</v>
      </c>
      <c r="O822" s="109" t="str">
        <f>IF(SP_SUL!BH823="","*",SP_SUL!BH823)</f>
        <v>*</v>
      </c>
      <c r="P822" s="145" t="str">
        <f>IF($A$2=1,IF(SP_SUL!BJ823="","*",SP_SUL!BJ823),IF(SP_SUL!BK823="","*",SP_SUL!BK823))</f>
        <v>*</v>
      </c>
    </row>
    <row r="823" spans="1:16" hidden="1">
      <c r="A823" s="81" t="str">
        <f>IF(SP_SUL!B824="","*",SP_SUL!B824)</f>
        <v>*</v>
      </c>
      <c r="B823" s="82" t="str">
        <f>IF(SP_SUL!X824="","*",SP_SUL!X824)</f>
        <v>*</v>
      </c>
      <c r="C823" s="82" t="str">
        <f>IF(SP_SUL!S824="","*",SP_SUL!S824)</f>
        <v>-</v>
      </c>
      <c r="D823" s="82" t="str">
        <f>IF(SP_SUL!T824="","*",SP_SUL!T824)</f>
        <v>-</v>
      </c>
      <c r="E823" s="82" t="str">
        <f>IF(SP_SUL!D824="","*",SP_SUL!D824)</f>
        <v>*</v>
      </c>
      <c r="F823" s="82" t="str">
        <f>IF(SP_SUL!H824="","*",SP_SUL!H824)</f>
        <v>*</v>
      </c>
      <c r="G823" s="82" t="str">
        <f>IF(SP_SUL!M824="","*",SP_SUL!M824)</f>
        <v>-</v>
      </c>
      <c r="H823" s="115" t="str">
        <f>IF(SP_SUL!K824="","*",SP_SUL!K824)</f>
        <v>*</v>
      </c>
      <c r="I823" s="112" t="str">
        <f>IF(SP_SUL!O824="","*",SP_SUL!O824)</f>
        <v>*</v>
      </c>
      <c r="J823" s="112" t="str">
        <f>IF(SP_SUL!P824="","*",SP_SUL!P824)</f>
        <v>*</v>
      </c>
      <c r="K823" s="82">
        <f>IF(SP_SUL!AK824="","*",SP_SUL!AK824)</f>
        <v>0</v>
      </c>
      <c r="L823" s="82" t="str">
        <f>IF(SP_SUL!AM824="","*",SP_SUL!AM824)</f>
        <v>-</v>
      </c>
      <c r="M823" s="82">
        <f>IF(SP_SUL!AP824="","*",SP_SUL!AP824)</f>
        <v>0</v>
      </c>
      <c r="N823" s="82" t="str">
        <f>IF(SP_SUL!AM824="","*",SP_SUL!AM824)</f>
        <v>-</v>
      </c>
      <c r="O823" s="109" t="str">
        <f>IF(SP_SUL!BH824="","*",SP_SUL!BH824)</f>
        <v>*</v>
      </c>
      <c r="P823" s="145" t="str">
        <f>IF($A$2=1,IF(SP_SUL!BJ824="","*",SP_SUL!BJ824),IF(SP_SUL!BK824="","*",SP_SUL!BK824))</f>
        <v>*</v>
      </c>
    </row>
    <row r="824" spans="1:16" hidden="1">
      <c r="A824" s="81" t="str">
        <f>IF(SP_SUL!B825="","*",SP_SUL!B825)</f>
        <v>*</v>
      </c>
      <c r="B824" s="82" t="str">
        <f>IF(SP_SUL!X825="","*",SP_SUL!X825)</f>
        <v>*</v>
      </c>
      <c r="C824" s="82" t="str">
        <f>IF(SP_SUL!S825="","*",SP_SUL!S825)</f>
        <v>-</v>
      </c>
      <c r="D824" s="82" t="str">
        <f>IF(SP_SUL!T825="","*",SP_SUL!T825)</f>
        <v>-</v>
      </c>
      <c r="E824" s="82" t="str">
        <f>IF(SP_SUL!D825="","*",SP_SUL!D825)</f>
        <v>*</v>
      </c>
      <c r="F824" s="82" t="str">
        <f>IF(SP_SUL!H825="","*",SP_SUL!H825)</f>
        <v>*</v>
      </c>
      <c r="G824" s="82" t="str">
        <f>IF(SP_SUL!M825="","*",SP_SUL!M825)</f>
        <v>-</v>
      </c>
      <c r="H824" s="115" t="str">
        <f>IF(SP_SUL!K825="","*",SP_SUL!K825)</f>
        <v>*</v>
      </c>
      <c r="I824" s="112" t="str">
        <f>IF(SP_SUL!O825="","*",SP_SUL!O825)</f>
        <v>*</v>
      </c>
      <c r="J824" s="112" t="str">
        <f>IF(SP_SUL!P825="","*",SP_SUL!P825)</f>
        <v>*</v>
      </c>
      <c r="K824" s="82">
        <f>IF(SP_SUL!AK825="","*",SP_SUL!AK825)</f>
        <v>0</v>
      </c>
      <c r="L824" s="82" t="str">
        <f>IF(SP_SUL!AM825="","*",SP_SUL!AM825)</f>
        <v>-</v>
      </c>
      <c r="M824" s="82">
        <f>IF(SP_SUL!AP825="","*",SP_SUL!AP825)</f>
        <v>0</v>
      </c>
      <c r="N824" s="82" t="str">
        <f>IF(SP_SUL!AM825="","*",SP_SUL!AM825)</f>
        <v>-</v>
      </c>
      <c r="O824" s="109" t="str">
        <f>IF(SP_SUL!BH825="","*",SP_SUL!BH825)</f>
        <v>*</v>
      </c>
      <c r="P824" s="145" t="str">
        <f>IF($A$2=1,IF(SP_SUL!BJ825="","*",SP_SUL!BJ825),IF(SP_SUL!BK825="","*",SP_SUL!BK825))</f>
        <v>*</v>
      </c>
    </row>
    <row r="825" spans="1:16" hidden="1">
      <c r="A825" s="81" t="str">
        <f>IF(SP_SUL!B826="","*",SP_SUL!B826)</f>
        <v>*</v>
      </c>
      <c r="B825" s="82" t="str">
        <f>IF(SP_SUL!X826="","*",SP_SUL!X826)</f>
        <v>*</v>
      </c>
      <c r="C825" s="82" t="str">
        <f>IF(SP_SUL!S826="","*",SP_SUL!S826)</f>
        <v>-</v>
      </c>
      <c r="D825" s="82" t="str">
        <f>IF(SP_SUL!T826="","*",SP_SUL!T826)</f>
        <v>-</v>
      </c>
      <c r="E825" s="82" t="str">
        <f>IF(SP_SUL!D826="","*",SP_SUL!D826)</f>
        <v>*</v>
      </c>
      <c r="F825" s="82" t="str">
        <f>IF(SP_SUL!H826="","*",SP_SUL!H826)</f>
        <v>*</v>
      </c>
      <c r="G825" s="82" t="str">
        <f>IF(SP_SUL!M826="","*",SP_SUL!M826)</f>
        <v>-</v>
      </c>
      <c r="H825" s="115" t="str">
        <f>IF(SP_SUL!K826="","*",SP_SUL!K826)</f>
        <v>*</v>
      </c>
      <c r="I825" s="112" t="str">
        <f>IF(SP_SUL!O826="","*",SP_SUL!O826)</f>
        <v>*</v>
      </c>
      <c r="J825" s="112" t="str">
        <f>IF(SP_SUL!P826="","*",SP_SUL!P826)</f>
        <v>*</v>
      </c>
      <c r="K825" s="82">
        <f>IF(SP_SUL!AK826="","*",SP_SUL!AK826)</f>
        <v>0</v>
      </c>
      <c r="L825" s="82" t="str">
        <f>IF(SP_SUL!AM826="","*",SP_SUL!AM826)</f>
        <v>-</v>
      </c>
      <c r="M825" s="82">
        <f>IF(SP_SUL!AP826="","*",SP_SUL!AP826)</f>
        <v>0</v>
      </c>
      <c r="N825" s="82" t="str">
        <f>IF(SP_SUL!AM826="","*",SP_SUL!AM826)</f>
        <v>-</v>
      </c>
      <c r="O825" s="109" t="str">
        <f>IF(SP_SUL!BH826="","*",SP_SUL!BH826)</f>
        <v>*</v>
      </c>
      <c r="P825" s="145" t="str">
        <f>IF($A$2=1,IF(SP_SUL!BJ826="","*",SP_SUL!BJ826),IF(SP_SUL!BK826="","*",SP_SUL!BK826))</f>
        <v>*</v>
      </c>
    </row>
    <row r="826" spans="1:16" hidden="1">
      <c r="A826" s="81" t="str">
        <f>IF(SP_SUL!B827="","*",SP_SUL!B827)</f>
        <v>*</v>
      </c>
      <c r="B826" s="82" t="str">
        <f>IF(SP_SUL!X827="","*",SP_SUL!X827)</f>
        <v>*</v>
      </c>
      <c r="C826" s="82" t="str">
        <f>IF(SP_SUL!S827="","*",SP_SUL!S827)</f>
        <v>-</v>
      </c>
      <c r="D826" s="82" t="str">
        <f>IF(SP_SUL!T827="","*",SP_SUL!T827)</f>
        <v>-</v>
      </c>
      <c r="E826" s="82" t="str">
        <f>IF(SP_SUL!D827="","*",SP_SUL!D827)</f>
        <v>*</v>
      </c>
      <c r="F826" s="82" t="str">
        <f>IF(SP_SUL!H827="","*",SP_SUL!H827)</f>
        <v>*</v>
      </c>
      <c r="G826" s="82" t="str">
        <f>IF(SP_SUL!M827="","*",SP_SUL!M827)</f>
        <v>-</v>
      </c>
      <c r="H826" s="115" t="str">
        <f>IF(SP_SUL!K827="","*",SP_SUL!K827)</f>
        <v>*</v>
      </c>
      <c r="I826" s="112" t="str">
        <f>IF(SP_SUL!O827="","*",SP_SUL!O827)</f>
        <v>*</v>
      </c>
      <c r="J826" s="112" t="str">
        <f>IF(SP_SUL!P827="","*",SP_SUL!P827)</f>
        <v>*</v>
      </c>
      <c r="K826" s="82">
        <f>IF(SP_SUL!AK827="","*",SP_SUL!AK827)</f>
        <v>0</v>
      </c>
      <c r="L826" s="82" t="str">
        <f>IF(SP_SUL!AM827="","*",SP_SUL!AM827)</f>
        <v>-</v>
      </c>
      <c r="M826" s="82">
        <f>IF(SP_SUL!AP827="","*",SP_SUL!AP827)</f>
        <v>0</v>
      </c>
      <c r="N826" s="82" t="str">
        <f>IF(SP_SUL!AM827="","*",SP_SUL!AM827)</f>
        <v>-</v>
      </c>
      <c r="O826" s="109" t="str">
        <f>IF(SP_SUL!BH827="","*",SP_SUL!BH827)</f>
        <v>*</v>
      </c>
      <c r="P826" s="145" t="str">
        <f>IF($A$2=1,IF(SP_SUL!BJ827="","*",SP_SUL!BJ827),IF(SP_SUL!BK827="","*",SP_SUL!BK827))</f>
        <v>*</v>
      </c>
    </row>
    <row r="827" spans="1:16" hidden="1">
      <c r="A827" s="81" t="str">
        <f>IF(SP_SUL!B828="","*",SP_SUL!B828)</f>
        <v>*</v>
      </c>
      <c r="B827" s="82" t="str">
        <f>IF(SP_SUL!X828="","*",SP_SUL!X828)</f>
        <v>*</v>
      </c>
      <c r="C827" s="82" t="str">
        <f>IF(SP_SUL!S828="","*",SP_SUL!S828)</f>
        <v>-</v>
      </c>
      <c r="D827" s="82" t="str">
        <f>IF(SP_SUL!T828="","*",SP_SUL!T828)</f>
        <v>-</v>
      </c>
      <c r="E827" s="82" t="str">
        <f>IF(SP_SUL!D828="","*",SP_SUL!D828)</f>
        <v>*</v>
      </c>
      <c r="F827" s="82" t="str">
        <f>IF(SP_SUL!H828="","*",SP_SUL!H828)</f>
        <v>*</v>
      </c>
      <c r="G827" s="82" t="str">
        <f>IF(SP_SUL!M828="","*",SP_SUL!M828)</f>
        <v>-</v>
      </c>
      <c r="H827" s="115" t="str">
        <f>IF(SP_SUL!K828="","*",SP_SUL!K828)</f>
        <v>*</v>
      </c>
      <c r="I827" s="112" t="str">
        <f>IF(SP_SUL!O828="","*",SP_SUL!O828)</f>
        <v>*</v>
      </c>
      <c r="J827" s="112" t="str">
        <f>IF(SP_SUL!P828="","*",SP_SUL!P828)</f>
        <v>*</v>
      </c>
      <c r="K827" s="82">
        <f>IF(SP_SUL!AK828="","*",SP_SUL!AK828)</f>
        <v>0</v>
      </c>
      <c r="L827" s="82" t="str">
        <f>IF(SP_SUL!AM828="","*",SP_SUL!AM828)</f>
        <v>-</v>
      </c>
      <c r="M827" s="82">
        <f>IF(SP_SUL!AP828="","*",SP_SUL!AP828)</f>
        <v>0</v>
      </c>
      <c r="N827" s="82" t="str">
        <f>IF(SP_SUL!AM828="","*",SP_SUL!AM828)</f>
        <v>-</v>
      </c>
      <c r="O827" s="109" t="str">
        <f>IF(SP_SUL!BH828="","*",SP_SUL!BH828)</f>
        <v>*</v>
      </c>
      <c r="P827" s="145" t="str">
        <f>IF($A$2=1,IF(SP_SUL!BJ828="","*",SP_SUL!BJ828),IF(SP_SUL!BK828="","*",SP_SUL!BK828))</f>
        <v>*</v>
      </c>
    </row>
    <row r="828" spans="1:16" hidden="1">
      <c r="A828" s="81" t="str">
        <f>IF(SP_SUL!B829="","*",SP_SUL!B829)</f>
        <v>*</v>
      </c>
      <c r="B828" s="82" t="str">
        <f>IF(SP_SUL!X829="","*",SP_SUL!X829)</f>
        <v>*</v>
      </c>
      <c r="C828" s="82" t="str">
        <f>IF(SP_SUL!S829="","*",SP_SUL!S829)</f>
        <v>-</v>
      </c>
      <c r="D828" s="82" t="str">
        <f>IF(SP_SUL!T829="","*",SP_SUL!T829)</f>
        <v>-</v>
      </c>
      <c r="E828" s="82" t="str">
        <f>IF(SP_SUL!D829="","*",SP_SUL!D829)</f>
        <v>*</v>
      </c>
      <c r="F828" s="82" t="str">
        <f>IF(SP_SUL!H829="","*",SP_SUL!H829)</f>
        <v>*</v>
      </c>
      <c r="G828" s="82" t="str">
        <f>IF(SP_SUL!M829="","*",SP_SUL!M829)</f>
        <v>-</v>
      </c>
      <c r="H828" s="115" t="str">
        <f>IF(SP_SUL!K829="","*",SP_SUL!K829)</f>
        <v>*</v>
      </c>
      <c r="I828" s="112" t="str">
        <f>IF(SP_SUL!O829="","*",SP_SUL!O829)</f>
        <v>*</v>
      </c>
      <c r="J828" s="112" t="str">
        <f>IF(SP_SUL!P829="","*",SP_SUL!P829)</f>
        <v>*</v>
      </c>
      <c r="K828" s="82">
        <f>IF(SP_SUL!AK829="","*",SP_SUL!AK829)</f>
        <v>0</v>
      </c>
      <c r="L828" s="82" t="str">
        <f>IF(SP_SUL!AM829="","*",SP_SUL!AM829)</f>
        <v>-</v>
      </c>
      <c r="M828" s="82">
        <f>IF(SP_SUL!AP829="","*",SP_SUL!AP829)</f>
        <v>0</v>
      </c>
      <c r="N828" s="82" t="str">
        <f>IF(SP_SUL!AM829="","*",SP_SUL!AM829)</f>
        <v>-</v>
      </c>
      <c r="O828" s="109" t="str">
        <f>IF(SP_SUL!BH829="","*",SP_SUL!BH829)</f>
        <v>*</v>
      </c>
      <c r="P828" s="145" t="str">
        <f>IF($A$2=1,IF(SP_SUL!BJ829="","*",SP_SUL!BJ829),IF(SP_SUL!BK829="","*",SP_SUL!BK829))</f>
        <v>*</v>
      </c>
    </row>
    <row r="829" spans="1:16" hidden="1">
      <c r="A829" s="81" t="str">
        <f>IF(SP_SUL!B830="","*",SP_SUL!B830)</f>
        <v>*</v>
      </c>
      <c r="B829" s="82" t="str">
        <f>IF(SP_SUL!X830="","*",SP_SUL!X830)</f>
        <v>*</v>
      </c>
      <c r="C829" s="82" t="str">
        <f>IF(SP_SUL!S830="","*",SP_SUL!S830)</f>
        <v>-</v>
      </c>
      <c r="D829" s="82" t="str">
        <f>IF(SP_SUL!T830="","*",SP_SUL!T830)</f>
        <v>-</v>
      </c>
      <c r="E829" s="82" t="str">
        <f>IF(SP_SUL!D830="","*",SP_SUL!D830)</f>
        <v>*</v>
      </c>
      <c r="F829" s="82" t="str">
        <f>IF(SP_SUL!H830="","*",SP_SUL!H830)</f>
        <v>*</v>
      </c>
      <c r="G829" s="82" t="str">
        <f>IF(SP_SUL!M830="","*",SP_SUL!M830)</f>
        <v>-</v>
      </c>
      <c r="H829" s="115" t="str">
        <f>IF(SP_SUL!K830="","*",SP_SUL!K830)</f>
        <v>*</v>
      </c>
      <c r="I829" s="112" t="str">
        <f>IF(SP_SUL!O830="","*",SP_SUL!O830)</f>
        <v>*</v>
      </c>
      <c r="J829" s="112" t="str">
        <f>IF(SP_SUL!P830="","*",SP_SUL!P830)</f>
        <v>*</v>
      </c>
      <c r="K829" s="82">
        <f>IF(SP_SUL!AK830="","*",SP_SUL!AK830)</f>
        <v>0</v>
      </c>
      <c r="L829" s="82" t="str">
        <f>IF(SP_SUL!AM830="","*",SP_SUL!AM830)</f>
        <v>-</v>
      </c>
      <c r="M829" s="82">
        <f>IF(SP_SUL!AP830="","*",SP_SUL!AP830)</f>
        <v>0</v>
      </c>
      <c r="N829" s="82" t="str">
        <f>IF(SP_SUL!AM830="","*",SP_SUL!AM830)</f>
        <v>-</v>
      </c>
      <c r="O829" s="109" t="str">
        <f>IF(SP_SUL!BH830="","*",SP_SUL!BH830)</f>
        <v>*</v>
      </c>
      <c r="P829" s="145" t="str">
        <f>IF($A$2=1,IF(SP_SUL!BJ830="","*",SP_SUL!BJ830),IF(SP_SUL!BK830="","*",SP_SUL!BK830))</f>
        <v>*</v>
      </c>
    </row>
    <row r="830" spans="1:16" hidden="1">
      <c r="A830" s="81" t="str">
        <f>IF(SP_SUL!B831="","*",SP_SUL!B831)</f>
        <v>*</v>
      </c>
      <c r="B830" s="82" t="str">
        <f>IF(SP_SUL!X831="","*",SP_SUL!X831)</f>
        <v>*</v>
      </c>
      <c r="C830" s="82" t="str">
        <f>IF(SP_SUL!S831="","*",SP_SUL!S831)</f>
        <v>-</v>
      </c>
      <c r="D830" s="82" t="str">
        <f>IF(SP_SUL!T831="","*",SP_SUL!T831)</f>
        <v>-</v>
      </c>
      <c r="E830" s="82" t="str">
        <f>IF(SP_SUL!D831="","*",SP_SUL!D831)</f>
        <v>*</v>
      </c>
      <c r="F830" s="82" t="str">
        <f>IF(SP_SUL!H831="","*",SP_SUL!H831)</f>
        <v>*</v>
      </c>
      <c r="G830" s="82" t="str">
        <f>IF(SP_SUL!M831="","*",SP_SUL!M831)</f>
        <v>-</v>
      </c>
      <c r="H830" s="115" t="str">
        <f>IF(SP_SUL!K831="","*",SP_SUL!K831)</f>
        <v>*</v>
      </c>
      <c r="I830" s="112" t="str">
        <f>IF(SP_SUL!O831="","*",SP_SUL!O831)</f>
        <v>*</v>
      </c>
      <c r="J830" s="112" t="str">
        <f>IF(SP_SUL!P831="","*",SP_SUL!P831)</f>
        <v>*</v>
      </c>
      <c r="K830" s="82">
        <f>IF(SP_SUL!AK831="","*",SP_SUL!AK831)</f>
        <v>0</v>
      </c>
      <c r="L830" s="82" t="str">
        <f>IF(SP_SUL!AM831="","*",SP_SUL!AM831)</f>
        <v>-</v>
      </c>
      <c r="M830" s="82">
        <f>IF(SP_SUL!AP831="","*",SP_SUL!AP831)</f>
        <v>0</v>
      </c>
      <c r="N830" s="82" t="str">
        <f>IF(SP_SUL!AM831="","*",SP_SUL!AM831)</f>
        <v>-</v>
      </c>
      <c r="O830" s="109" t="str">
        <f>IF(SP_SUL!BH831="","*",SP_SUL!BH831)</f>
        <v>*</v>
      </c>
      <c r="P830" s="145" t="str">
        <f>IF($A$2=1,IF(SP_SUL!BJ831="","*",SP_SUL!BJ831),IF(SP_SUL!BK831="","*",SP_SUL!BK831))</f>
        <v>*</v>
      </c>
    </row>
    <row r="831" spans="1:16" hidden="1">
      <c r="A831" s="81" t="str">
        <f>IF(SP_SUL!B832="","*",SP_SUL!B832)</f>
        <v>*</v>
      </c>
      <c r="B831" s="82" t="str">
        <f>IF(SP_SUL!X832="","*",SP_SUL!X832)</f>
        <v>*</v>
      </c>
      <c r="C831" s="82" t="str">
        <f>IF(SP_SUL!S832="","*",SP_SUL!S832)</f>
        <v>-</v>
      </c>
      <c r="D831" s="82" t="str">
        <f>IF(SP_SUL!T832="","*",SP_SUL!T832)</f>
        <v>-</v>
      </c>
      <c r="E831" s="82" t="str">
        <f>IF(SP_SUL!D832="","*",SP_SUL!D832)</f>
        <v>*</v>
      </c>
      <c r="F831" s="82" t="str">
        <f>IF(SP_SUL!H832="","*",SP_SUL!H832)</f>
        <v>*</v>
      </c>
      <c r="G831" s="82" t="str">
        <f>IF(SP_SUL!M832="","*",SP_SUL!M832)</f>
        <v>-</v>
      </c>
      <c r="H831" s="115" t="str">
        <f>IF(SP_SUL!K832="","*",SP_SUL!K832)</f>
        <v>*</v>
      </c>
      <c r="I831" s="112" t="str">
        <f>IF(SP_SUL!O832="","*",SP_SUL!O832)</f>
        <v>*</v>
      </c>
      <c r="J831" s="112" t="str">
        <f>IF(SP_SUL!P832="","*",SP_SUL!P832)</f>
        <v>*</v>
      </c>
      <c r="K831" s="82">
        <f>IF(SP_SUL!AK832="","*",SP_SUL!AK832)</f>
        <v>0</v>
      </c>
      <c r="L831" s="82" t="str">
        <f>IF(SP_SUL!AM832="","*",SP_SUL!AM832)</f>
        <v>-</v>
      </c>
      <c r="M831" s="82">
        <f>IF(SP_SUL!AP832="","*",SP_SUL!AP832)</f>
        <v>0</v>
      </c>
      <c r="N831" s="82" t="str">
        <f>IF(SP_SUL!AM832="","*",SP_SUL!AM832)</f>
        <v>-</v>
      </c>
      <c r="O831" s="109" t="str">
        <f>IF(SP_SUL!BH832="","*",SP_SUL!BH832)</f>
        <v>*</v>
      </c>
      <c r="P831" s="145" t="str">
        <f>IF($A$2=1,IF(SP_SUL!BJ832="","*",SP_SUL!BJ832),IF(SP_SUL!BK832="","*",SP_SUL!BK832))</f>
        <v>*</v>
      </c>
    </row>
    <row r="832" spans="1:16" hidden="1">
      <c r="A832" s="81" t="str">
        <f>IF(SP_SUL!B833="","*",SP_SUL!B833)</f>
        <v>*</v>
      </c>
      <c r="B832" s="82" t="str">
        <f>IF(SP_SUL!X833="","*",SP_SUL!X833)</f>
        <v>*</v>
      </c>
      <c r="C832" s="82" t="str">
        <f>IF(SP_SUL!S833="","*",SP_SUL!S833)</f>
        <v>-</v>
      </c>
      <c r="D832" s="82" t="str">
        <f>IF(SP_SUL!T833="","*",SP_SUL!T833)</f>
        <v>-</v>
      </c>
      <c r="E832" s="82" t="str">
        <f>IF(SP_SUL!D833="","*",SP_SUL!D833)</f>
        <v>*</v>
      </c>
      <c r="F832" s="82" t="str">
        <f>IF(SP_SUL!H833="","*",SP_SUL!H833)</f>
        <v>*</v>
      </c>
      <c r="G832" s="82" t="str">
        <f>IF(SP_SUL!M833="","*",SP_SUL!M833)</f>
        <v>-</v>
      </c>
      <c r="H832" s="115" t="str">
        <f>IF(SP_SUL!K833="","*",SP_SUL!K833)</f>
        <v>*</v>
      </c>
      <c r="I832" s="112" t="str">
        <f>IF(SP_SUL!O833="","*",SP_SUL!O833)</f>
        <v>*</v>
      </c>
      <c r="J832" s="112" t="str">
        <f>IF(SP_SUL!P833="","*",SP_SUL!P833)</f>
        <v>*</v>
      </c>
      <c r="K832" s="82">
        <f>IF(SP_SUL!AK833="","*",SP_SUL!AK833)</f>
        <v>0</v>
      </c>
      <c r="L832" s="82" t="str">
        <f>IF(SP_SUL!AM833="","*",SP_SUL!AM833)</f>
        <v>-</v>
      </c>
      <c r="M832" s="82">
        <f>IF(SP_SUL!AP833="","*",SP_SUL!AP833)</f>
        <v>0</v>
      </c>
      <c r="N832" s="82" t="str">
        <f>IF(SP_SUL!AM833="","*",SP_SUL!AM833)</f>
        <v>-</v>
      </c>
      <c r="O832" s="109" t="str">
        <f>IF(SP_SUL!BH833="","*",SP_SUL!BH833)</f>
        <v>*</v>
      </c>
      <c r="P832" s="145" t="str">
        <f>IF($A$2=1,IF(SP_SUL!BJ833="","*",SP_SUL!BJ833),IF(SP_SUL!BK833="","*",SP_SUL!BK833))</f>
        <v>*</v>
      </c>
    </row>
    <row r="833" spans="1:16" hidden="1">
      <c r="A833" s="81" t="str">
        <f>IF(SP_SUL!B834="","*",SP_SUL!B834)</f>
        <v>*</v>
      </c>
      <c r="B833" s="82" t="str">
        <f>IF(SP_SUL!X834="","*",SP_SUL!X834)</f>
        <v>*</v>
      </c>
      <c r="C833" s="82" t="str">
        <f>IF(SP_SUL!S834="","*",SP_SUL!S834)</f>
        <v>-</v>
      </c>
      <c r="D833" s="82" t="str">
        <f>IF(SP_SUL!T834="","*",SP_SUL!T834)</f>
        <v>-</v>
      </c>
      <c r="E833" s="82" t="str">
        <f>IF(SP_SUL!D834="","*",SP_SUL!D834)</f>
        <v>*</v>
      </c>
      <c r="F833" s="82" t="str">
        <f>IF(SP_SUL!H834="","*",SP_SUL!H834)</f>
        <v>*</v>
      </c>
      <c r="G833" s="82" t="str">
        <f>IF(SP_SUL!M834="","*",SP_SUL!M834)</f>
        <v>-</v>
      </c>
      <c r="H833" s="115" t="str">
        <f>IF(SP_SUL!K834="","*",SP_SUL!K834)</f>
        <v>*</v>
      </c>
      <c r="I833" s="112" t="str">
        <f>IF(SP_SUL!O834="","*",SP_SUL!O834)</f>
        <v>*</v>
      </c>
      <c r="J833" s="112" t="str">
        <f>IF(SP_SUL!P834="","*",SP_SUL!P834)</f>
        <v>*</v>
      </c>
      <c r="K833" s="82">
        <f>IF(SP_SUL!AK834="","*",SP_SUL!AK834)</f>
        <v>0</v>
      </c>
      <c r="L833" s="82" t="str">
        <f>IF(SP_SUL!AM834="","*",SP_SUL!AM834)</f>
        <v>-</v>
      </c>
      <c r="M833" s="82">
        <f>IF(SP_SUL!AP834="","*",SP_SUL!AP834)</f>
        <v>0</v>
      </c>
      <c r="N833" s="82" t="str">
        <f>IF(SP_SUL!AM834="","*",SP_SUL!AM834)</f>
        <v>-</v>
      </c>
      <c r="O833" s="109" t="str">
        <f>IF(SP_SUL!BH834="","*",SP_SUL!BH834)</f>
        <v>*</v>
      </c>
      <c r="P833" s="145" t="str">
        <f>IF($A$2=1,IF(SP_SUL!BJ834="","*",SP_SUL!BJ834),IF(SP_SUL!BK834="","*",SP_SUL!BK834))</f>
        <v>*</v>
      </c>
    </row>
    <row r="834" spans="1:16" hidden="1">
      <c r="A834" s="81" t="str">
        <f>IF(SP_SUL!B835="","*",SP_SUL!B835)</f>
        <v>*</v>
      </c>
      <c r="B834" s="82" t="str">
        <f>IF(SP_SUL!X835="","*",SP_SUL!X835)</f>
        <v>*</v>
      </c>
      <c r="C834" s="82" t="str">
        <f>IF(SP_SUL!S835="","*",SP_SUL!S835)</f>
        <v>-</v>
      </c>
      <c r="D834" s="82" t="str">
        <f>IF(SP_SUL!T835="","*",SP_SUL!T835)</f>
        <v>-</v>
      </c>
      <c r="E834" s="82" t="str">
        <f>IF(SP_SUL!D835="","*",SP_SUL!D835)</f>
        <v>*</v>
      </c>
      <c r="F834" s="82" t="str">
        <f>IF(SP_SUL!H835="","*",SP_SUL!H835)</f>
        <v>*</v>
      </c>
      <c r="G834" s="82" t="str">
        <f>IF(SP_SUL!M835="","*",SP_SUL!M835)</f>
        <v>-</v>
      </c>
      <c r="H834" s="115" t="str">
        <f>IF(SP_SUL!K835="","*",SP_SUL!K835)</f>
        <v>*</v>
      </c>
      <c r="I834" s="112" t="str">
        <f>IF(SP_SUL!O835="","*",SP_SUL!O835)</f>
        <v>*</v>
      </c>
      <c r="J834" s="112" t="str">
        <f>IF(SP_SUL!P835="","*",SP_SUL!P835)</f>
        <v>*</v>
      </c>
      <c r="K834" s="82">
        <f>IF(SP_SUL!AK835="","*",SP_SUL!AK835)</f>
        <v>0</v>
      </c>
      <c r="L834" s="82" t="str">
        <f>IF(SP_SUL!AM835="","*",SP_SUL!AM835)</f>
        <v>-</v>
      </c>
      <c r="M834" s="82">
        <f>IF(SP_SUL!AP835="","*",SP_SUL!AP835)</f>
        <v>0</v>
      </c>
      <c r="N834" s="82" t="str">
        <f>IF(SP_SUL!AM835="","*",SP_SUL!AM835)</f>
        <v>-</v>
      </c>
      <c r="O834" s="109" t="str">
        <f>IF(SP_SUL!BH835="","*",SP_SUL!BH835)</f>
        <v>*</v>
      </c>
      <c r="P834" s="145" t="str">
        <f>IF($A$2=1,IF(SP_SUL!BJ835="","*",SP_SUL!BJ835),IF(SP_SUL!BK835="","*",SP_SUL!BK835))</f>
        <v>*</v>
      </c>
    </row>
    <row r="835" spans="1:16" hidden="1">
      <c r="A835" s="81" t="str">
        <f>IF(SP_SUL!B836="","*",SP_SUL!B836)</f>
        <v>*</v>
      </c>
      <c r="B835" s="82" t="str">
        <f>IF(SP_SUL!X836="","*",SP_SUL!X836)</f>
        <v>*</v>
      </c>
      <c r="C835" s="82" t="str">
        <f>IF(SP_SUL!S836="","*",SP_SUL!S836)</f>
        <v>-</v>
      </c>
      <c r="D835" s="82" t="str">
        <f>IF(SP_SUL!T836="","*",SP_SUL!T836)</f>
        <v>-</v>
      </c>
      <c r="E835" s="82" t="str">
        <f>IF(SP_SUL!D836="","*",SP_SUL!D836)</f>
        <v>*</v>
      </c>
      <c r="F835" s="82" t="str">
        <f>IF(SP_SUL!H836="","*",SP_SUL!H836)</f>
        <v>*</v>
      </c>
      <c r="G835" s="82" t="str">
        <f>IF(SP_SUL!M836="","*",SP_SUL!M836)</f>
        <v>-</v>
      </c>
      <c r="H835" s="115" t="str">
        <f>IF(SP_SUL!K836="","*",SP_SUL!K836)</f>
        <v>*</v>
      </c>
      <c r="I835" s="112" t="str">
        <f>IF(SP_SUL!O836="","*",SP_SUL!O836)</f>
        <v>*</v>
      </c>
      <c r="J835" s="112" t="str">
        <f>IF(SP_SUL!P836="","*",SP_SUL!P836)</f>
        <v>*</v>
      </c>
      <c r="K835" s="82">
        <f>IF(SP_SUL!AK836="","*",SP_SUL!AK836)</f>
        <v>0</v>
      </c>
      <c r="L835" s="82" t="str">
        <f>IF(SP_SUL!AM836="","*",SP_SUL!AM836)</f>
        <v>-</v>
      </c>
      <c r="M835" s="82">
        <f>IF(SP_SUL!AP836="","*",SP_SUL!AP836)</f>
        <v>0</v>
      </c>
      <c r="N835" s="82" t="str">
        <f>IF(SP_SUL!AM836="","*",SP_SUL!AM836)</f>
        <v>-</v>
      </c>
      <c r="O835" s="109" t="str">
        <f>IF(SP_SUL!BH836="","*",SP_SUL!BH836)</f>
        <v>*</v>
      </c>
      <c r="P835" s="145" t="str">
        <f>IF($A$2=1,IF(SP_SUL!BJ836="","*",SP_SUL!BJ836),IF(SP_SUL!BK836="","*",SP_SUL!BK836))</f>
        <v>*</v>
      </c>
    </row>
    <row r="836" spans="1:16" hidden="1">
      <c r="A836" s="81" t="str">
        <f>IF(SP_SUL!B837="","*",SP_SUL!B837)</f>
        <v>*</v>
      </c>
      <c r="B836" s="82" t="str">
        <f>IF(SP_SUL!X837="","*",SP_SUL!X837)</f>
        <v>*</v>
      </c>
      <c r="C836" s="82" t="str">
        <f>IF(SP_SUL!S837="","*",SP_SUL!S837)</f>
        <v>-</v>
      </c>
      <c r="D836" s="82" t="str">
        <f>IF(SP_SUL!T837="","*",SP_SUL!T837)</f>
        <v>-</v>
      </c>
      <c r="E836" s="82" t="str">
        <f>IF(SP_SUL!D837="","*",SP_SUL!D837)</f>
        <v>*</v>
      </c>
      <c r="F836" s="82" t="str">
        <f>IF(SP_SUL!H837="","*",SP_SUL!H837)</f>
        <v>*</v>
      </c>
      <c r="G836" s="82" t="str">
        <f>IF(SP_SUL!M837="","*",SP_SUL!M837)</f>
        <v>-</v>
      </c>
      <c r="H836" s="115" t="str">
        <f>IF(SP_SUL!K837="","*",SP_SUL!K837)</f>
        <v>*</v>
      </c>
      <c r="I836" s="112" t="str">
        <f>IF(SP_SUL!O837="","*",SP_SUL!O837)</f>
        <v>*</v>
      </c>
      <c r="J836" s="112" t="str">
        <f>IF(SP_SUL!P837="","*",SP_SUL!P837)</f>
        <v>*</v>
      </c>
      <c r="K836" s="82">
        <f>IF(SP_SUL!AK837="","*",SP_SUL!AK837)</f>
        <v>0</v>
      </c>
      <c r="L836" s="82" t="str">
        <f>IF(SP_SUL!AM837="","*",SP_SUL!AM837)</f>
        <v>-</v>
      </c>
      <c r="M836" s="82">
        <f>IF(SP_SUL!AP837="","*",SP_SUL!AP837)</f>
        <v>0</v>
      </c>
      <c r="N836" s="82" t="str">
        <f>IF(SP_SUL!AM837="","*",SP_SUL!AM837)</f>
        <v>-</v>
      </c>
      <c r="O836" s="109" t="str">
        <f>IF(SP_SUL!BH837="","*",SP_SUL!BH837)</f>
        <v>*</v>
      </c>
      <c r="P836" s="145" t="str">
        <f>IF($A$2=1,IF(SP_SUL!BJ837="","*",SP_SUL!BJ837),IF(SP_SUL!BK837="","*",SP_SUL!BK837))</f>
        <v>*</v>
      </c>
    </row>
    <row r="837" spans="1:16" hidden="1">
      <c r="A837" s="81" t="str">
        <f>IF(SP_SUL!B838="","*",SP_SUL!B838)</f>
        <v>*</v>
      </c>
      <c r="B837" s="82" t="str">
        <f>IF(SP_SUL!X838="","*",SP_SUL!X838)</f>
        <v>*</v>
      </c>
      <c r="C837" s="82" t="str">
        <f>IF(SP_SUL!S838="","*",SP_SUL!S838)</f>
        <v>-</v>
      </c>
      <c r="D837" s="82" t="str">
        <f>IF(SP_SUL!T838="","*",SP_SUL!T838)</f>
        <v>-</v>
      </c>
      <c r="E837" s="82" t="str">
        <f>IF(SP_SUL!D838="","*",SP_SUL!D838)</f>
        <v>*</v>
      </c>
      <c r="F837" s="82" t="str">
        <f>IF(SP_SUL!H838="","*",SP_SUL!H838)</f>
        <v>*</v>
      </c>
      <c r="G837" s="82" t="str">
        <f>IF(SP_SUL!M838="","*",SP_SUL!M838)</f>
        <v>-</v>
      </c>
      <c r="H837" s="115" t="str">
        <f>IF(SP_SUL!K838="","*",SP_SUL!K838)</f>
        <v>*</v>
      </c>
      <c r="I837" s="112" t="str">
        <f>IF(SP_SUL!O838="","*",SP_SUL!O838)</f>
        <v>*</v>
      </c>
      <c r="J837" s="112" t="str">
        <f>IF(SP_SUL!P838="","*",SP_SUL!P838)</f>
        <v>*</v>
      </c>
      <c r="K837" s="82">
        <f>IF(SP_SUL!AK838="","*",SP_SUL!AK838)</f>
        <v>0</v>
      </c>
      <c r="L837" s="82" t="str">
        <f>IF(SP_SUL!AM838="","*",SP_SUL!AM838)</f>
        <v>-</v>
      </c>
      <c r="M837" s="82">
        <f>IF(SP_SUL!AP838="","*",SP_SUL!AP838)</f>
        <v>0</v>
      </c>
      <c r="N837" s="82" t="str">
        <f>IF(SP_SUL!AM838="","*",SP_SUL!AM838)</f>
        <v>-</v>
      </c>
      <c r="O837" s="109" t="str">
        <f>IF(SP_SUL!BH838="","*",SP_SUL!BH838)</f>
        <v>*</v>
      </c>
      <c r="P837" s="145" t="str">
        <f>IF($A$2=1,IF(SP_SUL!BJ838="","*",SP_SUL!BJ838),IF(SP_SUL!BK838="","*",SP_SUL!BK838))</f>
        <v>*</v>
      </c>
    </row>
    <row r="838" spans="1:16" hidden="1">
      <c r="A838" s="81" t="str">
        <f>IF(SP_SUL!B839="","*",SP_SUL!B839)</f>
        <v>*</v>
      </c>
      <c r="B838" s="82" t="str">
        <f>IF(SP_SUL!X839="","*",SP_SUL!X839)</f>
        <v>*</v>
      </c>
      <c r="C838" s="82" t="str">
        <f>IF(SP_SUL!S839="","*",SP_SUL!S839)</f>
        <v>-</v>
      </c>
      <c r="D838" s="82" t="str">
        <f>IF(SP_SUL!T839="","*",SP_SUL!T839)</f>
        <v>-</v>
      </c>
      <c r="E838" s="82" t="str">
        <f>IF(SP_SUL!D839="","*",SP_SUL!D839)</f>
        <v>*</v>
      </c>
      <c r="F838" s="82" t="str">
        <f>IF(SP_SUL!H839="","*",SP_SUL!H839)</f>
        <v>*</v>
      </c>
      <c r="G838" s="82" t="str">
        <f>IF(SP_SUL!M839="","*",SP_SUL!M839)</f>
        <v>-</v>
      </c>
      <c r="H838" s="115" t="str">
        <f>IF(SP_SUL!K839="","*",SP_SUL!K839)</f>
        <v>*</v>
      </c>
      <c r="I838" s="112" t="str">
        <f>IF(SP_SUL!O839="","*",SP_SUL!O839)</f>
        <v>*</v>
      </c>
      <c r="J838" s="112" t="str">
        <f>IF(SP_SUL!P839="","*",SP_SUL!P839)</f>
        <v>*</v>
      </c>
      <c r="K838" s="82">
        <f>IF(SP_SUL!AK839="","*",SP_SUL!AK839)</f>
        <v>0</v>
      </c>
      <c r="L838" s="82" t="str">
        <f>IF(SP_SUL!AM839="","*",SP_SUL!AM839)</f>
        <v>-</v>
      </c>
      <c r="M838" s="82">
        <f>IF(SP_SUL!AP839="","*",SP_SUL!AP839)</f>
        <v>0</v>
      </c>
      <c r="N838" s="82" t="str">
        <f>IF(SP_SUL!AM839="","*",SP_SUL!AM839)</f>
        <v>-</v>
      </c>
      <c r="O838" s="109" t="str">
        <f>IF(SP_SUL!BH839="","*",SP_SUL!BH839)</f>
        <v>*</v>
      </c>
      <c r="P838" s="145" t="str">
        <f>IF($A$2=1,IF(SP_SUL!BJ839="","*",SP_SUL!BJ839),IF(SP_SUL!BK839="","*",SP_SUL!BK839))</f>
        <v>*</v>
      </c>
    </row>
    <row r="839" spans="1:16" hidden="1">
      <c r="A839" s="81" t="str">
        <f>IF(SP_SUL!B840="","*",SP_SUL!B840)</f>
        <v>*</v>
      </c>
      <c r="B839" s="82" t="str">
        <f>IF(SP_SUL!X840="","*",SP_SUL!X840)</f>
        <v>*</v>
      </c>
      <c r="C839" s="82" t="str">
        <f>IF(SP_SUL!S840="","*",SP_SUL!S840)</f>
        <v>-</v>
      </c>
      <c r="D839" s="82" t="str">
        <f>IF(SP_SUL!T840="","*",SP_SUL!T840)</f>
        <v>-</v>
      </c>
      <c r="E839" s="82" t="str">
        <f>IF(SP_SUL!D840="","*",SP_SUL!D840)</f>
        <v>*</v>
      </c>
      <c r="F839" s="82" t="str">
        <f>IF(SP_SUL!H840="","*",SP_SUL!H840)</f>
        <v>*</v>
      </c>
      <c r="G839" s="82" t="str">
        <f>IF(SP_SUL!M840="","*",SP_SUL!M840)</f>
        <v>-</v>
      </c>
      <c r="H839" s="115" t="str">
        <f>IF(SP_SUL!K840="","*",SP_SUL!K840)</f>
        <v>*</v>
      </c>
      <c r="I839" s="112" t="str">
        <f>IF(SP_SUL!O840="","*",SP_SUL!O840)</f>
        <v>*</v>
      </c>
      <c r="J839" s="112" t="str">
        <f>IF(SP_SUL!P840="","*",SP_SUL!P840)</f>
        <v>*</v>
      </c>
      <c r="K839" s="82">
        <f>IF(SP_SUL!AK840="","*",SP_SUL!AK840)</f>
        <v>0</v>
      </c>
      <c r="L839" s="82" t="str">
        <f>IF(SP_SUL!AM840="","*",SP_SUL!AM840)</f>
        <v>-</v>
      </c>
      <c r="M839" s="82">
        <f>IF(SP_SUL!AP840="","*",SP_SUL!AP840)</f>
        <v>0</v>
      </c>
      <c r="N839" s="82" t="str">
        <f>IF(SP_SUL!AM840="","*",SP_SUL!AM840)</f>
        <v>-</v>
      </c>
      <c r="O839" s="109" t="str">
        <f>IF(SP_SUL!BH840="","*",SP_SUL!BH840)</f>
        <v>*</v>
      </c>
      <c r="P839" s="145" t="str">
        <f>IF($A$2=1,IF(SP_SUL!BJ840="","*",SP_SUL!BJ840),IF(SP_SUL!BK840="","*",SP_SUL!BK840))</f>
        <v>*</v>
      </c>
    </row>
    <row r="840" spans="1:16" hidden="1">
      <c r="A840" s="81" t="str">
        <f>IF(SP_SUL!B841="","*",SP_SUL!B841)</f>
        <v>*</v>
      </c>
      <c r="B840" s="82" t="str">
        <f>IF(SP_SUL!X841="","*",SP_SUL!X841)</f>
        <v>*</v>
      </c>
      <c r="C840" s="82" t="str">
        <f>IF(SP_SUL!S841="","*",SP_SUL!S841)</f>
        <v>-</v>
      </c>
      <c r="D840" s="82" t="str">
        <f>IF(SP_SUL!T841="","*",SP_SUL!T841)</f>
        <v>-</v>
      </c>
      <c r="E840" s="82" t="str">
        <f>IF(SP_SUL!D841="","*",SP_SUL!D841)</f>
        <v>*</v>
      </c>
      <c r="F840" s="82" t="str">
        <f>IF(SP_SUL!H841="","*",SP_SUL!H841)</f>
        <v>*</v>
      </c>
      <c r="G840" s="82" t="str">
        <f>IF(SP_SUL!M841="","*",SP_SUL!M841)</f>
        <v>-</v>
      </c>
      <c r="H840" s="115" t="str">
        <f>IF(SP_SUL!K841="","*",SP_SUL!K841)</f>
        <v>*</v>
      </c>
      <c r="I840" s="112" t="str">
        <f>IF(SP_SUL!O841="","*",SP_SUL!O841)</f>
        <v>*</v>
      </c>
      <c r="J840" s="112" t="str">
        <f>IF(SP_SUL!P841="","*",SP_SUL!P841)</f>
        <v>*</v>
      </c>
      <c r="K840" s="82">
        <f>IF(SP_SUL!AK841="","*",SP_SUL!AK841)</f>
        <v>0</v>
      </c>
      <c r="L840" s="82" t="str">
        <f>IF(SP_SUL!AM841="","*",SP_SUL!AM841)</f>
        <v>-</v>
      </c>
      <c r="M840" s="82">
        <f>IF(SP_SUL!AP841="","*",SP_SUL!AP841)</f>
        <v>0</v>
      </c>
      <c r="N840" s="82" t="str">
        <f>IF(SP_SUL!AM841="","*",SP_SUL!AM841)</f>
        <v>-</v>
      </c>
      <c r="O840" s="109" t="str">
        <f>IF(SP_SUL!BH841="","*",SP_SUL!BH841)</f>
        <v>*</v>
      </c>
      <c r="P840" s="145" t="str">
        <f>IF($A$2=1,IF(SP_SUL!BJ841="","*",SP_SUL!BJ841),IF(SP_SUL!BK841="","*",SP_SUL!BK841))</f>
        <v>*</v>
      </c>
    </row>
    <row r="841" spans="1:16" hidden="1">
      <c r="A841" s="81" t="str">
        <f>IF(SP_SUL!B842="","*",SP_SUL!B842)</f>
        <v>*</v>
      </c>
      <c r="B841" s="82" t="str">
        <f>IF(SP_SUL!X842="","*",SP_SUL!X842)</f>
        <v>*</v>
      </c>
      <c r="C841" s="82" t="str">
        <f>IF(SP_SUL!S842="","*",SP_SUL!S842)</f>
        <v>-</v>
      </c>
      <c r="D841" s="82" t="str">
        <f>IF(SP_SUL!T842="","*",SP_SUL!T842)</f>
        <v>-</v>
      </c>
      <c r="E841" s="82" t="str">
        <f>IF(SP_SUL!D842="","*",SP_SUL!D842)</f>
        <v>*</v>
      </c>
      <c r="F841" s="82" t="str">
        <f>IF(SP_SUL!H842="","*",SP_SUL!H842)</f>
        <v>*</v>
      </c>
      <c r="G841" s="82" t="str">
        <f>IF(SP_SUL!M842="","*",SP_SUL!M842)</f>
        <v>-</v>
      </c>
      <c r="H841" s="115" t="str">
        <f>IF(SP_SUL!K842="","*",SP_SUL!K842)</f>
        <v>*</v>
      </c>
      <c r="I841" s="112" t="str">
        <f>IF(SP_SUL!O842="","*",SP_SUL!O842)</f>
        <v>*</v>
      </c>
      <c r="J841" s="112" t="str">
        <f>IF(SP_SUL!P842="","*",SP_SUL!P842)</f>
        <v>*</v>
      </c>
      <c r="K841" s="82">
        <f>IF(SP_SUL!AK842="","*",SP_SUL!AK842)</f>
        <v>0</v>
      </c>
      <c r="L841" s="82" t="str">
        <f>IF(SP_SUL!AM842="","*",SP_SUL!AM842)</f>
        <v>-</v>
      </c>
      <c r="M841" s="82">
        <f>IF(SP_SUL!AP842="","*",SP_SUL!AP842)</f>
        <v>0</v>
      </c>
      <c r="N841" s="82" t="str">
        <f>IF(SP_SUL!AM842="","*",SP_SUL!AM842)</f>
        <v>-</v>
      </c>
      <c r="O841" s="109" t="str">
        <f>IF(SP_SUL!BH842="","*",SP_SUL!BH842)</f>
        <v>*</v>
      </c>
      <c r="P841" s="145" t="str">
        <f>IF($A$2=1,IF(SP_SUL!BJ842="","*",SP_SUL!BJ842),IF(SP_SUL!BK842="","*",SP_SUL!BK842))</f>
        <v>*</v>
      </c>
    </row>
    <row r="842" spans="1:16" hidden="1">
      <c r="A842" s="81" t="str">
        <f>IF(SP_SUL!B843="","*",SP_SUL!B843)</f>
        <v>*</v>
      </c>
      <c r="B842" s="82" t="str">
        <f>IF(SP_SUL!X843="","*",SP_SUL!X843)</f>
        <v>*</v>
      </c>
      <c r="C842" s="82" t="str">
        <f>IF(SP_SUL!S843="","*",SP_SUL!S843)</f>
        <v>-</v>
      </c>
      <c r="D842" s="82" t="str">
        <f>IF(SP_SUL!T843="","*",SP_SUL!T843)</f>
        <v>-</v>
      </c>
      <c r="E842" s="82" t="str">
        <f>IF(SP_SUL!D843="","*",SP_SUL!D843)</f>
        <v>*</v>
      </c>
      <c r="F842" s="82" t="str">
        <f>IF(SP_SUL!H843="","*",SP_SUL!H843)</f>
        <v>*</v>
      </c>
      <c r="G842" s="82" t="str">
        <f>IF(SP_SUL!M843="","*",SP_SUL!M843)</f>
        <v>-</v>
      </c>
      <c r="H842" s="115" t="str">
        <f>IF(SP_SUL!K843="","*",SP_SUL!K843)</f>
        <v>*</v>
      </c>
      <c r="I842" s="112" t="str">
        <f>IF(SP_SUL!O843="","*",SP_SUL!O843)</f>
        <v>*</v>
      </c>
      <c r="J842" s="112" t="str">
        <f>IF(SP_SUL!P843="","*",SP_SUL!P843)</f>
        <v>*</v>
      </c>
      <c r="K842" s="82">
        <f>IF(SP_SUL!AK843="","*",SP_SUL!AK843)</f>
        <v>0</v>
      </c>
      <c r="L842" s="82" t="str">
        <f>IF(SP_SUL!AM843="","*",SP_SUL!AM843)</f>
        <v>-</v>
      </c>
      <c r="M842" s="82">
        <f>IF(SP_SUL!AP843="","*",SP_SUL!AP843)</f>
        <v>0</v>
      </c>
      <c r="N842" s="82" t="str">
        <f>IF(SP_SUL!AM843="","*",SP_SUL!AM843)</f>
        <v>-</v>
      </c>
      <c r="O842" s="109" t="str">
        <f>IF(SP_SUL!BH843="","*",SP_SUL!BH843)</f>
        <v>*</v>
      </c>
      <c r="P842" s="145" t="str">
        <f>IF($A$2=1,IF(SP_SUL!BJ843="","*",SP_SUL!BJ843),IF(SP_SUL!BK843="","*",SP_SUL!BK843))</f>
        <v>*</v>
      </c>
    </row>
    <row r="843" spans="1:16" hidden="1">
      <c r="A843" s="81" t="str">
        <f>IF(SP_SUL!B844="","*",SP_SUL!B844)</f>
        <v>*</v>
      </c>
      <c r="B843" s="82" t="str">
        <f>IF(SP_SUL!X844="","*",SP_SUL!X844)</f>
        <v>*</v>
      </c>
      <c r="C843" s="82" t="str">
        <f>IF(SP_SUL!S844="","*",SP_SUL!S844)</f>
        <v>-</v>
      </c>
      <c r="D843" s="82" t="str">
        <f>IF(SP_SUL!T844="","*",SP_SUL!T844)</f>
        <v>-</v>
      </c>
      <c r="E843" s="82" t="str">
        <f>IF(SP_SUL!D844="","*",SP_SUL!D844)</f>
        <v>*</v>
      </c>
      <c r="F843" s="82" t="str">
        <f>IF(SP_SUL!H844="","*",SP_SUL!H844)</f>
        <v>*</v>
      </c>
      <c r="G843" s="82" t="str">
        <f>IF(SP_SUL!M844="","*",SP_SUL!M844)</f>
        <v>-</v>
      </c>
      <c r="H843" s="115" t="str">
        <f>IF(SP_SUL!K844="","*",SP_SUL!K844)</f>
        <v>*</v>
      </c>
      <c r="I843" s="112" t="str">
        <f>IF(SP_SUL!O844="","*",SP_SUL!O844)</f>
        <v>*</v>
      </c>
      <c r="J843" s="112" t="str">
        <f>IF(SP_SUL!P844="","*",SP_SUL!P844)</f>
        <v>*</v>
      </c>
      <c r="K843" s="82">
        <f>IF(SP_SUL!AK844="","*",SP_SUL!AK844)</f>
        <v>0</v>
      </c>
      <c r="L843" s="82" t="str">
        <f>IF(SP_SUL!AM844="","*",SP_SUL!AM844)</f>
        <v>-</v>
      </c>
      <c r="M843" s="82">
        <f>IF(SP_SUL!AP844="","*",SP_SUL!AP844)</f>
        <v>0</v>
      </c>
      <c r="N843" s="82" t="str">
        <f>IF(SP_SUL!AM844="","*",SP_SUL!AM844)</f>
        <v>-</v>
      </c>
      <c r="O843" s="109" t="str">
        <f>IF(SP_SUL!BH844="","*",SP_SUL!BH844)</f>
        <v>*</v>
      </c>
      <c r="P843" s="145" t="str">
        <f>IF($A$2=1,IF(SP_SUL!BJ844="","*",SP_SUL!BJ844),IF(SP_SUL!BK844="","*",SP_SUL!BK844))</f>
        <v>*</v>
      </c>
    </row>
    <row r="844" spans="1:16" hidden="1">
      <c r="A844" s="81" t="str">
        <f>IF(SP_SUL!B845="","*",SP_SUL!B845)</f>
        <v>*</v>
      </c>
      <c r="B844" s="82" t="str">
        <f>IF(SP_SUL!X845="","*",SP_SUL!X845)</f>
        <v>*</v>
      </c>
      <c r="C844" s="82" t="str">
        <f>IF(SP_SUL!S845="","*",SP_SUL!S845)</f>
        <v>-</v>
      </c>
      <c r="D844" s="82" t="str">
        <f>IF(SP_SUL!T845="","*",SP_SUL!T845)</f>
        <v>-</v>
      </c>
      <c r="E844" s="82" t="str">
        <f>IF(SP_SUL!D845="","*",SP_SUL!D845)</f>
        <v>*</v>
      </c>
      <c r="F844" s="82" t="str">
        <f>IF(SP_SUL!H845="","*",SP_SUL!H845)</f>
        <v>*</v>
      </c>
      <c r="G844" s="82" t="str">
        <f>IF(SP_SUL!M845="","*",SP_SUL!M845)</f>
        <v>-</v>
      </c>
      <c r="H844" s="115" t="str">
        <f>IF(SP_SUL!K845="","*",SP_SUL!K845)</f>
        <v>*</v>
      </c>
      <c r="I844" s="112" t="str">
        <f>IF(SP_SUL!O845="","*",SP_SUL!O845)</f>
        <v>*</v>
      </c>
      <c r="J844" s="112" t="str">
        <f>IF(SP_SUL!P845="","*",SP_SUL!P845)</f>
        <v>*</v>
      </c>
      <c r="K844" s="82">
        <f>IF(SP_SUL!AK845="","*",SP_SUL!AK845)</f>
        <v>0</v>
      </c>
      <c r="L844" s="82" t="str">
        <f>IF(SP_SUL!AM845="","*",SP_SUL!AM845)</f>
        <v>-</v>
      </c>
      <c r="M844" s="82">
        <f>IF(SP_SUL!AP845="","*",SP_SUL!AP845)</f>
        <v>0</v>
      </c>
      <c r="N844" s="82" t="str">
        <f>IF(SP_SUL!AM845="","*",SP_SUL!AM845)</f>
        <v>-</v>
      </c>
      <c r="O844" s="109" t="str">
        <f>IF(SP_SUL!BH845="","*",SP_SUL!BH845)</f>
        <v>*</v>
      </c>
      <c r="P844" s="145" t="str">
        <f>IF($A$2=1,IF(SP_SUL!BJ845="","*",SP_SUL!BJ845),IF(SP_SUL!BK845="","*",SP_SUL!BK845))</f>
        <v>*</v>
      </c>
    </row>
    <row r="845" spans="1:16" hidden="1">
      <c r="A845" s="81" t="str">
        <f>IF(SP_SUL!B846="","*",SP_SUL!B846)</f>
        <v>*</v>
      </c>
      <c r="B845" s="82" t="str">
        <f>IF(SP_SUL!X846="","*",SP_SUL!X846)</f>
        <v>*</v>
      </c>
      <c r="C845" s="82" t="str">
        <f>IF(SP_SUL!S846="","*",SP_SUL!S846)</f>
        <v>-</v>
      </c>
      <c r="D845" s="82" t="str">
        <f>IF(SP_SUL!T846="","*",SP_SUL!T846)</f>
        <v>-</v>
      </c>
      <c r="E845" s="82" t="str">
        <f>IF(SP_SUL!D846="","*",SP_SUL!D846)</f>
        <v>*</v>
      </c>
      <c r="F845" s="82" t="str">
        <f>IF(SP_SUL!H846="","*",SP_SUL!H846)</f>
        <v>*</v>
      </c>
      <c r="G845" s="82" t="str">
        <f>IF(SP_SUL!M846="","*",SP_SUL!M846)</f>
        <v>-</v>
      </c>
      <c r="H845" s="115" t="str">
        <f>IF(SP_SUL!K846="","*",SP_SUL!K846)</f>
        <v>*</v>
      </c>
      <c r="I845" s="112" t="str">
        <f>IF(SP_SUL!O846="","*",SP_SUL!O846)</f>
        <v>*</v>
      </c>
      <c r="J845" s="112" t="str">
        <f>IF(SP_SUL!P846="","*",SP_SUL!P846)</f>
        <v>*</v>
      </c>
      <c r="K845" s="82">
        <f>IF(SP_SUL!AK846="","*",SP_SUL!AK846)</f>
        <v>0</v>
      </c>
      <c r="L845" s="82" t="str">
        <f>IF(SP_SUL!AM846="","*",SP_SUL!AM846)</f>
        <v>-</v>
      </c>
      <c r="M845" s="82">
        <f>IF(SP_SUL!AP846="","*",SP_SUL!AP846)</f>
        <v>0</v>
      </c>
      <c r="N845" s="82" t="str">
        <f>IF(SP_SUL!AM846="","*",SP_SUL!AM846)</f>
        <v>-</v>
      </c>
      <c r="O845" s="109" t="str">
        <f>IF(SP_SUL!BH846="","*",SP_SUL!BH846)</f>
        <v>*</v>
      </c>
      <c r="P845" s="145" t="str">
        <f>IF($A$2=1,IF(SP_SUL!BJ846="","*",SP_SUL!BJ846),IF(SP_SUL!BK846="","*",SP_SUL!BK846))</f>
        <v>*</v>
      </c>
    </row>
    <row r="846" spans="1:16" hidden="1">
      <c r="A846" s="81" t="str">
        <f>IF(SP_SUL!B847="","*",SP_SUL!B847)</f>
        <v>*</v>
      </c>
      <c r="B846" s="82" t="str">
        <f>IF(SP_SUL!X847="","*",SP_SUL!X847)</f>
        <v>*</v>
      </c>
      <c r="C846" s="82" t="str">
        <f>IF(SP_SUL!S847="","*",SP_SUL!S847)</f>
        <v>-</v>
      </c>
      <c r="D846" s="82" t="str">
        <f>IF(SP_SUL!T847="","*",SP_SUL!T847)</f>
        <v>-</v>
      </c>
      <c r="E846" s="82" t="str">
        <f>IF(SP_SUL!D847="","*",SP_SUL!D847)</f>
        <v>*</v>
      </c>
      <c r="F846" s="82" t="str">
        <f>IF(SP_SUL!H847="","*",SP_SUL!H847)</f>
        <v>*</v>
      </c>
      <c r="G846" s="82" t="str">
        <f>IF(SP_SUL!M847="","*",SP_SUL!M847)</f>
        <v>-</v>
      </c>
      <c r="H846" s="115" t="str">
        <f>IF(SP_SUL!K847="","*",SP_SUL!K847)</f>
        <v>*</v>
      </c>
      <c r="I846" s="112" t="str">
        <f>IF(SP_SUL!O847="","*",SP_SUL!O847)</f>
        <v>*</v>
      </c>
      <c r="J846" s="112" t="str">
        <f>IF(SP_SUL!P847="","*",SP_SUL!P847)</f>
        <v>*</v>
      </c>
      <c r="K846" s="82">
        <f>IF(SP_SUL!AK847="","*",SP_SUL!AK847)</f>
        <v>0</v>
      </c>
      <c r="L846" s="82" t="str">
        <f>IF(SP_SUL!AM847="","*",SP_SUL!AM847)</f>
        <v>-</v>
      </c>
      <c r="M846" s="82">
        <f>IF(SP_SUL!AP847="","*",SP_SUL!AP847)</f>
        <v>0</v>
      </c>
      <c r="N846" s="82" t="str">
        <f>IF(SP_SUL!AM847="","*",SP_SUL!AM847)</f>
        <v>-</v>
      </c>
      <c r="O846" s="109" t="str">
        <f>IF(SP_SUL!BH847="","*",SP_SUL!BH847)</f>
        <v>*</v>
      </c>
      <c r="P846" s="145" t="str">
        <f>IF($A$2=1,IF(SP_SUL!BJ847="","*",SP_SUL!BJ847),IF(SP_SUL!BK847="","*",SP_SUL!BK847))</f>
        <v>*</v>
      </c>
    </row>
    <row r="847" spans="1:16" hidden="1">
      <c r="A847" s="81" t="str">
        <f>IF(SP_SUL!B848="","*",SP_SUL!B848)</f>
        <v>*</v>
      </c>
      <c r="B847" s="82" t="str">
        <f>IF(SP_SUL!X848="","*",SP_SUL!X848)</f>
        <v>*</v>
      </c>
      <c r="C847" s="82" t="str">
        <f>IF(SP_SUL!S848="","*",SP_SUL!S848)</f>
        <v>-</v>
      </c>
      <c r="D847" s="82" t="str">
        <f>IF(SP_SUL!T848="","*",SP_SUL!T848)</f>
        <v>-</v>
      </c>
      <c r="E847" s="82" t="str">
        <f>IF(SP_SUL!D848="","*",SP_SUL!D848)</f>
        <v>*</v>
      </c>
      <c r="F847" s="82" t="str">
        <f>IF(SP_SUL!H848="","*",SP_SUL!H848)</f>
        <v>*</v>
      </c>
      <c r="G847" s="82" t="str">
        <f>IF(SP_SUL!M848="","*",SP_SUL!M848)</f>
        <v>-</v>
      </c>
      <c r="H847" s="115" t="str">
        <f>IF(SP_SUL!K848="","*",SP_SUL!K848)</f>
        <v>*</v>
      </c>
      <c r="I847" s="112" t="str">
        <f>IF(SP_SUL!O848="","*",SP_SUL!O848)</f>
        <v>*</v>
      </c>
      <c r="J847" s="112" t="str">
        <f>IF(SP_SUL!P848="","*",SP_SUL!P848)</f>
        <v>*</v>
      </c>
      <c r="K847" s="82">
        <f>IF(SP_SUL!AK848="","*",SP_SUL!AK848)</f>
        <v>0</v>
      </c>
      <c r="L847" s="82" t="str">
        <f>IF(SP_SUL!AM848="","*",SP_SUL!AM848)</f>
        <v>-</v>
      </c>
      <c r="M847" s="82">
        <f>IF(SP_SUL!AP848="","*",SP_SUL!AP848)</f>
        <v>0</v>
      </c>
      <c r="N847" s="82" t="str">
        <f>IF(SP_SUL!AM848="","*",SP_SUL!AM848)</f>
        <v>-</v>
      </c>
      <c r="O847" s="109" t="str">
        <f>IF(SP_SUL!BH848="","*",SP_SUL!BH848)</f>
        <v>*</v>
      </c>
      <c r="P847" s="145" t="str">
        <f>IF($A$2=1,IF(SP_SUL!BJ848="","*",SP_SUL!BJ848),IF(SP_SUL!BK848="","*",SP_SUL!BK848))</f>
        <v>*</v>
      </c>
    </row>
    <row r="848" spans="1:16" hidden="1">
      <c r="A848" s="81" t="str">
        <f>IF(SP_SUL!B849="","*",SP_SUL!B849)</f>
        <v>*</v>
      </c>
      <c r="B848" s="82" t="str">
        <f>IF(SP_SUL!X849="","*",SP_SUL!X849)</f>
        <v>*</v>
      </c>
      <c r="C848" s="82" t="str">
        <f>IF(SP_SUL!S849="","*",SP_SUL!S849)</f>
        <v>-</v>
      </c>
      <c r="D848" s="82" t="str">
        <f>IF(SP_SUL!T849="","*",SP_SUL!T849)</f>
        <v>-</v>
      </c>
      <c r="E848" s="82" t="str">
        <f>IF(SP_SUL!D849="","*",SP_SUL!D849)</f>
        <v>*</v>
      </c>
      <c r="F848" s="82" t="str">
        <f>IF(SP_SUL!H849="","*",SP_SUL!H849)</f>
        <v>*</v>
      </c>
      <c r="G848" s="82" t="str">
        <f>IF(SP_SUL!M849="","*",SP_SUL!M849)</f>
        <v>-</v>
      </c>
      <c r="H848" s="115" t="str">
        <f>IF(SP_SUL!K849="","*",SP_SUL!K849)</f>
        <v>*</v>
      </c>
      <c r="I848" s="112" t="str">
        <f>IF(SP_SUL!O849="","*",SP_SUL!O849)</f>
        <v>*</v>
      </c>
      <c r="J848" s="112" t="str">
        <f>IF(SP_SUL!P849="","*",SP_SUL!P849)</f>
        <v>*</v>
      </c>
      <c r="K848" s="82">
        <f>IF(SP_SUL!AK849="","*",SP_SUL!AK849)</f>
        <v>0</v>
      </c>
      <c r="L848" s="82" t="str">
        <f>IF(SP_SUL!AM849="","*",SP_SUL!AM849)</f>
        <v>-</v>
      </c>
      <c r="M848" s="82">
        <f>IF(SP_SUL!AP849="","*",SP_SUL!AP849)</f>
        <v>0</v>
      </c>
      <c r="N848" s="82" t="str">
        <f>IF(SP_SUL!AM849="","*",SP_SUL!AM849)</f>
        <v>-</v>
      </c>
      <c r="O848" s="109" t="str">
        <f>IF(SP_SUL!BH849="","*",SP_SUL!BH849)</f>
        <v>*</v>
      </c>
      <c r="P848" s="145" t="str">
        <f>IF($A$2=1,IF(SP_SUL!BJ849="","*",SP_SUL!BJ849),IF(SP_SUL!BK849="","*",SP_SUL!BK849))</f>
        <v>*</v>
      </c>
    </row>
    <row r="849" spans="1:16" hidden="1">
      <c r="A849" s="81" t="str">
        <f>IF(SP_SUL!B850="","*",SP_SUL!B850)</f>
        <v>*</v>
      </c>
      <c r="B849" s="82" t="str">
        <f>IF(SP_SUL!X850="","*",SP_SUL!X850)</f>
        <v>*</v>
      </c>
      <c r="C849" s="82" t="str">
        <f>IF(SP_SUL!S850="","*",SP_SUL!S850)</f>
        <v>-</v>
      </c>
      <c r="D849" s="82" t="str">
        <f>IF(SP_SUL!T850="","*",SP_SUL!T850)</f>
        <v>-</v>
      </c>
      <c r="E849" s="82" t="str">
        <f>IF(SP_SUL!D850="","*",SP_SUL!D850)</f>
        <v>*</v>
      </c>
      <c r="F849" s="82" t="str">
        <f>IF(SP_SUL!H850="","*",SP_SUL!H850)</f>
        <v>*</v>
      </c>
      <c r="G849" s="82" t="str">
        <f>IF(SP_SUL!M850="","*",SP_SUL!M850)</f>
        <v>-</v>
      </c>
      <c r="H849" s="115" t="str">
        <f>IF(SP_SUL!K850="","*",SP_SUL!K850)</f>
        <v>*</v>
      </c>
      <c r="I849" s="112" t="str">
        <f>IF(SP_SUL!O850="","*",SP_SUL!O850)</f>
        <v>*</v>
      </c>
      <c r="J849" s="112" t="str">
        <f>IF(SP_SUL!P850="","*",SP_SUL!P850)</f>
        <v>*</v>
      </c>
      <c r="K849" s="82">
        <f>IF(SP_SUL!AK850="","*",SP_SUL!AK850)</f>
        <v>0</v>
      </c>
      <c r="L849" s="82" t="str">
        <f>IF(SP_SUL!AM850="","*",SP_SUL!AM850)</f>
        <v>-</v>
      </c>
      <c r="M849" s="82">
        <f>IF(SP_SUL!AP850="","*",SP_SUL!AP850)</f>
        <v>0</v>
      </c>
      <c r="N849" s="82" t="str">
        <f>IF(SP_SUL!AM850="","*",SP_SUL!AM850)</f>
        <v>-</v>
      </c>
      <c r="O849" s="109" t="str">
        <f>IF(SP_SUL!BH850="","*",SP_SUL!BH850)</f>
        <v>*</v>
      </c>
      <c r="P849" s="145" t="str">
        <f>IF($A$2=1,IF(SP_SUL!BJ850="","*",SP_SUL!BJ850),IF(SP_SUL!BK850="","*",SP_SUL!BK850))</f>
        <v>*</v>
      </c>
    </row>
    <row r="850" spans="1:16" hidden="1">
      <c r="A850" s="81" t="str">
        <f>IF(SP_SUL!B851="","*",SP_SUL!B851)</f>
        <v>*</v>
      </c>
      <c r="B850" s="82" t="str">
        <f>IF(SP_SUL!X851="","*",SP_SUL!X851)</f>
        <v>*</v>
      </c>
      <c r="C850" s="82" t="str">
        <f>IF(SP_SUL!S851="","*",SP_SUL!S851)</f>
        <v>-</v>
      </c>
      <c r="D850" s="82" t="str">
        <f>IF(SP_SUL!T851="","*",SP_SUL!T851)</f>
        <v>-</v>
      </c>
      <c r="E850" s="82" t="str">
        <f>IF(SP_SUL!D851="","*",SP_SUL!D851)</f>
        <v>*</v>
      </c>
      <c r="F850" s="82" t="str">
        <f>IF(SP_SUL!H851="","*",SP_SUL!H851)</f>
        <v>*</v>
      </c>
      <c r="G850" s="82" t="str">
        <f>IF(SP_SUL!M851="","*",SP_SUL!M851)</f>
        <v>-</v>
      </c>
      <c r="H850" s="115" t="str">
        <f>IF(SP_SUL!K851="","*",SP_SUL!K851)</f>
        <v>*</v>
      </c>
      <c r="I850" s="112" t="str">
        <f>IF(SP_SUL!O851="","*",SP_SUL!O851)</f>
        <v>*</v>
      </c>
      <c r="J850" s="112" t="str">
        <f>IF(SP_SUL!P851="","*",SP_SUL!P851)</f>
        <v>*</v>
      </c>
      <c r="K850" s="82">
        <f>IF(SP_SUL!AK851="","*",SP_SUL!AK851)</f>
        <v>0</v>
      </c>
      <c r="L850" s="82" t="str">
        <f>IF(SP_SUL!AM851="","*",SP_SUL!AM851)</f>
        <v>-</v>
      </c>
      <c r="M850" s="82">
        <f>IF(SP_SUL!AP851="","*",SP_SUL!AP851)</f>
        <v>0</v>
      </c>
      <c r="N850" s="82" t="str">
        <f>IF(SP_SUL!AM851="","*",SP_SUL!AM851)</f>
        <v>-</v>
      </c>
      <c r="O850" s="109" t="str">
        <f>IF(SP_SUL!BH851="","*",SP_SUL!BH851)</f>
        <v>*</v>
      </c>
      <c r="P850" s="145" t="str">
        <f>IF($A$2=1,IF(SP_SUL!BJ851="","*",SP_SUL!BJ851),IF(SP_SUL!BK851="","*",SP_SUL!BK851))</f>
        <v>*</v>
      </c>
    </row>
    <row r="851" spans="1:16" hidden="1">
      <c r="A851" s="81" t="str">
        <f>IF(SP_SUL!B852="","*",SP_SUL!B852)</f>
        <v>*</v>
      </c>
      <c r="B851" s="82" t="str">
        <f>IF(SP_SUL!X852="","*",SP_SUL!X852)</f>
        <v>*</v>
      </c>
      <c r="C851" s="82" t="str">
        <f>IF(SP_SUL!S852="","*",SP_SUL!S852)</f>
        <v>-</v>
      </c>
      <c r="D851" s="82" t="str">
        <f>IF(SP_SUL!T852="","*",SP_SUL!T852)</f>
        <v>-</v>
      </c>
      <c r="E851" s="82" t="str">
        <f>IF(SP_SUL!D852="","*",SP_SUL!D852)</f>
        <v>*</v>
      </c>
      <c r="F851" s="82" t="str">
        <f>IF(SP_SUL!H852="","*",SP_SUL!H852)</f>
        <v>*</v>
      </c>
      <c r="G851" s="82" t="str">
        <f>IF(SP_SUL!M852="","*",SP_SUL!M852)</f>
        <v>-</v>
      </c>
      <c r="H851" s="115" t="str">
        <f>IF(SP_SUL!K852="","*",SP_SUL!K852)</f>
        <v>*</v>
      </c>
      <c r="I851" s="112" t="str">
        <f>IF(SP_SUL!O852="","*",SP_SUL!O852)</f>
        <v>*</v>
      </c>
      <c r="J851" s="112" t="str">
        <f>IF(SP_SUL!P852="","*",SP_SUL!P852)</f>
        <v>*</v>
      </c>
      <c r="K851" s="82">
        <f>IF(SP_SUL!AK852="","*",SP_SUL!AK852)</f>
        <v>0</v>
      </c>
      <c r="L851" s="82" t="str">
        <f>IF(SP_SUL!AM852="","*",SP_SUL!AM852)</f>
        <v>-</v>
      </c>
      <c r="M851" s="82">
        <f>IF(SP_SUL!AP852="","*",SP_SUL!AP852)</f>
        <v>0</v>
      </c>
      <c r="N851" s="82" t="str">
        <f>IF(SP_SUL!AM852="","*",SP_SUL!AM852)</f>
        <v>-</v>
      </c>
      <c r="O851" s="109" t="str">
        <f>IF(SP_SUL!BH852="","*",SP_SUL!BH852)</f>
        <v>*</v>
      </c>
      <c r="P851" s="145" t="str">
        <f>IF($A$2=1,IF(SP_SUL!BJ852="","*",SP_SUL!BJ852),IF(SP_SUL!BK852="","*",SP_SUL!BK852))</f>
        <v>*</v>
      </c>
    </row>
    <row r="852" spans="1:16" hidden="1">
      <c r="A852" s="81" t="str">
        <f>IF(SP_SUL!B853="","*",SP_SUL!B853)</f>
        <v>*</v>
      </c>
      <c r="B852" s="82" t="str">
        <f>IF(SP_SUL!X853="","*",SP_SUL!X853)</f>
        <v>*</v>
      </c>
      <c r="C852" s="82" t="str">
        <f>IF(SP_SUL!S853="","*",SP_SUL!S853)</f>
        <v>-</v>
      </c>
      <c r="D852" s="82" t="str">
        <f>IF(SP_SUL!T853="","*",SP_SUL!T853)</f>
        <v>-</v>
      </c>
      <c r="E852" s="82" t="str">
        <f>IF(SP_SUL!D853="","*",SP_SUL!D853)</f>
        <v>*</v>
      </c>
      <c r="F852" s="82" t="str">
        <f>IF(SP_SUL!H853="","*",SP_SUL!H853)</f>
        <v>*</v>
      </c>
      <c r="G852" s="82" t="str">
        <f>IF(SP_SUL!M853="","*",SP_SUL!M853)</f>
        <v>-</v>
      </c>
      <c r="H852" s="115" t="str">
        <f>IF(SP_SUL!K853="","*",SP_SUL!K853)</f>
        <v>*</v>
      </c>
      <c r="I852" s="112" t="str">
        <f>IF(SP_SUL!O853="","*",SP_SUL!O853)</f>
        <v>*</v>
      </c>
      <c r="J852" s="112" t="str">
        <f>IF(SP_SUL!P853="","*",SP_SUL!P853)</f>
        <v>*</v>
      </c>
      <c r="K852" s="82">
        <f>IF(SP_SUL!AK853="","*",SP_SUL!AK853)</f>
        <v>0</v>
      </c>
      <c r="L852" s="82" t="str">
        <f>IF(SP_SUL!AM853="","*",SP_SUL!AM853)</f>
        <v>-</v>
      </c>
      <c r="M852" s="82">
        <f>IF(SP_SUL!AP853="","*",SP_SUL!AP853)</f>
        <v>0</v>
      </c>
      <c r="N852" s="82" t="str">
        <f>IF(SP_SUL!AM853="","*",SP_SUL!AM853)</f>
        <v>-</v>
      </c>
      <c r="O852" s="109" t="str">
        <f>IF(SP_SUL!BH853="","*",SP_SUL!BH853)</f>
        <v>*</v>
      </c>
      <c r="P852" s="145" t="str">
        <f>IF($A$2=1,IF(SP_SUL!BJ853="","*",SP_SUL!BJ853),IF(SP_SUL!BK853="","*",SP_SUL!BK853))</f>
        <v>*</v>
      </c>
    </row>
    <row r="853" spans="1:16" hidden="1">
      <c r="A853" s="81" t="str">
        <f>IF(SP_SUL!B854="","*",SP_SUL!B854)</f>
        <v>*</v>
      </c>
      <c r="B853" s="82" t="str">
        <f>IF(SP_SUL!X854="","*",SP_SUL!X854)</f>
        <v>*</v>
      </c>
      <c r="C853" s="82" t="str">
        <f>IF(SP_SUL!S854="","*",SP_SUL!S854)</f>
        <v>-</v>
      </c>
      <c r="D853" s="82" t="str">
        <f>IF(SP_SUL!T854="","*",SP_SUL!T854)</f>
        <v>-</v>
      </c>
      <c r="E853" s="82" t="str">
        <f>IF(SP_SUL!D854="","*",SP_SUL!D854)</f>
        <v>*</v>
      </c>
      <c r="F853" s="82" t="str">
        <f>IF(SP_SUL!H854="","*",SP_SUL!H854)</f>
        <v>*</v>
      </c>
      <c r="G853" s="82" t="str">
        <f>IF(SP_SUL!M854="","*",SP_SUL!M854)</f>
        <v>-</v>
      </c>
      <c r="H853" s="115" t="str">
        <f>IF(SP_SUL!K854="","*",SP_SUL!K854)</f>
        <v>*</v>
      </c>
      <c r="I853" s="112" t="str">
        <f>IF(SP_SUL!O854="","*",SP_SUL!O854)</f>
        <v>*</v>
      </c>
      <c r="J853" s="112" t="str">
        <f>IF(SP_SUL!P854="","*",SP_SUL!P854)</f>
        <v>*</v>
      </c>
      <c r="K853" s="82">
        <f>IF(SP_SUL!AK854="","*",SP_SUL!AK854)</f>
        <v>0</v>
      </c>
      <c r="L853" s="82" t="str">
        <f>IF(SP_SUL!AM854="","*",SP_SUL!AM854)</f>
        <v>-</v>
      </c>
      <c r="M853" s="82">
        <f>IF(SP_SUL!AP854="","*",SP_SUL!AP854)</f>
        <v>0</v>
      </c>
      <c r="N853" s="82" t="str">
        <f>IF(SP_SUL!AM854="","*",SP_SUL!AM854)</f>
        <v>-</v>
      </c>
      <c r="O853" s="109" t="str">
        <f>IF(SP_SUL!BH854="","*",SP_SUL!BH854)</f>
        <v>*</v>
      </c>
      <c r="P853" s="145" t="str">
        <f>IF($A$2=1,IF(SP_SUL!BJ854="","*",SP_SUL!BJ854),IF(SP_SUL!BK854="","*",SP_SUL!BK854))</f>
        <v>*</v>
      </c>
    </row>
    <row r="854" spans="1:16" hidden="1">
      <c r="A854" s="81" t="str">
        <f>IF(SP_SUL!B855="","*",SP_SUL!B855)</f>
        <v>*</v>
      </c>
      <c r="B854" s="82" t="str">
        <f>IF(SP_SUL!X855="","*",SP_SUL!X855)</f>
        <v>*</v>
      </c>
      <c r="C854" s="82" t="str">
        <f>IF(SP_SUL!S855="","*",SP_SUL!S855)</f>
        <v>-</v>
      </c>
      <c r="D854" s="82" t="str">
        <f>IF(SP_SUL!T855="","*",SP_SUL!T855)</f>
        <v>-</v>
      </c>
      <c r="E854" s="82" t="str">
        <f>IF(SP_SUL!D855="","*",SP_SUL!D855)</f>
        <v>*</v>
      </c>
      <c r="F854" s="82" t="str">
        <f>IF(SP_SUL!H855="","*",SP_SUL!H855)</f>
        <v>*</v>
      </c>
      <c r="G854" s="82" t="str">
        <f>IF(SP_SUL!M855="","*",SP_SUL!M855)</f>
        <v>-</v>
      </c>
      <c r="H854" s="115" t="str">
        <f>IF(SP_SUL!K855="","*",SP_SUL!K855)</f>
        <v>*</v>
      </c>
      <c r="I854" s="112" t="str">
        <f>IF(SP_SUL!O855="","*",SP_SUL!O855)</f>
        <v>*</v>
      </c>
      <c r="J854" s="112" t="str">
        <f>IF(SP_SUL!P855="","*",SP_SUL!P855)</f>
        <v>*</v>
      </c>
      <c r="K854" s="82">
        <f>IF(SP_SUL!AK855="","*",SP_SUL!AK855)</f>
        <v>0</v>
      </c>
      <c r="L854" s="82" t="str">
        <f>IF(SP_SUL!AM855="","*",SP_SUL!AM855)</f>
        <v>-</v>
      </c>
      <c r="M854" s="82">
        <f>IF(SP_SUL!AP855="","*",SP_SUL!AP855)</f>
        <v>0</v>
      </c>
      <c r="N854" s="82" t="str">
        <f>IF(SP_SUL!AM855="","*",SP_SUL!AM855)</f>
        <v>-</v>
      </c>
      <c r="O854" s="109" t="str">
        <f>IF(SP_SUL!BH855="","*",SP_SUL!BH855)</f>
        <v>*</v>
      </c>
      <c r="P854" s="145" t="str">
        <f>IF($A$2=1,IF(SP_SUL!BJ855="","*",SP_SUL!BJ855),IF(SP_SUL!BK855="","*",SP_SUL!BK855))</f>
        <v>*</v>
      </c>
    </row>
    <row r="855" spans="1:16" hidden="1">
      <c r="A855" s="81" t="str">
        <f>IF(SP_SUL!B856="","*",SP_SUL!B856)</f>
        <v>*</v>
      </c>
      <c r="B855" s="82" t="str">
        <f>IF(SP_SUL!X856="","*",SP_SUL!X856)</f>
        <v>*</v>
      </c>
      <c r="C855" s="82" t="str">
        <f>IF(SP_SUL!S856="","*",SP_SUL!S856)</f>
        <v>-</v>
      </c>
      <c r="D855" s="82" t="str">
        <f>IF(SP_SUL!T856="","*",SP_SUL!T856)</f>
        <v>-</v>
      </c>
      <c r="E855" s="82" t="str">
        <f>IF(SP_SUL!D856="","*",SP_SUL!D856)</f>
        <v>*</v>
      </c>
      <c r="F855" s="82" t="str">
        <f>IF(SP_SUL!H856="","*",SP_SUL!H856)</f>
        <v>*</v>
      </c>
      <c r="G855" s="82" t="str">
        <f>IF(SP_SUL!M856="","*",SP_SUL!M856)</f>
        <v>-</v>
      </c>
      <c r="H855" s="115" t="str">
        <f>IF(SP_SUL!K856="","*",SP_SUL!K856)</f>
        <v>*</v>
      </c>
      <c r="I855" s="112" t="str">
        <f>IF(SP_SUL!O856="","*",SP_SUL!O856)</f>
        <v>*</v>
      </c>
      <c r="J855" s="112" t="str">
        <f>IF(SP_SUL!P856="","*",SP_SUL!P856)</f>
        <v>*</v>
      </c>
      <c r="K855" s="82">
        <f>IF(SP_SUL!AK856="","*",SP_SUL!AK856)</f>
        <v>0</v>
      </c>
      <c r="L855" s="82" t="str">
        <f>IF(SP_SUL!AM856="","*",SP_SUL!AM856)</f>
        <v>-</v>
      </c>
      <c r="M855" s="82">
        <f>IF(SP_SUL!AP856="","*",SP_SUL!AP856)</f>
        <v>0</v>
      </c>
      <c r="N855" s="82" t="str">
        <f>IF(SP_SUL!AM856="","*",SP_SUL!AM856)</f>
        <v>-</v>
      </c>
      <c r="O855" s="109" t="str">
        <f>IF(SP_SUL!BH856="","*",SP_SUL!BH856)</f>
        <v>*</v>
      </c>
      <c r="P855" s="145" t="str">
        <f>IF($A$2=1,IF(SP_SUL!BJ856="","*",SP_SUL!BJ856),IF(SP_SUL!BK856="","*",SP_SUL!BK856))</f>
        <v>*</v>
      </c>
    </row>
    <row r="856" spans="1:16" hidden="1">
      <c r="A856" s="81" t="str">
        <f>IF(SP_SUL!B857="","*",SP_SUL!B857)</f>
        <v>*</v>
      </c>
      <c r="B856" s="82" t="str">
        <f>IF(SP_SUL!X857="","*",SP_SUL!X857)</f>
        <v>*</v>
      </c>
      <c r="C856" s="82" t="str">
        <f>IF(SP_SUL!S857="","*",SP_SUL!S857)</f>
        <v>-</v>
      </c>
      <c r="D856" s="82" t="str">
        <f>IF(SP_SUL!T857="","*",SP_SUL!T857)</f>
        <v>-</v>
      </c>
      <c r="E856" s="82" t="str">
        <f>IF(SP_SUL!D857="","*",SP_SUL!D857)</f>
        <v>*</v>
      </c>
      <c r="F856" s="82" t="str">
        <f>IF(SP_SUL!H857="","*",SP_SUL!H857)</f>
        <v>*</v>
      </c>
      <c r="G856" s="82" t="str">
        <f>IF(SP_SUL!M857="","*",SP_SUL!M857)</f>
        <v>-</v>
      </c>
      <c r="H856" s="115" t="str">
        <f>IF(SP_SUL!K857="","*",SP_SUL!K857)</f>
        <v>*</v>
      </c>
      <c r="I856" s="112" t="str">
        <f>IF(SP_SUL!O857="","*",SP_SUL!O857)</f>
        <v>*</v>
      </c>
      <c r="J856" s="112" t="str">
        <f>IF(SP_SUL!P857="","*",SP_SUL!P857)</f>
        <v>*</v>
      </c>
      <c r="K856" s="82">
        <f>IF(SP_SUL!AK857="","*",SP_SUL!AK857)</f>
        <v>0</v>
      </c>
      <c r="L856" s="82" t="str">
        <f>IF(SP_SUL!AM857="","*",SP_SUL!AM857)</f>
        <v>-</v>
      </c>
      <c r="M856" s="82">
        <f>IF(SP_SUL!AP857="","*",SP_SUL!AP857)</f>
        <v>0</v>
      </c>
      <c r="N856" s="82" t="str">
        <f>IF(SP_SUL!AM857="","*",SP_SUL!AM857)</f>
        <v>-</v>
      </c>
      <c r="O856" s="109" t="str">
        <f>IF(SP_SUL!BH857="","*",SP_SUL!BH857)</f>
        <v>*</v>
      </c>
      <c r="P856" s="145" t="str">
        <f>IF($A$2=1,IF(SP_SUL!BJ857="","*",SP_SUL!BJ857),IF(SP_SUL!BK857="","*",SP_SUL!BK857))</f>
        <v>*</v>
      </c>
    </row>
    <row r="857" spans="1:16" hidden="1">
      <c r="A857" s="81" t="str">
        <f>IF(SP_SUL!B858="","*",SP_SUL!B858)</f>
        <v>*</v>
      </c>
      <c r="B857" s="82" t="str">
        <f>IF(SP_SUL!X858="","*",SP_SUL!X858)</f>
        <v>*</v>
      </c>
      <c r="C857" s="82" t="str">
        <f>IF(SP_SUL!S858="","*",SP_SUL!S858)</f>
        <v>-</v>
      </c>
      <c r="D857" s="82" t="str">
        <f>IF(SP_SUL!T858="","*",SP_SUL!T858)</f>
        <v>-</v>
      </c>
      <c r="E857" s="82" t="str">
        <f>IF(SP_SUL!D858="","*",SP_SUL!D858)</f>
        <v>*</v>
      </c>
      <c r="F857" s="82" t="str">
        <f>IF(SP_SUL!H858="","*",SP_SUL!H858)</f>
        <v>*</v>
      </c>
      <c r="G857" s="82" t="str">
        <f>IF(SP_SUL!M858="","*",SP_SUL!M858)</f>
        <v>-</v>
      </c>
      <c r="H857" s="115" t="str">
        <f>IF(SP_SUL!K858="","*",SP_SUL!K858)</f>
        <v>*</v>
      </c>
      <c r="I857" s="112" t="str">
        <f>IF(SP_SUL!O858="","*",SP_SUL!O858)</f>
        <v>*</v>
      </c>
      <c r="J857" s="112" t="str">
        <f>IF(SP_SUL!P858="","*",SP_SUL!P858)</f>
        <v>*</v>
      </c>
      <c r="K857" s="82">
        <f>IF(SP_SUL!AK858="","*",SP_SUL!AK858)</f>
        <v>0</v>
      </c>
      <c r="L857" s="82" t="str">
        <f>IF(SP_SUL!AM858="","*",SP_SUL!AM858)</f>
        <v>-</v>
      </c>
      <c r="M857" s="82">
        <f>IF(SP_SUL!AP858="","*",SP_SUL!AP858)</f>
        <v>0</v>
      </c>
      <c r="N857" s="82" t="str">
        <f>IF(SP_SUL!AM858="","*",SP_SUL!AM858)</f>
        <v>-</v>
      </c>
      <c r="O857" s="109" t="str">
        <f>IF(SP_SUL!BH858="","*",SP_SUL!BH858)</f>
        <v>*</v>
      </c>
      <c r="P857" s="145" t="str">
        <f>IF($A$2=1,IF(SP_SUL!BJ858="","*",SP_SUL!BJ858),IF(SP_SUL!BK858="","*",SP_SUL!BK858))</f>
        <v>*</v>
      </c>
    </row>
    <row r="858" spans="1:16" hidden="1">
      <c r="A858" s="81" t="str">
        <f>IF(SP_SUL!B859="","*",SP_SUL!B859)</f>
        <v>*</v>
      </c>
      <c r="B858" s="82" t="str">
        <f>IF(SP_SUL!X859="","*",SP_SUL!X859)</f>
        <v>*</v>
      </c>
      <c r="C858" s="82" t="str">
        <f>IF(SP_SUL!S859="","*",SP_SUL!S859)</f>
        <v>-</v>
      </c>
      <c r="D858" s="82" t="str">
        <f>IF(SP_SUL!T859="","*",SP_SUL!T859)</f>
        <v>-</v>
      </c>
      <c r="E858" s="82" t="str">
        <f>IF(SP_SUL!D859="","*",SP_SUL!D859)</f>
        <v>*</v>
      </c>
      <c r="F858" s="82" t="str">
        <f>IF(SP_SUL!H859="","*",SP_SUL!H859)</f>
        <v>*</v>
      </c>
      <c r="G858" s="82" t="str">
        <f>IF(SP_SUL!M859="","*",SP_SUL!M859)</f>
        <v>-</v>
      </c>
      <c r="H858" s="115" t="str">
        <f>IF(SP_SUL!K859="","*",SP_SUL!K859)</f>
        <v>*</v>
      </c>
      <c r="I858" s="112" t="str">
        <f>IF(SP_SUL!O859="","*",SP_SUL!O859)</f>
        <v>*</v>
      </c>
      <c r="J858" s="112" t="str">
        <f>IF(SP_SUL!P859="","*",SP_SUL!P859)</f>
        <v>*</v>
      </c>
      <c r="K858" s="82">
        <f>IF(SP_SUL!AK859="","*",SP_SUL!AK859)</f>
        <v>0</v>
      </c>
      <c r="L858" s="82" t="str">
        <f>IF(SP_SUL!AM859="","*",SP_SUL!AM859)</f>
        <v>-</v>
      </c>
      <c r="M858" s="82">
        <f>IF(SP_SUL!AP859="","*",SP_SUL!AP859)</f>
        <v>0</v>
      </c>
      <c r="N858" s="82" t="str">
        <f>IF(SP_SUL!AM859="","*",SP_SUL!AM859)</f>
        <v>-</v>
      </c>
      <c r="O858" s="109" t="str">
        <f>IF(SP_SUL!BH859="","*",SP_SUL!BH859)</f>
        <v>*</v>
      </c>
      <c r="P858" s="145" t="str">
        <f>IF($A$2=1,IF(SP_SUL!BJ859="","*",SP_SUL!BJ859),IF(SP_SUL!BK859="","*",SP_SUL!BK859))</f>
        <v>*</v>
      </c>
    </row>
    <row r="859" spans="1:16" hidden="1">
      <c r="A859" s="81" t="str">
        <f>IF(SP_SUL!B860="","*",SP_SUL!B860)</f>
        <v>*</v>
      </c>
      <c r="B859" s="82" t="str">
        <f>IF(SP_SUL!X860="","*",SP_SUL!X860)</f>
        <v>*</v>
      </c>
      <c r="C859" s="82" t="str">
        <f>IF(SP_SUL!S860="","*",SP_SUL!S860)</f>
        <v>-</v>
      </c>
      <c r="D859" s="82" t="str">
        <f>IF(SP_SUL!T860="","*",SP_SUL!T860)</f>
        <v>-</v>
      </c>
      <c r="E859" s="82" t="str">
        <f>IF(SP_SUL!D860="","*",SP_SUL!D860)</f>
        <v>*</v>
      </c>
      <c r="F859" s="82" t="str">
        <f>IF(SP_SUL!H860="","*",SP_SUL!H860)</f>
        <v>*</v>
      </c>
      <c r="G859" s="82" t="str">
        <f>IF(SP_SUL!M860="","*",SP_SUL!M860)</f>
        <v>-</v>
      </c>
      <c r="H859" s="115" t="str">
        <f>IF(SP_SUL!K860="","*",SP_SUL!K860)</f>
        <v>*</v>
      </c>
      <c r="I859" s="112" t="str">
        <f>IF(SP_SUL!O860="","*",SP_SUL!O860)</f>
        <v>*</v>
      </c>
      <c r="J859" s="112" t="str">
        <f>IF(SP_SUL!P860="","*",SP_SUL!P860)</f>
        <v>*</v>
      </c>
      <c r="K859" s="82">
        <f>IF(SP_SUL!AK860="","*",SP_SUL!AK860)</f>
        <v>0</v>
      </c>
      <c r="L859" s="82" t="str">
        <f>IF(SP_SUL!AM860="","*",SP_SUL!AM860)</f>
        <v>-</v>
      </c>
      <c r="M859" s="82">
        <f>IF(SP_SUL!AP860="","*",SP_SUL!AP860)</f>
        <v>0</v>
      </c>
      <c r="N859" s="82" t="str">
        <f>IF(SP_SUL!AM860="","*",SP_SUL!AM860)</f>
        <v>-</v>
      </c>
      <c r="O859" s="109" t="str">
        <f>IF(SP_SUL!BH860="","*",SP_SUL!BH860)</f>
        <v>*</v>
      </c>
      <c r="P859" s="145" t="str">
        <f>IF($A$2=1,IF(SP_SUL!BJ860="","*",SP_SUL!BJ860),IF(SP_SUL!BK860="","*",SP_SUL!BK860))</f>
        <v>*</v>
      </c>
    </row>
    <row r="860" spans="1:16" hidden="1">
      <c r="A860" s="81" t="str">
        <f>IF(SP_SUL!B861="","*",SP_SUL!B861)</f>
        <v>*</v>
      </c>
      <c r="B860" s="82" t="str">
        <f>IF(SP_SUL!X861="","*",SP_SUL!X861)</f>
        <v>*</v>
      </c>
      <c r="C860" s="82" t="str">
        <f>IF(SP_SUL!S861="","*",SP_SUL!S861)</f>
        <v>-</v>
      </c>
      <c r="D860" s="82" t="str">
        <f>IF(SP_SUL!T861="","*",SP_SUL!T861)</f>
        <v>-</v>
      </c>
      <c r="E860" s="82" t="str">
        <f>IF(SP_SUL!D861="","*",SP_SUL!D861)</f>
        <v>*</v>
      </c>
      <c r="F860" s="82" t="str">
        <f>IF(SP_SUL!H861="","*",SP_SUL!H861)</f>
        <v>*</v>
      </c>
      <c r="G860" s="82" t="str">
        <f>IF(SP_SUL!M861="","*",SP_SUL!M861)</f>
        <v>-</v>
      </c>
      <c r="H860" s="115" t="str">
        <f>IF(SP_SUL!K861="","*",SP_SUL!K861)</f>
        <v>*</v>
      </c>
      <c r="I860" s="112" t="str">
        <f>IF(SP_SUL!O861="","*",SP_SUL!O861)</f>
        <v>*</v>
      </c>
      <c r="J860" s="112" t="str">
        <f>IF(SP_SUL!P861="","*",SP_SUL!P861)</f>
        <v>*</v>
      </c>
      <c r="K860" s="82">
        <f>IF(SP_SUL!AK861="","*",SP_SUL!AK861)</f>
        <v>0</v>
      </c>
      <c r="L860" s="82" t="str">
        <f>IF(SP_SUL!AM861="","*",SP_SUL!AM861)</f>
        <v>-</v>
      </c>
      <c r="M860" s="82">
        <f>IF(SP_SUL!AP861="","*",SP_SUL!AP861)</f>
        <v>0</v>
      </c>
      <c r="N860" s="82" t="str">
        <f>IF(SP_SUL!AM861="","*",SP_SUL!AM861)</f>
        <v>-</v>
      </c>
      <c r="O860" s="109" t="str">
        <f>IF(SP_SUL!BH861="","*",SP_SUL!BH861)</f>
        <v>*</v>
      </c>
      <c r="P860" s="145" t="str">
        <f>IF($A$2=1,IF(SP_SUL!BJ861="","*",SP_SUL!BJ861),IF(SP_SUL!BK861="","*",SP_SUL!BK861))</f>
        <v>*</v>
      </c>
    </row>
    <row r="861" spans="1:16" hidden="1">
      <c r="A861" s="81" t="str">
        <f>IF(SP_SUL!B862="","*",SP_SUL!B862)</f>
        <v>*</v>
      </c>
      <c r="B861" s="82" t="str">
        <f>IF(SP_SUL!X862="","*",SP_SUL!X862)</f>
        <v>*</v>
      </c>
      <c r="C861" s="82" t="str">
        <f>IF(SP_SUL!S862="","*",SP_SUL!S862)</f>
        <v>-</v>
      </c>
      <c r="D861" s="82" t="str">
        <f>IF(SP_SUL!T862="","*",SP_SUL!T862)</f>
        <v>-</v>
      </c>
      <c r="E861" s="82" t="str">
        <f>IF(SP_SUL!D862="","*",SP_SUL!D862)</f>
        <v>*</v>
      </c>
      <c r="F861" s="82" t="str">
        <f>IF(SP_SUL!H862="","*",SP_SUL!H862)</f>
        <v>*</v>
      </c>
      <c r="G861" s="82" t="str">
        <f>IF(SP_SUL!M862="","*",SP_SUL!M862)</f>
        <v>-</v>
      </c>
      <c r="H861" s="115" t="str">
        <f>IF(SP_SUL!K862="","*",SP_SUL!K862)</f>
        <v>*</v>
      </c>
      <c r="I861" s="112" t="str">
        <f>IF(SP_SUL!O862="","*",SP_SUL!O862)</f>
        <v>*</v>
      </c>
      <c r="J861" s="112" t="str">
        <f>IF(SP_SUL!P862="","*",SP_SUL!P862)</f>
        <v>*</v>
      </c>
      <c r="K861" s="82">
        <f>IF(SP_SUL!AK862="","*",SP_SUL!AK862)</f>
        <v>0</v>
      </c>
      <c r="L861" s="82" t="str">
        <f>IF(SP_SUL!AM862="","*",SP_SUL!AM862)</f>
        <v>-</v>
      </c>
      <c r="M861" s="82">
        <f>IF(SP_SUL!AP862="","*",SP_SUL!AP862)</f>
        <v>0</v>
      </c>
      <c r="N861" s="82" t="str">
        <f>IF(SP_SUL!AM862="","*",SP_SUL!AM862)</f>
        <v>-</v>
      </c>
      <c r="O861" s="109" t="str">
        <f>IF(SP_SUL!BH862="","*",SP_SUL!BH862)</f>
        <v>*</v>
      </c>
      <c r="P861" s="145" t="str">
        <f>IF($A$2=1,IF(SP_SUL!BJ862="","*",SP_SUL!BJ862),IF(SP_SUL!BK862="","*",SP_SUL!BK862))</f>
        <v>*</v>
      </c>
    </row>
    <row r="862" spans="1:16" hidden="1">
      <c r="A862" s="81" t="str">
        <f>IF(SP_SUL!B863="","*",SP_SUL!B863)</f>
        <v>*</v>
      </c>
      <c r="B862" s="82" t="str">
        <f>IF(SP_SUL!X863="","*",SP_SUL!X863)</f>
        <v>*</v>
      </c>
      <c r="C862" s="82" t="str">
        <f>IF(SP_SUL!S863="","*",SP_SUL!S863)</f>
        <v>-</v>
      </c>
      <c r="D862" s="82" t="str">
        <f>IF(SP_SUL!T863="","*",SP_SUL!T863)</f>
        <v>-</v>
      </c>
      <c r="E862" s="82" t="str">
        <f>IF(SP_SUL!D863="","*",SP_SUL!D863)</f>
        <v>*</v>
      </c>
      <c r="F862" s="82" t="str">
        <f>IF(SP_SUL!H863="","*",SP_SUL!H863)</f>
        <v>*</v>
      </c>
      <c r="G862" s="82" t="str">
        <f>IF(SP_SUL!M863="","*",SP_SUL!M863)</f>
        <v>-</v>
      </c>
      <c r="H862" s="115" t="str">
        <f>IF(SP_SUL!K863="","*",SP_SUL!K863)</f>
        <v>*</v>
      </c>
      <c r="I862" s="112" t="str">
        <f>IF(SP_SUL!O863="","*",SP_SUL!O863)</f>
        <v>*</v>
      </c>
      <c r="J862" s="112" t="str">
        <f>IF(SP_SUL!P863="","*",SP_SUL!P863)</f>
        <v>*</v>
      </c>
      <c r="K862" s="82">
        <f>IF(SP_SUL!AK863="","*",SP_SUL!AK863)</f>
        <v>0</v>
      </c>
      <c r="L862" s="82" t="str">
        <f>IF(SP_SUL!AM863="","*",SP_SUL!AM863)</f>
        <v>-</v>
      </c>
      <c r="M862" s="82">
        <f>IF(SP_SUL!AP863="","*",SP_SUL!AP863)</f>
        <v>0</v>
      </c>
      <c r="N862" s="82" t="str">
        <f>IF(SP_SUL!AM863="","*",SP_SUL!AM863)</f>
        <v>-</v>
      </c>
      <c r="O862" s="109" t="str">
        <f>IF(SP_SUL!BH863="","*",SP_SUL!BH863)</f>
        <v>*</v>
      </c>
      <c r="P862" s="145" t="str">
        <f>IF($A$2=1,IF(SP_SUL!BJ863="","*",SP_SUL!BJ863),IF(SP_SUL!BK863="","*",SP_SUL!BK863))</f>
        <v>*</v>
      </c>
    </row>
    <row r="863" spans="1:16" hidden="1">
      <c r="A863" s="81" t="str">
        <f>IF(SP_SUL!B864="","*",SP_SUL!B864)</f>
        <v>*</v>
      </c>
      <c r="B863" s="82" t="str">
        <f>IF(SP_SUL!X864="","*",SP_SUL!X864)</f>
        <v>*</v>
      </c>
      <c r="C863" s="82" t="str">
        <f>IF(SP_SUL!S864="","*",SP_SUL!S864)</f>
        <v>-</v>
      </c>
      <c r="D863" s="82" t="str">
        <f>IF(SP_SUL!T864="","*",SP_SUL!T864)</f>
        <v>-</v>
      </c>
      <c r="E863" s="82" t="str">
        <f>IF(SP_SUL!D864="","*",SP_SUL!D864)</f>
        <v>*</v>
      </c>
      <c r="F863" s="82" t="str">
        <f>IF(SP_SUL!H864="","*",SP_SUL!H864)</f>
        <v>*</v>
      </c>
      <c r="G863" s="82" t="str">
        <f>IF(SP_SUL!M864="","*",SP_SUL!M864)</f>
        <v>-</v>
      </c>
      <c r="H863" s="115" t="str">
        <f>IF(SP_SUL!K864="","*",SP_SUL!K864)</f>
        <v>*</v>
      </c>
      <c r="I863" s="112" t="str">
        <f>IF(SP_SUL!O864="","*",SP_SUL!O864)</f>
        <v>*</v>
      </c>
      <c r="J863" s="112" t="str">
        <f>IF(SP_SUL!P864="","*",SP_SUL!P864)</f>
        <v>*</v>
      </c>
      <c r="K863" s="82">
        <f>IF(SP_SUL!AK864="","*",SP_SUL!AK864)</f>
        <v>0</v>
      </c>
      <c r="L863" s="82" t="str">
        <f>IF(SP_SUL!AM864="","*",SP_SUL!AM864)</f>
        <v>-</v>
      </c>
      <c r="M863" s="82">
        <f>IF(SP_SUL!AP864="","*",SP_SUL!AP864)</f>
        <v>0</v>
      </c>
      <c r="N863" s="82" t="str">
        <f>IF(SP_SUL!AM864="","*",SP_SUL!AM864)</f>
        <v>-</v>
      </c>
      <c r="O863" s="109" t="str">
        <f>IF(SP_SUL!BH864="","*",SP_SUL!BH864)</f>
        <v>*</v>
      </c>
      <c r="P863" s="145" t="str">
        <f>IF($A$2=1,IF(SP_SUL!BJ864="","*",SP_SUL!BJ864),IF(SP_SUL!BK864="","*",SP_SUL!BK864))</f>
        <v>*</v>
      </c>
    </row>
    <row r="864" spans="1:16" hidden="1">
      <c r="A864" s="81" t="str">
        <f>IF(SP_SUL!B865="","*",SP_SUL!B865)</f>
        <v>*</v>
      </c>
      <c r="B864" s="82" t="str">
        <f>IF(SP_SUL!X865="","*",SP_SUL!X865)</f>
        <v>*</v>
      </c>
      <c r="C864" s="82" t="str">
        <f>IF(SP_SUL!S865="","*",SP_SUL!S865)</f>
        <v>-</v>
      </c>
      <c r="D864" s="82" t="str">
        <f>IF(SP_SUL!T865="","*",SP_SUL!T865)</f>
        <v>-</v>
      </c>
      <c r="E864" s="82" t="str">
        <f>IF(SP_SUL!D865="","*",SP_SUL!D865)</f>
        <v>*</v>
      </c>
      <c r="F864" s="82" t="str">
        <f>IF(SP_SUL!H865="","*",SP_SUL!H865)</f>
        <v>*</v>
      </c>
      <c r="G864" s="82" t="str">
        <f>IF(SP_SUL!M865="","*",SP_SUL!M865)</f>
        <v>-</v>
      </c>
      <c r="H864" s="115" t="str">
        <f>IF(SP_SUL!K865="","*",SP_SUL!K865)</f>
        <v>*</v>
      </c>
      <c r="I864" s="112" t="str">
        <f>IF(SP_SUL!O865="","*",SP_SUL!O865)</f>
        <v>*</v>
      </c>
      <c r="J864" s="112" t="str">
        <f>IF(SP_SUL!P865="","*",SP_SUL!P865)</f>
        <v>*</v>
      </c>
      <c r="K864" s="82">
        <f>IF(SP_SUL!AK865="","*",SP_SUL!AK865)</f>
        <v>0</v>
      </c>
      <c r="L864" s="82" t="str">
        <f>IF(SP_SUL!AM865="","*",SP_SUL!AM865)</f>
        <v>-</v>
      </c>
      <c r="M864" s="82">
        <f>IF(SP_SUL!AP865="","*",SP_SUL!AP865)</f>
        <v>0</v>
      </c>
      <c r="N864" s="82" t="str">
        <f>IF(SP_SUL!AM865="","*",SP_SUL!AM865)</f>
        <v>-</v>
      </c>
      <c r="O864" s="109" t="str">
        <f>IF(SP_SUL!BH865="","*",SP_SUL!BH865)</f>
        <v>*</v>
      </c>
      <c r="P864" s="145" t="str">
        <f>IF($A$2=1,IF(SP_SUL!BJ865="","*",SP_SUL!BJ865),IF(SP_SUL!BK865="","*",SP_SUL!BK865))</f>
        <v>*</v>
      </c>
    </row>
    <row r="865" spans="1:16" hidden="1">
      <c r="A865" s="81" t="str">
        <f>IF(SP_SUL!B866="","*",SP_SUL!B866)</f>
        <v>*</v>
      </c>
      <c r="B865" s="82" t="str">
        <f>IF(SP_SUL!X866="","*",SP_SUL!X866)</f>
        <v>*</v>
      </c>
      <c r="C865" s="82" t="str">
        <f>IF(SP_SUL!S866="","*",SP_SUL!S866)</f>
        <v>-</v>
      </c>
      <c r="D865" s="82" t="str">
        <f>IF(SP_SUL!T866="","*",SP_SUL!T866)</f>
        <v>-</v>
      </c>
      <c r="E865" s="82" t="str">
        <f>IF(SP_SUL!D866="","*",SP_SUL!D866)</f>
        <v>*</v>
      </c>
      <c r="F865" s="82" t="str">
        <f>IF(SP_SUL!H866="","*",SP_SUL!H866)</f>
        <v>*</v>
      </c>
      <c r="G865" s="82" t="str">
        <f>IF(SP_SUL!M866="","*",SP_SUL!M866)</f>
        <v>-</v>
      </c>
      <c r="H865" s="115" t="str">
        <f>IF(SP_SUL!K866="","*",SP_SUL!K866)</f>
        <v>*</v>
      </c>
      <c r="I865" s="112" t="str">
        <f>IF(SP_SUL!O866="","*",SP_SUL!O866)</f>
        <v>*</v>
      </c>
      <c r="J865" s="112" t="str">
        <f>IF(SP_SUL!P866="","*",SP_SUL!P866)</f>
        <v>*</v>
      </c>
      <c r="K865" s="82">
        <f>IF(SP_SUL!AK866="","*",SP_SUL!AK866)</f>
        <v>0</v>
      </c>
      <c r="L865" s="82" t="str">
        <f>IF(SP_SUL!AM866="","*",SP_SUL!AM866)</f>
        <v>-</v>
      </c>
      <c r="M865" s="82">
        <f>IF(SP_SUL!AP866="","*",SP_SUL!AP866)</f>
        <v>0</v>
      </c>
      <c r="N865" s="82" t="str">
        <f>IF(SP_SUL!AM866="","*",SP_SUL!AM866)</f>
        <v>-</v>
      </c>
      <c r="O865" s="109" t="str">
        <f>IF(SP_SUL!BH866="","*",SP_SUL!BH866)</f>
        <v>*</v>
      </c>
      <c r="P865" s="145" t="str">
        <f>IF($A$2=1,IF(SP_SUL!BJ866="","*",SP_SUL!BJ866),IF(SP_SUL!BK866="","*",SP_SUL!BK866))</f>
        <v>*</v>
      </c>
    </row>
    <row r="866" spans="1:16" hidden="1">
      <c r="A866" s="81" t="str">
        <f>IF(SP_SUL!B867="","*",SP_SUL!B867)</f>
        <v>*</v>
      </c>
      <c r="B866" s="82" t="str">
        <f>IF(SP_SUL!X867="","*",SP_SUL!X867)</f>
        <v>*</v>
      </c>
      <c r="C866" s="82" t="str">
        <f>IF(SP_SUL!S867="","*",SP_SUL!S867)</f>
        <v>-</v>
      </c>
      <c r="D866" s="82" t="str">
        <f>IF(SP_SUL!T867="","*",SP_SUL!T867)</f>
        <v>-</v>
      </c>
      <c r="E866" s="82" t="str">
        <f>IF(SP_SUL!D867="","*",SP_SUL!D867)</f>
        <v>*</v>
      </c>
      <c r="F866" s="82" t="str">
        <f>IF(SP_SUL!H867="","*",SP_SUL!H867)</f>
        <v>*</v>
      </c>
      <c r="G866" s="82" t="str">
        <f>IF(SP_SUL!M867="","*",SP_SUL!M867)</f>
        <v>-</v>
      </c>
      <c r="H866" s="115" t="str">
        <f>IF(SP_SUL!K867="","*",SP_SUL!K867)</f>
        <v>*</v>
      </c>
      <c r="I866" s="112" t="str">
        <f>IF(SP_SUL!O867="","*",SP_SUL!O867)</f>
        <v>*</v>
      </c>
      <c r="J866" s="112" t="str">
        <f>IF(SP_SUL!P867="","*",SP_SUL!P867)</f>
        <v>*</v>
      </c>
      <c r="K866" s="82">
        <f>IF(SP_SUL!AK867="","*",SP_SUL!AK867)</f>
        <v>0</v>
      </c>
      <c r="L866" s="82" t="str">
        <f>IF(SP_SUL!AM867="","*",SP_SUL!AM867)</f>
        <v>-</v>
      </c>
      <c r="M866" s="82">
        <f>IF(SP_SUL!AP867="","*",SP_SUL!AP867)</f>
        <v>0</v>
      </c>
      <c r="N866" s="82" t="str">
        <f>IF(SP_SUL!AM867="","*",SP_SUL!AM867)</f>
        <v>-</v>
      </c>
      <c r="O866" s="109" t="str">
        <f>IF(SP_SUL!BH867="","*",SP_SUL!BH867)</f>
        <v>*</v>
      </c>
      <c r="P866" s="145" t="str">
        <f>IF($A$2=1,IF(SP_SUL!BJ867="","*",SP_SUL!BJ867),IF(SP_SUL!BK867="","*",SP_SUL!BK867))</f>
        <v>*</v>
      </c>
    </row>
    <row r="867" spans="1:16" hidden="1">
      <c r="A867" s="81" t="str">
        <f>IF(SP_SUL!B868="","*",SP_SUL!B868)</f>
        <v>*</v>
      </c>
      <c r="B867" s="82" t="str">
        <f>IF(SP_SUL!X868="","*",SP_SUL!X868)</f>
        <v>*</v>
      </c>
      <c r="C867" s="82" t="str">
        <f>IF(SP_SUL!S868="","*",SP_SUL!S868)</f>
        <v>-</v>
      </c>
      <c r="D867" s="82" t="str">
        <f>IF(SP_SUL!T868="","*",SP_SUL!T868)</f>
        <v>-</v>
      </c>
      <c r="E867" s="82" t="str">
        <f>IF(SP_SUL!D868="","*",SP_SUL!D868)</f>
        <v>*</v>
      </c>
      <c r="F867" s="82" t="str">
        <f>IF(SP_SUL!H868="","*",SP_SUL!H868)</f>
        <v>*</v>
      </c>
      <c r="G867" s="82" t="str">
        <f>IF(SP_SUL!M868="","*",SP_SUL!M868)</f>
        <v>-</v>
      </c>
      <c r="H867" s="115" t="str">
        <f>IF(SP_SUL!K868="","*",SP_SUL!K868)</f>
        <v>*</v>
      </c>
      <c r="I867" s="112" t="str">
        <f>IF(SP_SUL!O868="","*",SP_SUL!O868)</f>
        <v>*</v>
      </c>
      <c r="J867" s="112" t="str">
        <f>IF(SP_SUL!P868="","*",SP_SUL!P868)</f>
        <v>*</v>
      </c>
      <c r="K867" s="82">
        <f>IF(SP_SUL!AK868="","*",SP_SUL!AK868)</f>
        <v>0</v>
      </c>
      <c r="L867" s="82" t="str">
        <f>IF(SP_SUL!AM868="","*",SP_SUL!AM868)</f>
        <v>-</v>
      </c>
      <c r="M867" s="82">
        <f>IF(SP_SUL!AP868="","*",SP_SUL!AP868)</f>
        <v>0</v>
      </c>
      <c r="N867" s="82" t="str">
        <f>IF(SP_SUL!AM868="","*",SP_SUL!AM868)</f>
        <v>-</v>
      </c>
      <c r="O867" s="109" t="str">
        <f>IF(SP_SUL!BH868="","*",SP_SUL!BH868)</f>
        <v>*</v>
      </c>
      <c r="P867" s="145" t="str">
        <f>IF($A$2=1,IF(SP_SUL!BJ868="","*",SP_SUL!BJ868),IF(SP_SUL!BK868="","*",SP_SUL!BK868))</f>
        <v>*</v>
      </c>
    </row>
    <row r="868" spans="1:16" hidden="1">
      <c r="A868" s="81" t="str">
        <f>IF(SP_SUL!B869="","*",SP_SUL!B869)</f>
        <v>*</v>
      </c>
      <c r="B868" s="82" t="str">
        <f>IF(SP_SUL!X869="","*",SP_SUL!X869)</f>
        <v>*</v>
      </c>
      <c r="C868" s="82" t="str">
        <f>IF(SP_SUL!S869="","*",SP_SUL!S869)</f>
        <v>-</v>
      </c>
      <c r="D868" s="82" t="str">
        <f>IF(SP_SUL!T869="","*",SP_SUL!T869)</f>
        <v>-</v>
      </c>
      <c r="E868" s="82" t="str">
        <f>IF(SP_SUL!D869="","*",SP_SUL!D869)</f>
        <v>*</v>
      </c>
      <c r="F868" s="82" t="str">
        <f>IF(SP_SUL!H869="","*",SP_SUL!H869)</f>
        <v>*</v>
      </c>
      <c r="G868" s="82" t="str">
        <f>IF(SP_SUL!M869="","*",SP_SUL!M869)</f>
        <v>-</v>
      </c>
      <c r="H868" s="115" t="str">
        <f>IF(SP_SUL!K869="","*",SP_SUL!K869)</f>
        <v>*</v>
      </c>
      <c r="I868" s="112" t="str">
        <f>IF(SP_SUL!O869="","*",SP_SUL!O869)</f>
        <v>*</v>
      </c>
      <c r="J868" s="112" t="str">
        <f>IF(SP_SUL!P869="","*",SP_SUL!P869)</f>
        <v>*</v>
      </c>
      <c r="K868" s="82">
        <f>IF(SP_SUL!AK869="","*",SP_SUL!AK869)</f>
        <v>0</v>
      </c>
      <c r="L868" s="82" t="str">
        <f>IF(SP_SUL!AM869="","*",SP_SUL!AM869)</f>
        <v>-</v>
      </c>
      <c r="M868" s="82">
        <f>IF(SP_SUL!AP869="","*",SP_SUL!AP869)</f>
        <v>0</v>
      </c>
      <c r="N868" s="82" t="str">
        <f>IF(SP_SUL!AM869="","*",SP_SUL!AM869)</f>
        <v>-</v>
      </c>
      <c r="O868" s="109" t="str">
        <f>IF(SP_SUL!BH869="","*",SP_SUL!BH869)</f>
        <v>*</v>
      </c>
      <c r="P868" s="145" t="str">
        <f>IF($A$2=1,IF(SP_SUL!BJ869="","*",SP_SUL!BJ869),IF(SP_SUL!BK869="","*",SP_SUL!BK869))</f>
        <v>*</v>
      </c>
    </row>
    <row r="869" spans="1:16" hidden="1">
      <c r="A869" s="81" t="str">
        <f>IF(SP_SUL!B870="","*",SP_SUL!B870)</f>
        <v>*</v>
      </c>
      <c r="B869" s="82" t="str">
        <f>IF(SP_SUL!X870="","*",SP_SUL!X870)</f>
        <v>*</v>
      </c>
      <c r="C869" s="82" t="str">
        <f>IF(SP_SUL!S870="","*",SP_SUL!S870)</f>
        <v>-</v>
      </c>
      <c r="D869" s="82" t="str">
        <f>IF(SP_SUL!T870="","*",SP_SUL!T870)</f>
        <v>-</v>
      </c>
      <c r="E869" s="82" t="str">
        <f>IF(SP_SUL!D870="","*",SP_SUL!D870)</f>
        <v>*</v>
      </c>
      <c r="F869" s="82" t="str">
        <f>IF(SP_SUL!H870="","*",SP_SUL!H870)</f>
        <v>*</v>
      </c>
      <c r="G869" s="82" t="str">
        <f>IF(SP_SUL!M870="","*",SP_SUL!M870)</f>
        <v>-</v>
      </c>
      <c r="H869" s="115" t="str">
        <f>IF(SP_SUL!K870="","*",SP_SUL!K870)</f>
        <v>*</v>
      </c>
      <c r="I869" s="112" t="str">
        <f>IF(SP_SUL!O870="","*",SP_SUL!O870)</f>
        <v>*</v>
      </c>
      <c r="J869" s="112" t="str">
        <f>IF(SP_SUL!P870="","*",SP_SUL!P870)</f>
        <v>*</v>
      </c>
      <c r="K869" s="82">
        <f>IF(SP_SUL!AK870="","*",SP_SUL!AK870)</f>
        <v>0</v>
      </c>
      <c r="L869" s="82" t="str">
        <f>IF(SP_SUL!AM870="","*",SP_SUL!AM870)</f>
        <v>-</v>
      </c>
      <c r="M869" s="82">
        <f>IF(SP_SUL!AP870="","*",SP_SUL!AP870)</f>
        <v>0</v>
      </c>
      <c r="N869" s="82" t="str">
        <f>IF(SP_SUL!AM870="","*",SP_SUL!AM870)</f>
        <v>-</v>
      </c>
      <c r="O869" s="109" t="str">
        <f>IF(SP_SUL!BH870="","*",SP_SUL!BH870)</f>
        <v>*</v>
      </c>
      <c r="P869" s="145" t="str">
        <f>IF($A$2=1,IF(SP_SUL!BJ870="","*",SP_SUL!BJ870),IF(SP_SUL!BK870="","*",SP_SUL!BK870))</f>
        <v>*</v>
      </c>
    </row>
    <row r="870" spans="1:16" hidden="1">
      <c r="A870" s="81" t="str">
        <f>IF(SP_SUL!B871="","*",SP_SUL!B871)</f>
        <v>*</v>
      </c>
      <c r="B870" s="82" t="str">
        <f>IF(SP_SUL!X871="","*",SP_SUL!X871)</f>
        <v>*</v>
      </c>
      <c r="C870" s="82" t="str">
        <f>IF(SP_SUL!S871="","*",SP_SUL!S871)</f>
        <v>-</v>
      </c>
      <c r="D870" s="82" t="str">
        <f>IF(SP_SUL!T871="","*",SP_SUL!T871)</f>
        <v>-</v>
      </c>
      <c r="E870" s="82" t="str">
        <f>IF(SP_SUL!D871="","*",SP_SUL!D871)</f>
        <v>*</v>
      </c>
      <c r="F870" s="82" t="str">
        <f>IF(SP_SUL!H871="","*",SP_SUL!H871)</f>
        <v>*</v>
      </c>
      <c r="G870" s="82" t="str">
        <f>IF(SP_SUL!M871="","*",SP_SUL!M871)</f>
        <v>-</v>
      </c>
      <c r="H870" s="115" t="str">
        <f>IF(SP_SUL!K871="","*",SP_SUL!K871)</f>
        <v>*</v>
      </c>
      <c r="I870" s="112" t="str">
        <f>IF(SP_SUL!O871="","*",SP_SUL!O871)</f>
        <v>*</v>
      </c>
      <c r="J870" s="112" t="str">
        <f>IF(SP_SUL!P871="","*",SP_SUL!P871)</f>
        <v>*</v>
      </c>
      <c r="K870" s="82">
        <f>IF(SP_SUL!AK871="","*",SP_SUL!AK871)</f>
        <v>0</v>
      </c>
      <c r="L870" s="82" t="str">
        <f>IF(SP_SUL!AM871="","*",SP_SUL!AM871)</f>
        <v>-</v>
      </c>
      <c r="M870" s="82">
        <f>IF(SP_SUL!AP871="","*",SP_SUL!AP871)</f>
        <v>0</v>
      </c>
      <c r="N870" s="82" t="str">
        <f>IF(SP_SUL!AM871="","*",SP_SUL!AM871)</f>
        <v>-</v>
      </c>
      <c r="O870" s="109" t="str">
        <f>IF(SP_SUL!BH871="","*",SP_SUL!BH871)</f>
        <v>*</v>
      </c>
      <c r="P870" s="145" t="str">
        <f>IF($A$2=1,IF(SP_SUL!BJ871="","*",SP_SUL!BJ871),IF(SP_SUL!BK871="","*",SP_SUL!BK871))</f>
        <v>*</v>
      </c>
    </row>
    <row r="871" spans="1:16" hidden="1">
      <c r="A871" s="81" t="str">
        <f>IF(SP_SUL!B872="","*",SP_SUL!B872)</f>
        <v>*</v>
      </c>
      <c r="B871" s="82" t="str">
        <f>IF(SP_SUL!X872="","*",SP_SUL!X872)</f>
        <v>*</v>
      </c>
      <c r="C871" s="82" t="str">
        <f>IF(SP_SUL!S872="","*",SP_SUL!S872)</f>
        <v>-</v>
      </c>
      <c r="D871" s="82" t="str">
        <f>IF(SP_SUL!T872="","*",SP_SUL!T872)</f>
        <v>-</v>
      </c>
      <c r="E871" s="82" t="str">
        <f>IF(SP_SUL!D872="","*",SP_SUL!D872)</f>
        <v>*</v>
      </c>
      <c r="F871" s="82" t="str">
        <f>IF(SP_SUL!H872="","*",SP_SUL!H872)</f>
        <v>*</v>
      </c>
      <c r="G871" s="82" t="str">
        <f>IF(SP_SUL!M872="","*",SP_SUL!M872)</f>
        <v>-</v>
      </c>
      <c r="H871" s="115" t="str">
        <f>IF(SP_SUL!K872="","*",SP_SUL!K872)</f>
        <v>*</v>
      </c>
      <c r="I871" s="112" t="str">
        <f>IF(SP_SUL!O872="","*",SP_SUL!O872)</f>
        <v>*</v>
      </c>
      <c r="J871" s="112" t="str">
        <f>IF(SP_SUL!P872="","*",SP_SUL!P872)</f>
        <v>*</v>
      </c>
      <c r="K871" s="82">
        <f>IF(SP_SUL!AK872="","*",SP_SUL!AK872)</f>
        <v>0</v>
      </c>
      <c r="L871" s="82" t="str">
        <f>IF(SP_SUL!AM872="","*",SP_SUL!AM872)</f>
        <v>-</v>
      </c>
      <c r="M871" s="82">
        <f>IF(SP_SUL!AP872="","*",SP_SUL!AP872)</f>
        <v>0</v>
      </c>
      <c r="N871" s="82" t="str">
        <f>IF(SP_SUL!AM872="","*",SP_SUL!AM872)</f>
        <v>-</v>
      </c>
      <c r="O871" s="109" t="str">
        <f>IF(SP_SUL!BH872="","*",SP_SUL!BH872)</f>
        <v>*</v>
      </c>
      <c r="P871" s="145" t="str">
        <f>IF($A$2=1,IF(SP_SUL!BJ872="","*",SP_SUL!BJ872),IF(SP_SUL!BK872="","*",SP_SUL!BK872))</f>
        <v>*</v>
      </c>
    </row>
    <row r="872" spans="1:16" hidden="1">
      <c r="A872" s="81" t="str">
        <f>IF(SP_SUL!B873="","*",SP_SUL!B873)</f>
        <v>*</v>
      </c>
      <c r="B872" s="82" t="str">
        <f>IF(SP_SUL!X873="","*",SP_SUL!X873)</f>
        <v>*</v>
      </c>
      <c r="C872" s="82" t="str">
        <f>IF(SP_SUL!S873="","*",SP_SUL!S873)</f>
        <v>-</v>
      </c>
      <c r="D872" s="82" t="str">
        <f>IF(SP_SUL!T873="","*",SP_SUL!T873)</f>
        <v>-</v>
      </c>
      <c r="E872" s="82" t="str">
        <f>IF(SP_SUL!D873="","*",SP_SUL!D873)</f>
        <v>*</v>
      </c>
      <c r="F872" s="82" t="str">
        <f>IF(SP_SUL!H873="","*",SP_SUL!H873)</f>
        <v>*</v>
      </c>
      <c r="G872" s="82" t="str">
        <f>IF(SP_SUL!M873="","*",SP_SUL!M873)</f>
        <v>-</v>
      </c>
      <c r="H872" s="115" t="str">
        <f>IF(SP_SUL!K873="","*",SP_SUL!K873)</f>
        <v>*</v>
      </c>
      <c r="I872" s="112" t="str">
        <f>IF(SP_SUL!O873="","*",SP_SUL!O873)</f>
        <v>*</v>
      </c>
      <c r="J872" s="112" t="str">
        <f>IF(SP_SUL!P873="","*",SP_SUL!P873)</f>
        <v>*</v>
      </c>
      <c r="K872" s="82">
        <f>IF(SP_SUL!AK873="","*",SP_SUL!AK873)</f>
        <v>0</v>
      </c>
      <c r="L872" s="82" t="str">
        <f>IF(SP_SUL!AM873="","*",SP_SUL!AM873)</f>
        <v>-</v>
      </c>
      <c r="M872" s="82">
        <f>IF(SP_SUL!AP873="","*",SP_SUL!AP873)</f>
        <v>0</v>
      </c>
      <c r="N872" s="82" t="str">
        <f>IF(SP_SUL!AM873="","*",SP_SUL!AM873)</f>
        <v>-</v>
      </c>
      <c r="O872" s="109" t="str">
        <f>IF(SP_SUL!BH873="","*",SP_SUL!BH873)</f>
        <v>*</v>
      </c>
      <c r="P872" s="145" t="str">
        <f>IF($A$2=1,IF(SP_SUL!BJ873="","*",SP_SUL!BJ873),IF(SP_SUL!BK873="","*",SP_SUL!BK873))</f>
        <v>*</v>
      </c>
    </row>
    <row r="873" spans="1:16" hidden="1">
      <c r="A873" s="81" t="str">
        <f>IF(SP_SUL!B874="","*",SP_SUL!B874)</f>
        <v>*</v>
      </c>
      <c r="B873" s="82" t="str">
        <f>IF(SP_SUL!X874="","*",SP_SUL!X874)</f>
        <v>*</v>
      </c>
      <c r="C873" s="82" t="str">
        <f>IF(SP_SUL!S874="","*",SP_SUL!S874)</f>
        <v>-</v>
      </c>
      <c r="D873" s="82" t="str">
        <f>IF(SP_SUL!T874="","*",SP_SUL!T874)</f>
        <v>-</v>
      </c>
      <c r="E873" s="82" t="str">
        <f>IF(SP_SUL!D874="","*",SP_SUL!D874)</f>
        <v>*</v>
      </c>
      <c r="F873" s="82" t="str">
        <f>IF(SP_SUL!H874="","*",SP_SUL!H874)</f>
        <v>*</v>
      </c>
      <c r="G873" s="82" t="str">
        <f>IF(SP_SUL!M874="","*",SP_SUL!M874)</f>
        <v>-</v>
      </c>
      <c r="H873" s="115" t="str">
        <f>IF(SP_SUL!K874="","*",SP_SUL!K874)</f>
        <v>*</v>
      </c>
      <c r="I873" s="112" t="str">
        <f>IF(SP_SUL!O874="","*",SP_SUL!O874)</f>
        <v>*</v>
      </c>
      <c r="J873" s="112" t="str">
        <f>IF(SP_SUL!P874="","*",SP_SUL!P874)</f>
        <v>*</v>
      </c>
      <c r="K873" s="82">
        <f>IF(SP_SUL!AK874="","*",SP_SUL!AK874)</f>
        <v>0</v>
      </c>
      <c r="L873" s="82" t="str">
        <f>IF(SP_SUL!AM874="","*",SP_SUL!AM874)</f>
        <v>-</v>
      </c>
      <c r="M873" s="82">
        <f>IF(SP_SUL!AP874="","*",SP_SUL!AP874)</f>
        <v>0</v>
      </c>
      <c r="N873" s="82" t="str">
        <f>IF(SP_SUL!AM874="","*",SP_SUL!AM874)</f>
        <v>-</v>
      </c>
      <c r="O873" s="109" t="str">
        <f>IF(SP_SUL!BH874="","*",SP_SUL!BH874)</f>
        <v>*</v>
      </c>
      <c r="P873" s="145" t="str">
        <f>IF($A$2=1,IF(SP_SUL!BJ874="","*",SP_SUL!BJ874),IF(SP_SUL!BK874="","*",SP_SUL!BK874))</f>
        <v>*</v>
      </c>
    </row>
    <row r="874" spans="1:16" hidden="1">
      <c r="A874" s="81" t="str">
        <f>IF(SP_SUL!B875="","*",SP_SUL!B875)</f>
        <v>*</v>
      </c>
      <c r="B874" s="82" t="str">
        <f>IF(SP_SUL!X875="","*",SP_SUL!X875)</f>
        <v>*</v>
      </c>
      <c r="C874" s="82" t="str">
        <f>IF(SP_SUL!S875="","*",SP_SUL!S875)</f>
        <v>-</v>
      </c>
      <c r="D874" s="82" t="str">
        <f>IF(SP_SUL!T875="","*",SP_SUL!T875)</f>
        <v>-</v>
      </c>
      <c r="E874" s="82" t="str">
        <f>IF(SP_SUL!D875="","*",SP_SUL!D875)</f>
        <v>*</v>
      </c>
      <c r="F874" s="82" t="str">
        <f>IF(SP_SUL!H875="","*",SP_SUL!H875)</f>
        <v>*</v>
      </c>
      <c r="G874" s="82" t="str">
        <f>IF(SP_SUL!M875="","*",SP_SUL!M875)</f>
        <v>-</v>
      </c>
      <c r="H874" s="115" t="str">
        <f>IF(SP_SUL!K875="","*",SP_SUL!K875)</f>
        <v>*</v>
      </c>
      <c r="I874" s="112" t="str">
        <f>IF(SP_SUL!O875="","*",SP_SUL!O875)</f>
        <v>*</v>
      </c>
      <c r="J874" s="112" t="str">
        <f>IF(SP_SUL!P875="","*",SP_SUL!P875)</f>
        <v>*</v>
      </c>
      <c r="K874" s="82">
        <f>IF(SP_SUL!AK875="","*",SP_SUL!AK875)</f>
        <v>0</v>
      </c>
      <c r="L874" s="82" t="str">
        <f>IF(SP_SUL!AM875="","*",SP_SUL!AM875)</f>
        <v>-</v>
      </c>
      <c r="M874" s="82">
        <f>IF(SP_SUL!AP875="","*",SP_SUL!AP875)</f>
        <v>0</v>
      </c>
      <c r="N874" s="82" t="str">
        <f>IF(SP_SUL!AM875="","*",SP_SUL!AM875)</f>
        <v>-</v>
      </c>
      <c r="O874" s="109" t="str">
        <f>IF(SP_SUL!BH875="","*",SP_SUL!BH875)</f>
        <v>*</v>
      </c>
      <c r="P874" s="145" t="str">
        <f>IF($A$2=1,IF(SP_SUL!BJ875="","*",SP_SUL!BJ875),IF(SP_SUL!BK875="","*",SP_SUL!BK875))</f>
        <v>*</v>
      </c>
    </row>
    <row r="875" spans="1:16" hidden="1">
      <c r="A875" s="81" t="str">
        <f>IF(SP_SUL!B876="","*",SP_SUL!B876)</f>
        <v>*</v>
      </c>
      <c r="B875" s="82" t="str">
        <f>IF(SP_SUL!X876="","*",SP_SUL!X876)</f>
        <v>*</v>
      </c>
      <c r="C875" s="82" t="str">
        <f>IF(SP_SUL!S876="","*",SP_SUL!S876)</f>
        <v>-</v>
      </c>
      <c r="D875" s="82" t="str">
        <f>IF(SP_SUL!T876="","*",SP_SUL!T876)</f>
        <v>-</v>
      </c>
      <c r="E875" s="82" t="str">
        <f>IF(SP_SUL!D876="","*",SP_SUL!D876)</f>
        <v>*</v>
      </c>
      <c r="F875" s="82" t="str">
        <f>IF(SP_SUL!H876="","*",SP_SUL!H876)</f>
        <v>*</v>
      </c>
      <c r="G875" s="82" t="str">
        <f>IF(SP_SUL!M876="","*",SP_SUL!M876)</f>
        <v>-</v>
      </c>
      <c r="H875" s="115" t="str">
        <f>IF(SP_SUL!K876="","*",SP_SUL!K876)</f>
        <v>*</v>
      </c>
      <c r="I875" s="112" t="str">
        <f>IF(SP_SUL!O876="","*",SP_SUL!O876)</f>
        <v>*</v>
      </c>
      <c r="J875" s="112" t="str">
        <f>IF(SP_SUL!P876="","*",SP_SUL!P876)</f>
        <v>*</v>
      </c>
      <c r="K875" s="82">
        <f>IF(SP_SUL!AK876="","*",SP_SUL!AK876)</f>
        <v>0</v>
      </c>
      <c r="L875" s="82" t="str">
        <f>IF(SP_SUL!AM876="","*",SP_SUL!AM876)</f>
        <v>-</v>
      </c>
      <c r="M875" s="82">
        <f>IF(SP_SUL!AP876="","*",SP_SUL!AP876)</f>
        <v>0</v>
      </c>
      <c r="N875" s="82" t="str">
        <f>IF(SP_SUL!AM876="","*",SP_SUL!AM876)</f>
        <v>-</v>
      </c>
      <c r="O875" s="109" t="str">
        <f>IF(SP_SUL!BH876="","*",SP_SUL!BH876)</f>
        <v>*</v>
      </c>
      <c r="P875" s="145" t="str">
        <f>IF($A$2=1,IF(SP_SUL!BJ876="","*",SP_SUL!BJ876),IF(SP_SUL!BK876="","*",SP_SUL!BK876))</f>
        <v>*</v>
      </c>
    </row>
    <row r="876" spans="1:16" hidden="1">
      <c r="A876" s="81" t="str">
        <f>IF(SP_SUL!B877="","*",SP_SUL!B877)</f>
        <v>*</v>
      </c>
      <c r="B876" s="82" t="str">
        <f>IF(SP_SUL!X877="","*",SP_SUL!X877)</f>
        <v>*</v>
      </c>
      <c r="C876" s="82" t="str">
        <f>IF(SP_SUL!S877="","*",SP_SUL!S877)</f>
        <v>-</v>
      </c>
      <c r="D876" s="82" t="str">
        <f>IF(SP_SUL!T877="","*",SP_SUL!T877)</f>
        <v>-</v>
      </c>
      <c r="E876" s="82" t="str">
        <f>IF(SP_SUL!D877="","*",SP_SUL!D877)</f>
        <v>*</v>
      </c>
      <c r="F876" s="82" t="str">
        <f>IF(SP_SUL!H877="","*",SP_SUL!H877)</f>
        <v>*</v>
      </c>
      <c r="G876" s="82" t="str">
        <f>IF(SP_SUL!M877="","*",SP_SUL!M877)</f>
        <v>-</v>
      </c>
      <c r="H876" s="115" t="str">
        <f>IF(SP_SUL!K877="","*",SP_SUL!K877)</f>
        <v>*</v>
      </c>
      <c r="I876" s="112" t="str">
        <f>IF(SP_SUL!O877="","*",SP_SUL!O877)</f>
        <v>*</v>
      </c>
      <c r="J876" s="112" t="str">
        <f>IF(SP_SUL!P877="","*",SP_SUL!P877)</f>
        <v>*</v>
      </c>
      <c r="K876" s="82">
        <f>IF(SP_SUL!AK877="","*",SP_SUL!AK877)</f>
        <v>0</v>
      </c>
      <c r="L876" s="82" t="str">
        <f>IF(SP_SUL!AM877="","*",SP_SUL!AM877)</f>
        <v>-</v>
      </c>
      <c r="M876" s="82">
        <f>IF(SP_SUL!AP877="","*",SP_SUL!AP877)</f>
        <v>0</v>
      </c>
      <c r="N876" s="82" t="str">
        <f>IF(SP_SUL!AM877="","*",SP_SUL!AM877)</f>
        <v>-</v>
      </c>
      <c r="O876" s="109" t="str">
        <f>IF(SP_SUL!BH877="","*",SP_SUL!BH877)</f>
        <v>*</v>
      </c>
      <c r="P876" s="145" t="str">
        <f>IF($A$2=1,IF(SP_SUL!BJ877="","*",SP_SUL!BJ877),IF(SP_SUL!BK877="","*",SP_SUL!BK877))</f>
        <v>*</v>
      </c>
    </row>
    <row r="877" spans="1:16" hidden="1">
      <c r="A877" s="81" t="str">
        <f>IF(SP_SUL!B878="","*",SP_SUL!B878)</f>
        <v>*</v>
      </c>
      <c r="B877" s="82" t="str">
        <f>IF(SP_SUL!X878="","*",SP_SUL!X878)</f>
        <v>*</v>
      </c>
      <c r="C877" s="82" t="str">
        <f>IF(SP_SUL!S878="","*",SP_SUL!S878)</f>
        <v>-</v>
      </c>
      <c r="D877" s="82" t="str">
        <f>IF(SP_SUL!T878="","*",SP_SUL!T878)</f>
        <v>-</v>
      </c>
      <c r="E877" s="82" t="str">
        <f>IF(SP_SUL!D878="","*",SP_SUL!D878)</f>
        <v>*</v>
      </c>
      <c r="F877" s="82" t="str">
        <f>IF(SP_SUL!H878="","*",SP_SUL!H878)</f>
        <v>*</v>
      </c>
      <c r="G877" s="82" t="str">
        <f>IF(SP_SUL!M878="","*",SP_SUL!M878)</f>
        <v>-</v>
      </c>
      <c r="H877" s="115" t="str">
        <f>IF(SP_SUL!K878="","*",SP_SUL!K878)</f>
        <v>*</v>
      </c>
      <c r="I877" s="112" t="str">
        <f>IF(SP_SUL!O878="","*",SP_SUL!O878)</f>
        <v>*</v>
      </c>
      <c r="J877" s="112" t="str">
        <f>IF(SP_SUL!P878="","*",SP_SUL!P878)</f>
        <v>*</v>
      </c>
      <c r="K877" s="82">
        <f>IF(SP_SUL!AK878="","*",SP_SUL!AK878)</f>
        <v>0</v>
      </c>
      <c r="L877" s="82" t="str">
        <f>IF(SP_SUL!AM878="","*",SP_SUL!AM878)</f>
        <v>-</v>
      </c>
      <c r="M877" s="82">
        <f>IF(SP_SUL!AP878="","*",SP_SUL!AP878)</f>
        <v>0</v>
      </c>
      <c r="N877" s="82" t="str">
        <f>IF(SP_SUL!AM878="","*",SP_SUL!AM878)</f>
        <v>-</v>
      </c>
      <c r="O877" s="109" t="str">
        <f>IF(SP_SUL!BH878="","*",SP_SUL!BH878)</f>
        <v>*</v>
      </c>
      <c r="P877" s="145" t="str">
        <f>IF($A$2=1,IF(SP_SUL!BJ878="","*",SP_SUL!BJ878),IF(SP_SUL!BK878="","*",SP_SUL!BK878))</f>
        <v>*</v>
      </c>
    </row>
    <row r="878" spans="1:16" hidden="1">
      <c r="A878" s="81" t="str">
        <f>IF(SP_SUL!B879="","*",SP_SUL!B879)</f>
        <v>*</v>
      </c>
      <c r="B878" s="82" t="str">
        <f>IF(SP_SUL!X879="","*",SP_SUL!X879)</f>
        <v>*</v>
      </c>
      <c r="C878" s="82" t="str">
        <f>IF(SP_SUL!S879="","*",SP_SUL!S879)</f>
        <v>-</v>
      </c>
      <c r="D878" s="82" t="str">
        <f>IF(SP_SUL!T879="","*",SP_SUL!T879)</f>
        <v>-</v>
      </c>
      <c r="E878" s="82" t="str">
        <f>IF(SP_SUL!D879="","*",SP_SUL!D879)</f>
        <v>*</v>
      </c>
      <c r="F878" s="82" t="str">
        <f>IF(SP_SUL!H879="","*",SP_SUL!H879)</f>
        <v>*</v>
      </c>
      <c r="G878" s="82" t="str">
        <f>IF(SP_SUL!M879="","*",SP_SUL!M879)</f>
        <v>-</v>
      </c>
      <c r="H878" s="115" t="str">
        <f>IF(SP_SUL!K879="","*",SP_SUL!K879)</f>
        <v>*</v>
      </c>
      <c r="I878" s="112" t="str">
        <f>IF(SP_SUL!O879="","*",SP_SUL!O879)</f>
        <v>*</v>
      </c>
      <c r="J878" s="112" t="str">
        <f>IF(SP_SUL!P879="","*",SP_SUL!P879)</f>
        <v>*</v>
      </c>
      <c r="K878" s="82">
        <f>IF(SP_SUL!AK879="","*",SP_SUL!AK879)</f>
        <v>0</v>
      </c>
      <c r="L878" s="82" t="str">
        <f>IF(SP_SUL!AM879="","*",SP_SUL!AM879)</f>
        <v>-</v>
      </c>
      <c r="M878" s="82">
        <f>IF(SP_SUL!AP879="","*",SP_SUL!AP879)</f>
        <v>0</v>
      </c>
      <c r="N878" s="82" t="str">
        <f>IF(SP_SUL!AM879="","*",SP_SUL!AM879)</f>
        <v>-</v>
      </c>
      <c r="O878" s="109" t="str">
        <f>IF(SP_SUL!BH879="","*",SP_SUL!BH879)</f>
        <v>*</v>
      </c>
      <c r="P878" s="145" t="str">
        <f>IF($A$2=1,IF(SP_SUL!BJ879="","*",SP_SUL!BJ879),IF(SP_SUL!BK879="","*",SP_SUL!BK879))</f>
        <v>*</v>
      </c>
    </row>
    <row r="879" spans="1:16" hidden="1">
      <c r="A879" s="81" t="str">
        <f>IF(SP_SUL!B880="","*",SP_SUL!B880)</f>
        <v>*</v>
      </c>
      <c r="B879" s="82" t="str">
        <f>IF(SP_SUL!X880="","*",SP_SUL!X880)</f>
        <v>*</v>
      </c>
      <c r="C879" s="82" t="str">
        <f>IF(SP_SUL!S880="","*",SP_SUL!S880)</f>
        <v>-</v>
      </c>
      <c r="D879" s="82" t="str">
        <f>IF(SP_SUL!T880="","*",SP_SUL!T880)</f>
        <v>-</v>
      </c>
      <c r="E879" s="82" t="str">
        <f>IF(SP_SUL!D880="","*",SP_SUL!D880)</f>
        <v>*</v>
      </c>
      <c r="F879" s="82" t="str">
        <f>IF(SP_SUL!H880="","*",SP_SUL!H880)</f>
        <v>*</v>
      </c>
      <c r="G879" s="82" t="str">
        <f>IF(SP_SUL!M880="","*",SP_SUL!M880)</f>
        <v>-</v>
      </c>
      <c r="H879" s="115" t="str">
        <f>IF(SP_SUL!K880="","*",SP_SUL!K880)</f>
        <v>*</v>
      </c>
      <c r="I879" s="112" t="str">
        <f>IF(SP_SUL!O880="","*",SP_SUL!O880)</f>
        <v>*</v>
      </c>
      <c r="J879" s="112" t="str">
        <f>IF(SP_SUL!P880="","*",SP_SUL!P880)</f>
        <v>*</v>
      </c>
      <c r="K879" s="82">
        <f>IF(SP_SUL!AK880="","*",SP_SUL!AK880)</f>
        <v>0</v>
      </c>
      <c r="L879" s="82" t="str">
        <f>IF(SP_SUL!AM880="","*",SP_SUL!AM880)</f>
        <v>-</v>
      </c>
      <c r="M879" s="82">
        <f>IF(SP_SUL!AP880="","*",SP_SUL!AP880)</f>
        <v>0</v>
      </c>
      <c r="N879" s="82" t="str">
        <f>IF(SP_SUL!AM880="","*",SP_SUL!AM880)</f>
        <v>-</v>
      </c>
      <c r="O879" s="109" t="str">
        <f>IF(SP_SUL!BH880="","*",SP_SUL!BH880)</f>
        <v>*</v>
      </c>
      <c r="P879" s="145" t="str">
        <f>IF($A$2=1,IF(SP_SUL!BJ880="","*",SP_SUL!BJ880),IF(SP_SUL!BK880="","*",SP_SUL!BK880))</f>
        <v>*</v>
      </c>
    </row>
    <row r="880" spans="1:16" hidden="1">
      <c r="A880" s="81" t="str">
        <f>IF(SP_SUL!B881="","*",SP_SUL!B881)</f>
        <v>*</v>
      </c>
      <c r="B880" s="82" t="str">
        <f>IF(SP_SUL!X881="","*",SP_SUL!X881)</f>
        <v>*</v>
      </c>
      <c r="C880" s="82" t="str">
        <f>IF(SP_SUL!S881="","*",SP_SUL!S881)</f>
        <v>-</v>
      </c>
      <c r="D880" s="82" t="str">
        <f>IF(SP_SUL!T881="","*",SP_SUL!T881)</f>
        <v>-</v>
      </c>
      <c r="E880" s="82" t="str">
        <f>IF(SP_SUL!D881="","*",SP_SUL!D881)</f>
        <v>*</v>
      </c>
      <c r="F880" s="82" t="str">
        <f>IF(SP_SUL!H881="","*",SP_SUL!H881)</f>
        <v>*</v>
      </c>
      <c r="G880" s="82" t="str">
        <f>IF(SP_SUL!M881="","*",SP_SUL!M881)</f>
        <v>-</v>
      </c>
      <c r="H880" s="115" t="str">
        <f>IF(SP_SUL!K881="","*",SP_SUL!K881)</f>
        <v>*</v>
      </c>
      <c r="I880" s="112" t="str">
        <f>IF(SP_SUL!O881="","*",SP_SUL!O881)</f>
        <v>*</v>
      </c>
      <c r="J880" s="112" t="str">
        <f>IF(SP_SUL!P881="","*",SP_SUL!P881)</f>
        <v>*</v>
      </c>
      <c r="K880" s="82">
        <f>IF(SP_SUL!AK881="","*",SP_SUL!AK881)</f>
        <v>0</v>
      </c>
      <c r="L880" s="82" t="str">
        <f>IF(SP_SUL!AM881="","*",SP_SUL!AM881)</f>
        <v>-</v>
      </c>
      <c r="M880" s="82">
        <f>IF(SP_SUL!AP881="","*",SP_SUL!AP881)</f>
        <v>0</v>
      </c>
      <c r="N880" s="82" t="str">
        <f>IF(SP_SUL!AM881="","*",SP_SUL!AM881)</f>
        <v>-</v>
      </c>
      <c r="O880" s="109" t="str">
        <f>IF(SP_SUL!BH881="","*",SP_SUL!BH881)</f>
        <v>*</v>
      </c>
      <c r="P880" s="145" t="str">
        <f>IF($A$2=1,IF(SP_SUL!BJ881="","*",SP_SUL!BJ881),IF(SP_SUL!BK881="","*",SP_SUL!BK881))</f>
        <v>*</v>
      </c>
    </row>
    <row r="881" spans="1:16" hidden="1">
      <c r="A881" s="81" t="str">
        <f>IF(SP_SUL!B882="","*",SP_SUL!B882)</f>
        <v>*</v>
      </c>
      <c r="B881" s="82" t="str">
        <f>IF(SP_SUL!X882="","*",SP_SUL!X882)</f>
        <v>*</v>
      </c>
      <c r="C881" s="82" t="str">
        <f>IF(SP_SUL!S882="","*",SP_SUL!S882)</f>
        <v>-</v>
      </c>
      <c r="D881" s="82" t="str">
        <f>IF(SP_SUL!T882="","*",SP_SUL!T882)</f>
        <v>-</v>
      </c>
      <c r="E881" s="82" t="str">
        <f>IF(SP_SUL!D882="","*",SP_SUL!D882)</f>
        <v>*</v>
      </c>
      <c r="F881" s="82" t="str">
        <f>IF(SP_SUL!H882="","*",SP_SUL!H882)</f>
        <v>*</v>
      </c>
      <c r="G881" s="82" t="str">
        <f>IF(SP_SUL!M882="","*",SP_SUL!M882)</f>
        <v>-</v>
      </c>
      <c r="H881" s="115" t="str">
        <f>IF(SP_SUL!K882="","*",SP_SUL!K882)</f>
        <v>*</v>
      </c>
      <c r="I881" s="112" t="str">
        <f>IF(SP_SUL!O882="","*",SP_SUL!O882)</f>
        <v>*</v>
      </c>
      <c r="J881" s="112" t="str">
        <f>IF(SP_SUL!P882="","*",SP_SUL!P882)</f>
        <v>*</v>
      </c>
      <c r="K881" s="82">
        <f>IF(SP_SUL!AK882="","*",SP_SUL!AK882)</f>
        <v>0</v>
      </c>
      <c r="L881" s="82" t="str">
        <f>IF(SP_SUL!AM882="","*",SP_SUL!AM882)</f>
        <v>-</v>
      </c>
      <c r="M881" s="82">
        <f>IF(SP_SUL!AP882="","*",SP_SUL!AP882)</f>
        <v>0</v>
      </c>
      <c r="N881" s="82" t="str">
        <f>IF(SP_SUL!AM882="","*",SP_SUL!AM882)</f>
        <v>-</v>
      </c>
      <c r="O881" s="109" t="str">
        <f>IF(SP_SUL!BH882="","*",SP_SUL!BH882)</f>
        <v>*</v>
      </c>
      <c r="P881" s="145" t="str">
        <f>IF($A$2=1,IF(SP_SUL!BJ882="","*",SP_SUL!BJ882),IF(SP_SUL!BK882="","*",SP_SUL!BK882))</f>
        <v>*</v>
      </c>
    </row>
    <row r="882" spans="1:16" hidden="1">
      <c r="A882" s="81" t="str">
        <f>IF(SP_SUL!B883="","*",SP_SUL!B883)</f>
        <v>*</v>
      </c>
      <c r="B882" s="82" t="str">
        <f>IF(SP_SUL!X883="","*",SP_SUL!X883)</f>
        <v>*</v>
      </c>
      <c r="C882" s="82" t="str">
        <f>IF(SP_SUL!S883="","*",SP_SUL!S883)</f>
        <v>-</v>
      </c>
      <c r="D882" s="82" t="str">
        <f>IF(SP_SUL!T883="","*",SP_SUL!T883)</f>
        <v>-</v>
      </c>
      <c r="E882" s="82" t="str">
        <f>IF(SP_SUL!D883="","*",SP_SUL!D883)</f>
        <v>*</v>
      </c>
      <c r="F882" s="82" t="str">
        <f>IF(SP_SUL!H883="","*",SP_SUL!H883)</f>
        <v>*</v>
      </c>
      <c r="G882" s="82" t="str">
        <f>IF(SP_SUL!M883="","*",SP_SUL!M883)</f>
        <v>-</v>
      </c>
      <c r="H882" s="115" t="str">
        <f>IF(SP_SUL!K883="","*",SP_SUL!K883)</f>
        <v>*</v>
      </c>
      <c r="I882" s="112" t="str">
        <f>IF(SP_SUL!O883="","*",SP_SUL!O883)</f>
        <v>*</v>
      </c>
      <c r="J882" s="112" t="str">
        <f>IF(SP_SUL!P883="","*",SP_SUL!P883)</f>
        <v>*</v>
      </c>
      <c r="K882" s="82">
        <f>IF(SP_SUL!AK883="","*",SP_SUL!AK883)</f>
        <v>0</v>
      </c>
      <c r="L882" s="82" t="str">
        <f>IF(SP_SUL!AM883="","*",SP_SUL!AM883)</f>
        <v>-</v>
      </c>
      <c r="M882" s="82">
        <f>IF(SP_SUL!AP883="","*",SP_SUL!AP883)</f>
        <v>0</v>
      </c>
      <c r="N882" s="82" t="str">
        <f>IF(SP_SUL!AM883="","*",SP_SUL!AM883)</f>
        <v>-</v>
      </c>
      <c r="O882" s="109" t="str">
        <f>IF(SP_SUL!BH883="","*",SP_SUL!BH883)</f>
        <v>*</v>
      </c>
      <c r="P882" s="145" t="str">
        <f>IF($A$2=1,IF(SP_SUL!BJ883="","*",SP_SUL!BJ883),IF(SP_SUL!BK883="","*",SP_SUL!BK883))</f>
        <v>*</v>
      </c>
    </row>
    <row r="883" spans="1:16" hidden="1">
      <c r="A883" s="81" t="str">
        <f>IF(SP_SUL!B884="","*",SP_SUL!B884)</f>
        <v>*</v>
      </c>
      <c r="B883" s="82" t="str">
        <f>IF(SP_SUL!X884="","*",SP_SUL!X884)</f>
        <v>*</v>
      </c>
      <c r="C883" s="82" t="str">
        <f>IF(SP_SUL!S884="","*",SP_SUL!S884)</f>
        <v>-</v>
      </c>
      <c r="D883" s="82" t="str">
        <f>IF(SP_SUL!T884="","*",SP_SUL!T884)</f>
        <v>-</v>
      </c>
      <c r="E883" s="82" t="str">
        <f>IF(SP_SUL!D884="","*",SP_SUL!D884)</f>
        <v>*</v>
      </c>
      <c r="F883" s="82" t="str">
        <f>IF(SP_SUL!H884="","*",SP_SUL!H884)</f>
        <v>*</v>
      </c>
      <c r="G883" s="82" t="str">
        <f>IF(SP_SUL!M884="","*",SP_SUL!M884)</f>
        <v>-</v>
      </c>
      <c r="H883" s="115" t="str">
        <f>IF(SP_SUL!K884="","*",SP_SUL!K884)</f>
        <v>*</v>
      </c>
      <c r="I883" s="112" t="str">
        <f>IF(SP_SUL!O884="","*",SP_SUL!O884)</f>
        <v>*</v>
      </c>
      <c r="J883" s="112" t="str">
        <f>IF(SP_SUL!P884="","*",SP_SUL!P884)</f>
        <v>*</v>
      </c>
      <c r="K883" s="82">
        <f>IF(SP_SUL!AK884="","*",SP_SUL!AK884)</f>
        <v>0</v>
      </c>
      <c r="L883" s="82" t="str">
        <f>IF(SP_SUL!AM884="","*",SP_SUL!AM884)</f>
        <v>-</v>
      </c>
      <c r="M883" s="82">
        <f>IF(SP_SUL!AP884="","*",SP_SUL!AP884)</f>
        <v>0</v>
      </c>
      <c r="N883" s="82" t="str">
        <f>IF(SP_SUL!AM884="","*",SP_SUL!AM884)</f>
        <v>-</v>
      </c>
      <c r="O883" s="109" t="str">
        <f>IF(SP_SUL!BH884="","*",SP_SUL!BH884)</f>
        <v>*</v>
      </c>
      <c r="P883" s="145" t="str">
        <f>IF($A$2=1,IF(SP_SUL!BJ884="","*",SP_SUL!BJ884),IF(SP_SUL!BK884="","*",SP_SUL!BK884))</f>
        <v>*</v>
      </c>
    </row>
    <row r="884" spans="1:16" hidden="1">
      <c r="A884" s="81" t="str">
        <f>IF(SP_SUL!B885="","*",SP_SUL!B885)</f>
        <v>*</v>
      </c>
      <c r="B884" s="82" t="str">
        <f>IF(SP_SUL!X885="","*",SP_SUL!X885)</f>
        <v>*</v>
      </c>
      <c r="C884" s="82" t="str">
        <f>IF(SP_SUL!S885="","*",SP_SUL!S885)</f>
        <v>-</v>
      </c>
      <c r="D884" s="82" t="str">
        <f>IF(SP_SUL!T885="","*",SP_SUL!T885)</f>
        <v>-</v>
      </c>
      <c r="E884" s="82" t="str">
        <f>IF(SP_SUL!D885="","*",SP_SUL!D885)</f>
        <v>*</v>
      </c>
      <c r="F884" s="82" t="str">
        <f>IF(SP_SUL!H885="","*",SP_SUL!H885)</f>
        <v>*</v>
      </c>
      <c r="G884" s="82" t="str">
        <f>IF(SP_SUL!M885="","*",SP_SUL!M885)</f>
        <v>-</v>
      </c>
      <c r="H884" s="115" t="str">
        <f>IF(SP_SUL!K885="","*",SP_SUL!K885)</f>
        <v>*</v>
      </c>
      <c r="I884" s="112" t="str">
        <f>IF(SP_SUL!O885="","*",SP_SUL!O885)</f>
        <v>*</v>
      </c>
      <c r="J884" s="112" t="str">
        <f>IF(SP_SUL!P885="","*",SP_SUL!P885)</f>
        <v>*</v>
      </c>
      <c r="K884" s="82">
        <f>IF(SP_SUL!AK885="","*",SP_SUL!AK885)</f>
        <v>0</v>
      </c>
      <c r="L884" s="82" t="str">
        <f>IF(SP_SUL!AM885="","*",SP_SUL!AM885)</f>
        <v>-</v>
      </c>
      <c r="M884" s="82">
        <f>IF(SP_SUL!AP885="","*",SP_SUL!AP885)</f>
        <v>0</v>
      </c>
      <c r="N884" s="82" t="str">
        <f>IF(SP_SUL!AM885="","*",SP_SUL!AM885)</f>
        <v>-</v>
      </c>
      <c r="O884" s="109" t="str">
        <f>IF(SP_SUL!BH885="","*",SP_SUL!BH885)</f>
        <v>*</v>
      </c>
      <c r="P884" s="145" t="str">
        <f>IF($A$2=1,IF(SP_SUL!BJ885="","*",SP_SUL!BJ885),IF(SP_SUL!BK885="","*",SP_SUL!BK885))</f>
        <v>*</v>
      </c>
    </row>
    <row r="885" spans="1:16" hidden="1">
      <c r="A885" s="81" t="str">
        <f>IF(SP_SUL!B886="","*",SP_SUL!B886)</f>
        <v>*</v>
      </c>
      <c r="B885" s="82" t="str">
        <f>IF(SP_SUL!X886="","*",SP_SUL!X886)</f>
        <v>*</v>
      </c>
      <c r="C885" s="82" t="str">
        <f>IF(SP_SUL!S886="","*",SP_SUL!S886)</f>
        <v>-</v>
      </c>
      <c r="D885" s="82" t="str">
        <f>IF(SP_SUL!T886="","*",SP_SUL!T886)</f>
        <v>-</v>
      </c>
      <c r="E885" s="82" t="str">
        <f>IF(SP_SUL!D886="","*",SP_SUL!D886)</f>
        <v>*</v>
      </c>
      <c r="F885" s="82" t="str">
        <f>IF(SP_SUL!H886="","*",SP_SUL!H886)</f>
        <v>*</v>
      </c>
      <c r="G885" s="82" t="str">
        <f>IF(SP_SUL!M886="","*",SP_SUL!M886)</f>
        <v>-</v>
      </c>
      <c r="H885" s="115" t="str">
        <f>IF(SP_SUL!K886="","*",SP_SUL!K886)</f>
        <v>*</v>
      </c>
      <c r="I885" s="112" t="str">
        <f>IF(SP_SUL!O886="","*",SP_SUL!O886)</f>
        <v>*</v>
      </c>
      <c r="J885" s="112" t="str">
        <f>IF(SP_SUL!P886="","*",SP_SUL!P886)</f>
        <v>*</v>
      </c>
      <c r="K885" s="82">
        <f>IF(SP_SUL!AK886="","*",SP_SUL!AK886)</f>
        <v>0</v>
      </c>
      <c r="L885" s="82" t="str">
        <f>IF(SP_SUL!AM886="","*",SP_SUL!AM886)</f>
        <v>-</v>
      </c>
      <c r="M885" s="82">
        <f>IF(SP_SUL!AP886="","*",SP_SUL!AP886)</f>
        <v>0</v>
      </c>
      <c r="N885" s="82" t="str">
        <f>IF(SP_SUL!AM886="","*",SP_SUL!AM886)</f>
        <v>-</v>
      </c>
      <c r="O885" s="109" t="str">
        <f>IF(SP_SUL!BH886="","*",SP_SUL!BH886)</f>
        <v>*</v>
      </c>
      <c r="P885" s="145" t="str">
        <f>IF($A$2=1,IF(SP_SUL!BJ886="","*",SP_SUL!BJ886),IF(SP_SUL!BK886="","*",SP_SUL!BK886))</f>
        <v>*</v>
      </c>
    </row>
    <row r="886" spans="1:16" hidden="1">
      <c r="A886" s="81" t="str">
        <f>IF(SP_SUL!B887="","*",SP_SUL!B887)</f>
        <v>*</v>
      </c>
      <c r="B886" s="82" t="str">
        <f>IF(SP_SUL!X887="","*",SP_SUL!X887)</f>
        <v>*</v>
      </c>
      <c r="C886" s="82" t="str">
        <f>IF(SP_SUL!S887="","*",SP_SUL!S887)</f>
        <v>-</v>
      </c>
      <c r="D886" s="82" t="str">
        <f>IF(SP_SUL!T887="","*",SP_SUL!T887)</f>
        <v>-</v>
      </c>
      <c r="E886" s="82" t="str">
        <f>IF(SP_SUL!D887="","*",SP_SUL!D887)</f>
        <v>*</v>
      </c>
      <c r="F886" s="82" t="str">
        <f>IF(SP_SUL!H887="","*",SP_SUL!H887)</f>
        <v>*</v>
      </c>
      <c r="G886" s="82" t="str">
        <f>IF(SP_SUL!M887="","*",SP_SUL!M887)</f>
        <v>-</v>
      </c>
      <c r="H886" s="115" t="str">
        <f>IF(SP_SUL!K887="","*",SP_SUL!K887)</f>
        <v>*</v>
      </c>
      <c r="I886" s="112" t="str">
        <f>IF(SP_SUL!O887="","*",SP_SUL!O887)</f>
        <v>*</v>
      </c>
      <c r="J886" s="112" t="str">
        <f>IF(SP_SUL!P887="","*",SP_SUL!P887)</f>
        <v>*</v>
      </c>
      <c r="K886" s="82">
        <f>IF(SP_SUL!AK887="","*",SP_SUL!AK887)</f>
        <v>0</v>
      </c>
      <c r="L886" s="82" t="str">
        <f>IF(SP_SUL!AM887="","*",SP_SUL!AM887)</f>
        <v>-</v>
      </c>
      <c r="M886" s="82">
        <f>IF(SP_SUL!AP887="","*",SP_SUL!AP887)</f>
        <v>0</v>
      </c>
      <c r="N886" s="82" t="str">
        <f>IF(SP_SUL!AM887="","*",SP_SUL!AM887)</f>
        <v>-</v>
      </c>
      <c r="O886" s="109" t="str">
        <f>IF(SP_SUL!BH887="","*",SP_SUL!BH887)</f>
        <v>*</v>
      </c>
      <c r="P886" s="145" t="str">
        <f>IF($A$2=1,IF(SP_SUL!BJ887="","*",SP_SUL!BJ887),IF(SP_SUL!BK887="","*",SP_SUL!BK887))</f>
        <v>*</v>
      </c>
    </row>
    <row r="887" spans="1:16" hidden="1">
      <c r="A887" s="81" t="str">
        <f>IF(SP_SUL!B888="","*",SP_SUL!B888)</f>
        <v>*</v>
      </c>
      <c r="B887" s="82" t="str">
        <f>IF(SP_SUL!X888="","*",SP_SUL!X888)</f>
        <v>*</v>
      </c>
      <c r="C887" s="82" t="str">
        <f>IF(SP_SUL!S888="","*",SP_SUL!S888)</f>
        <v>-</v>
      </c>
      <c r="D887" s="82" t="str">
        <f>IF(SP_SUL!T888="","*",SP_SUL!T888)</f>
        <v>-</v>
      </c>
      <c r="E887" s="82" t="str">
        <f>IF(SP_SUL!D888="","*",SP_SUL!D888)</f>
        <v>*</v>
      </c>
      <c r="F887" s="82" t="str">
        <f>IF(SP_SUL!H888="","*",SP_SUL!H888)</f>
        <v>*</v>
      </c>
      <c r="G887" s="82" t="str">
        <f>IF(SP_SUL!M888="","*",SP_SUL!M888)</f>
        <v>-</v>
      </c>
      <c r="H887" s="115" t="str">
        <f>IF(SP_SUL!K888="","*",SP_SUL!K888)</f>
        <v>*</v>
      </c>
      <c r="I887" s="112" t="str">
        <f>IF(SP_SUL!O888="","*",SP_SUL!O888)</f>
        <v>*</v>
      </c>
      <c r="J887" s="112" t="str">
        <f>IF(SP_SUL!P888="","*",SP_SUL!P888)</f>
        <v>*</v>
      </c>
      <c r="K887" s="82">
        <f>IF(SP_SUL!AK888="","*",SP_SUL!AK888)</f>
        <v>0</v>
      </c>
      <c r="L887" s="82" t="str">
        <f>IF(SP_SUL!AM888="","*",SP_SUL!AM888)</f>
        <v>-</v>
      </c>
      <c r="M887" s="82">
        <f>IF(SP_SUL!AP888="","*",SP_SUL!AP888)</f>
        <v>0</v>
      </c>
      <c r="N887" s="82" t="str">
        <f>IF(SP_SUL!AM888="","*",SP_SUL!AM888)</f>
        <v>-</v>
      </c>
      <c r="O887" s="109" t="str">
        <f>IF(SP_SUL!BH888="","*",SP_SUL!BH888)</f>
        <v>*</v>
      </c>
      <c r="P887" s="145" t="str">
        <f>IF($A$2=1,IF(SP_SUL!BJ888="","*",SP_SUL!BJ888),IF(SP_SUL!BK888="","*",SP_SUL!BK888))</f>
        <v>*</v>
      </c>
    </row>
    <row r="888" spans="1:16" hidden="1">
      <c r="A888" s="81" t="str">
        <f>IF(SP_SUL!B889="","*",SP_SUL!B889)</f>
        <v>*</v>
      </c>
      <c r="B888" s="82" t="str">
        <f>IF(SP_SUL!X889="","*",SP_SUL!X889)</f>
        <v>*</v>
      </c>
      <c r="C888" s="82" t="str">
        <f>IF(SP_SUL!S889="","*",SP_SUL!S889)</f>
        <v>-</v>
      </c>
      <c r="D888" s="82" t="str">
        <f>IF(SP_SUL!T889="","*",SP_SUL!T889)</f>
        <v>-</v>
      </c>
      <c r="E888" s="82" t="str">
        <f>IF(SP_SUL!D889="","*",SP_SUL!D889)</f>
        <v>*</v>
      </c>
      <c r="F888" s="82" t="str">
        <f>IF(SP_SUL!H889="","*",SP_SUL!H889)</f>
        <v>*</v>
      </c>
      <c r="G888" s="82" t="str">
        <f>IF(SP_SUL!M889="","*",SP_SUL!M889)</f>
        <v>-</v>
      </c>
      <c r="H888" s="115" t="str">
        <f>IF(SP_SUL!K889="","*",SP_SUL!K889)</f>
        <v>*</v>
      </c>
      <c r="I888" s="112" t="str">
        <f>IF(SP_SUL!O889="","*",SP_SUL!O889)</f>
        <v>*</v>
      </c>
      <c r="J888" s="112" t="str">
        <f>IF(SP_SUL!P889="","*",SP_SUL!P889)</f>
        <v>*</v>
      </c>
      <c r="K888" s="82">
        <f>IF(SP_SUL!AK889="","*",SP_SUL!AK889)</f>
        <v>0</v>
      </c>
      <c r="L888" s="82" t="str">
        <f>IF(SP_SUL!AM889="","*",SP_SUL!AM889)</f>
        <v>-</v>
      </c>
      <c r="M888" s="82">
        <f>IF(SP_SUL!AP889="","*",SP_SUL!AP889)</f>
        <v>0</v>
      </c>
      <c r="N888" s="82" t="str">
        <f>IF(SP_SUL!AM889="","*",SP_SUL!AM889)</f>
        <v>-</v>
      </c>
      <c r="O888" s="109" t="str">
        <f>IF(SP_SUL!BH889="","*",SP_SUL!BH889)</f>
        <v>*</v>
      </c>
      <c r="P888" s="145" t="str">
        <f>IF($A$2=1,IF(SP_SUL!BJ889="","*",SP_SUL!BJ889),IF(SP_SUL!BK889="","*",SP_SUL!BK889))</f>
        <v>*</v>
      </c>
    </row>
    <row r="889" spans="1:16" hidden="1">
      <c r="A889" s="81" t="str">
        <f>IF(SP_SUL!B890="","*",SP_SUL!B890)</f>
        <v>*</v>
      </c>
      <c r="B889" s="82" t="str">
        <f>IF(SP_SUL!X890="","*",SP_SUL!X890)</f>
        <v>*</v>
      </c>
      <c r="C889" s="82" t="str">
        <f>IF(SP_SUL!S890="","*",SP_SUL!S890)</f>
        <v>-</v>
      </c>
      <c r="D889" s="82" t="str">
        <f>IF(SP_SUL!T890="","*",SP_SUL!T890)</f>
        <v>-</v>
      </c>
      <c r="E889" s="82" t="str">
        <f>IF(SP_SUL!D890="","*",SP_SUL!D890)</f>
        <v>*</v>
      </c>
      <c r="F889" s="82" t="str">
        <f>IF(SP_SUL!H890="","*",SP_SUL!H890)</f>
        <v>*</v>
      </c>
      <c r="G889" s="82" t="str">
        <f>IF(SP_SUL!M890="","*",SP_SUL!M890)</f>
        <v>-</v>
      </c>
      <c r="H889" s="115" t="str">
        <f>IF(SP_SUL!K890="","*",SP_SUL!K890)</f>
        <v>*</v>
      </c>
      <c r="I889" s="112" t="str">
        <f>IF(SP_SUL!O890="","*",SP_SUL!O890)</f>
        <v>*</v>
      </c>
      <c r="J889" s="112" t="str">
        <f>IF(SP_SUL!P890="","*",SP_SUL!P890)</f>
        <v>*</v>
      </c>
      <c r="K889" s="82">
        <f>IF(SP_SUL!AK890="","*",SP_SUL!AK890)</f>
        <v>0</v>
      </c>
      <c r="L889" s="82" t="str">
        <f>IF(SP_SUL!AM890="","*",SP_SUL!AM890)</f>
        <v>-</v>
      </c>
      <c r="M889" s="82">
        <f>IF(SP_SUL!AP890="","*",SP_SUL!AP890)</f>
        <v>0</v>
      </c>
      <c r="N889" s="82" t="str">
        <f>IF(SP_SUL!AM890="","*",SP_SUL!AM890)</f>
        <v>-</v>
      </c>
      <c r="O889" s="109" t="str">
        <f>IF(SP_SUL!BH890="","*",SP_SUL!BH890)</f>
        <v>*</v>
      </c>
      <c r="P889" s="145" t="str">
        <f>IF($A$2=1,IF(SP_SUL!BJ890="","*",SP_SUL!BJ890),IF(SP_SUL!BK890="","*",SP_SUL!BK890))</f>
        <v>*</v>
      </c>
    </row>
    <row r="890" spans="1:16" hidden="1">
      <c r="A890" s="81" t="str">
        <f>IF(SP_SUL!B891="","*",SP_SUL!B891)</f>
        <v>*</v>
      </c>
      <c r="B890" s="82" t="str">
        <f>IF(SP_SUL!X891="","*",SP_SUL!X891)</f>
        <v>*</v>
      </c>
      <c r="C890" s="82" t="str">
        <f>IF(SP_SUL!S891="","*",SP_SUL!S891)</f>
        <v>-</v>
      </c>
      <c r="D890" s="82" t="str">
        <f>IF(SP_SUL!T891="","*",SP_SUL!T891)</f>
        <v>-</v>
      </c>
      <c r="E890" s="82" t="str">
        <f>IF(SP_SUL!D891="","*",SP_SUL!D891)</f>
        <v>*</v>
      </c>
      <c r="F890" s="82" t="str">
        <f>IF(SP_SUL!H891="","*",SP_SUL!H891)</f>
        <v>*</v>
      </c>
      <c r="G890" s="82" t="str">
        <f>IF(SP_SUL!M891="","*",SP_SUL!M891)</f>
        <v>-</v>
      </c>
      <c r="H890" s="115" t="str">
        <f>IF(SP_SUL!K891="","*",SP_SUL!K891)</f>
        <v>*</v>
      </c>
      <c r="I890" s="112" t="str">
        <f>IF(SP_SUL!O891="","*",SP_SUL!O891)</f>
        <v>*</v>
      </c>
      <c r="J890" s="112" t="str">
        <f>IF(SP_SUL!P891="","*",SP_SUL!P891)</f>
        <v>*</v>
      </c>
      <c r="K890" s="82">
        <f>IF(SP_SUL!AK891="","*",SP_SUL!AK891)</f>
        <v>0</v>
      </c>
      <c r="L890" s="82" t="str">
        <f>IF(SP_SUL!AM891="","*",SP_SUL!AM891)</f>
        <v>-</v>
      </c>
      <c r="M890" s="82">
        <f>IF(SP_SUL!AP891="","*",SP_SUL!AP891)</f>
        <v>0</v>
      </c>
      <c r="N890" s="82" t="str">
        <f>IF(SP_SUL!AM891="","*",SP_SUL!AM891)</f>
        <v>-</v>
      </c>
      <c r="O890" s="109" t="str">
        <f>IF(SP_SUL!BH891="","*",SP_SUL!BH891)</f>
        <v>*</v>
      </c>
      <c r="P890" s="145" t="str">
        <f>IF($A$2=1,IF(SP_SUL!BJ891="","*",SP_SUL!BJ891),IF(SP_SUL!BK891="","*",SP_SUL!BK891))</f>
        <v>*</v>
      </c>
    </row>
    <row r="891" spans="1:16" hidden="1">
      <c r="A891" s="81" t="str">
        <f>IF(SP_SUL!B892="","*",SP_SUL!B892)</f>
        <v>*</v>
      </c>
      <c r="B891" s="82" t="str">
        <f>IF(SP_SUL!X892="","*",SP_SUL!X892)</f>
        <v>*</v>
      </c>
      <c r="C891" s="82" t="str">
        <f>IF(SP_SUL!S892="","*",SP_SUL!S892)</f>
        <v>-</v>
      </c>
      <c r="D891" s="82" t="str">
        <f>IF(SP_SUL!T892="","*",SP_SUL!T892)</f>
        <v>-</v>
      </c>
      <c r="E891" s="82" t="str">
        <f>IF(SP_SUL!D892="","*",SP_SUL!D892)</f>
        <v>*</v>
      </c>
      <c r="F891" s="82" t="str">
        <f>IF(SP_SUL!H892="","*",SP_SUL!H892)</f>
        <v>*</v>
      </c>
      <c r="G891" s="82" t="str">
        <f>IF(SP_SUL!M892="","*",SP_SUL!M892)</f>
        <v>-</v>
      </c>
      <c r="H891" s="115" t="str">
        <f>IF(SP_SUL!K892="","*",SP_SUL!K892)</f>
        <v>*</v>
      </c>
      <c r="I891" s="112" t="str">
        <f>IF(SP_SUL!O892="","*",SP_SUL!O892)</f>
        <v>*</v>
      </c>
      <c r="J891" s="112" t="str">
        <f>IF(SP_SUL!P892="","*",SP_SUL!P892)</f>
        <v>*</v>
      </c>
      <c r="K891" s="82">
        <f>IF(SP_SUL!AK892="","*",SP_SUL!AK892)</f>
        <v>0</v>
      </c>
      <c r="L891" s="82" t="str">
        <f>IF(SP_SUL!AM892="","*",SP_SUL!AM892)</f>
        <v>-</v>
      </c>
      <c r="M891" s="82">
        <f>IF(SP_SUL!AP892="","*",SP_SUL!AP892)</f>
        <v>0</v>
      </c>
      <c r="N891" s="82" t="str">
        <f>IF(SP_SUL!AM892="","*",SP_SUL!AM892)</f>
        <v>-</v>
      </c>
      <c r="O891" s="109" t="str">
        <f>IF(SP_SUL!BH892="","*",SP_SUL!BH892)</f>
        <v>*</v>
      </c>
      <c r="P891" s="145" t="str">
        <f>IF($A$2=1,IF(SP_SUL!BJ892="","*",SP_SUL!BJ892),IF(SP_SUL!BK892="","*",SP_SUL!BK892))</f>
        <v>*</v>
      </c>
    </row>
    <row r="892" spans="1:16" hidden="1">
      <c r="A892" s="81" t="str">
        <f>IF(SP_SUL!B893="","*",SP_SUL!B893)</f>
        <v>*</v>
      </c>
      <c r="B892" s="82" t="str">
        <f>IF(SP_SUL!X893="","*",SP_SUL!X893)</f>
        <v>*</v>
      </c>
      <c r="C892" s="82" t="str">
        <f>IF(SP_SUL!S893="","*",SP_SUL!S893)</f>
        <v>-</v>
      </c>
      <c r="D892" s="82" t="str">
        <f>IF(SP_SUL!T893="","*",SP_SUL!T893)</f>
        <v>-</v>
      </c>
      <c r="E892" s="82" t="str">
        <f>IF(SP_SUL!D893="","*",SP_SUL!D893)</f>
        <v>*</v>
      </c>
      <c r="F892" s="82" t="str">
        <f>IF(SP_SUL!H893="","*",SP_SUL!H893)</f>
        <v>*</v>
      </c>
      <c r="G892" s="82" t="str">
        <f>IF(SP_SUL!M893="","*",SP_SUL!M893)</f>
        <v>-</v>
      </c>
      <c r="H892" s="115" t="str">
        <f>IF(SP_SUL!K893="","*",SP_SUL!K893)</f>
        <v>*</v>
      </c>
      <c r="I892" s="112" t="str">
        <f>IF(SP_SUL!O893="","*",SP_SUL!O893)</f>
        <v>*</v>
      </c>
      <c r="J892" s="112" t="str">
        <f>IF(SP_SUL!P893="","*",SP_SUL!P893)</f>
        <v>*</v>
      </c>
      <c r="K892" s="82">
        <f>IF(SP_SUL!AK893="","*",SP_SUL!AK893)</f>
        <v>0</v>
      </c>
      <c r="L892" s="82" t="str">
        <f>IF(SP_SUL!AM893="","*",SP_SUL!AM893)</f>
        <v>-</v>
      </c>
      <c r="M892" s="82">
        <f>IF(SP_SUL!AP893="","*",SP_SUL!AP893)</f>
        <v>0</v>
      </c>
      <c r="N892" s="82" t="str">
        <f>IF(SP_SUL!AM893="","*",SP_SUL!AM893)</f>
        <v>-</v>
      </c>
      <c r="O892" s="109" t="str">
        <f>IF(SP_SUL!BH893="","*",SP_SUL!BH893)</f>
        <v>*</v>
      </c>
      <c r="P892" s="145" t="str">
        <f>IF($A$2=1,IF(SP_SUL!BJ893="","*",SP_SUL!BJ893),IF(SP_SUL!BK893="","*",SP_SUL!BK893))</f>
        <v>*</v>
      </c>
    </row>
    <row r="893" spans="1:16" hidden="1">
      <c r="A893" s="81" t="str">
        <f>IF(SP_SUL!B894="","*",SP_SUL!B894)</f>
        <v>*</v>
      </c>
      <c r="B893" s="82" t="str">
        <f>IF(SP_SUL!X894="","*",SP_SUL!X894)</f>
        <v>*</v>
      </c>
      <c r="C893" s="82" t="str">
        <f>IF(SP_SUL!S894="","*",SP_SUL!S894)</f>
        <v>-</v>
      </c>
      <c r="D893" s="82" t="str">
        <f>IF(SP_SUL!T894="","*",SP_SUL!T894)</f>
        <v>-</v>
      </c>
      <c r="E893" s="82" t="str">
        <f>IF(SP_SUL!D894="","*",SP_SUL!D894)</f>
        <v>*</v>
      </c>
      <c r="F893" s="82" t="str">
        <f>IF(SP_SUL!H894="","*",SP_SUL!H894)</f>
        <v>*</v>
      </c>
      <c r="G893" s="82" t="str">
        <f>IF(SP_SUL!M894="","*",SP_SUL!M894)</f>
        <v>-</v>
      </c>
      <c r="H893" s="115" t="str">
        <f>IF(SP_SUL!K894="","*",SP_SUL!K894)</f>
        <v>*</v>
      </c>
      <c r="I893" s="112" t="str">
        <f>IF(SP_SUL!O894="","*",SP_SUL!O894)</f>
        <v>*</v>
      </c>
      <c r="J893" s="112" t="str">
        <f>IF(SP_SUL!P894="","*",SP_SUL!P894)</f>
        <v>*</v>
      </c>
      <c r="K893" s="82">
        <f>IF(SP_SUL!AK894="","*",SP_SUL!AK894)</f>
        <v>0</v>
      </c>
      <c r="L893" s="82" t="str">
        <f>IF(SP_SUL!AM894="","*",SP_SUL!AM894)</f>
        <v>-</v>
      </c>
      <c r="M893" s="82">
        <f>IF(SP_SUL!AP894="","*",SP_SUL!AP894)</f>
        <v>0</v>
      </c>
      <c r="N893" s="82" t="str">
        <f>IF(SP_SUL!AM894="","*",SP_SUL!AM894)</f>
        <v>-</v>
      </c>
      <c r="O893" s="109" t="str">
        <f>IF(SP_SUL!BH894="","*",SP_SUL!BH894)</f>
        <v>*</v>
      </c>
      <c r="P893" s="145" t="str">
        <f>IF($A$2=1,IF(SP_SUL!BJ894="","*",SP_SUL!BJ894),IF(SP_SUL!BK894="","*",SP_SUL!BK894))</f>
        <v>*</v>
      </c>
    </row>
    <row r="894" spans="1:16" hidden="1">
      <c r="A894" s="81" t="str">
        <f>IF(SP_SUL!B895="","*",SP_SUL!B895)</f>
        <v>*</v>
      </c>
      <c r="B894" s="82" t="str">
        <f>IF(SP_SUL!X895="","*",SP_SUL!X895)</f>
        <v>*</v>
      </c>
      <c r="C894" s="82" t="str">
        <f>IF(SP_SUL!S895="","*",SP_SUL!S895)</f>
        <v>-</v>
      </c>
      <c r="D894" s="82" t="str">
        <f>IF(SP_SUL!T895="","*",SP_SUL!T895)</f>
        <v>-</v>
      </c>
      <c r="E894" s="82" t="str">
        <f>IF(SP_SUL!D895="","*",SP_SUL!D895)</f>
        <v>*</v>
      </c>
      <c r="F894" s="82" t="str">
        <f>IF(SP_SUL!H895="","*",SP_SUL!H895)</f>
        <v>*</v>
      </c>
      <c r="G894" s="82" t="str">
        <f>IF(SP_SUL!M895="","*",SP_SUL!M895)</f>
        <v>-</v>
      </c>
      <c r="H894" s="115" t="str">
        <f>IF(SP_SUL!K895="","*",SP_SUL!K895)</f>
        <v>*</v>
      </c>
      <c r="I894" s="112" t="str">
        <f>IF(SP_SUL!O895="","*",SP_SUL!O895)</f>
        <v>*</v>
      </c>
      <c r="J894" s="112" t="str">
        <f>IF(SP_SUL!P895="","*",SP_SUL!P895)</f>
        <v>*</v>
      </c>
      <c r="K894" s="82">
        <f>IF(SP_SUL!AK895="","*",SP_SUL!AK895)</f>
        <v>0</v>
      </c>
      <c r="L894" s="82" t="str">
        <f>IF(SP_SUL!AM895="","*",SP_SUL!AM895)</f>
        <v>-</v>
      </c>
      <c r="M894" s="82">
        <f>IF(SP_SUL!AP895="","*",SP_SUL!AP895)</f>
        <v>0</v>
      </c>
      <c r="N894" s="82" t="str">
        <f>IF(SP_SUL!AM895="","*",SP_SUL!AM895)</f>
        <v>-</v>
      </c>
      <c r="O894" s="109" t="str">
        <f>IF(SP_SUL!BH895="","*",SP_SUL!BH895)</f>
        <v>*</v>
      </c>
      <c r="P894" s="145" t="str">
        <f>IF($A$2=1,IF(SP_SUL!BJ895="","*",SP_SUL!BJ895),IF(SP_SUL!BK895="","*",SP_SUL!BK895))</f>
        <v>*</v>
      </c>
    </row>
    <row r="895" spans="1:16" hidden="1">
      <c r="A895" s="81" t="str">
        <f>IF(SP_SUL!B896="","*",SP_SUL!B896)</f>
        <v>*</v>
      </c>
      <c r="B895" s="82" t="str">
        <f>IF(SP_SUL!X896="","*",SP_SUL!X896)</f>
        <v>*</v>
      </c>
      <c r="C895" s="82" t="str">
        <f>IF(SP_SUL!S896="","*",SP_SUL!S896)</f>
        <v>-</v>
      </c>
      <c r="D895" s="82" t="str">
        <f>IF(SP_SUL!T896="","*",SP_SUL!T896)</f>
        <v>-</v>
      </c>
      <c r="E895" s="82" t="str">
        <f>IF(SP_SUL!D896="","*",SP_SUL!D896)</f>
        <v>*</v>
      </c>
      <c r="F895" s="82" t="str">
        <f>IF(SP_SUL!H896="","*",SP_SUL!H896)</f>
        <v>*</v>
      </c>
      <c r="G895" s="82" t="str">
        <f>IF(SP_SUL!M896="","*",SP_SUL!M896)</f>
        <v>-</v>
      </c>
      <c r="H895" s="115" t="str">
        <f>IF(SP_SUL!K896="","*",SP_SUL!K896)</f>
        <v>*</v>
      </c>
      <c r="I895" s="112" t="str">
        <f>IF(SP_SUL!O896="","*",SP_SUL!O896)</f>
        <v>*</v>
      </c>
      <c r="J895" s="112" t="str">
        <f>IF(SP_SUL!P896="","*",SP_SUL!P896)</f>
        <v>*</v>
      </c>
      <c r="K895" s="82">
        <f>IF(SP_SUL!AK896="","*",SP_SUL!AK896)</f>
        <v>0</v>
      </c>
      <c r="L895" s="82" t="str">
        <f>IF(SP_SUL!AM896="","*",SP_SUL!AM896)</f>
        <v>-</v>
      </c>
      <c r="M895" s="82">
        <f>IF(SP_SUL!AP896="","*",SP_SUL!AP896)</f>
        <v>0</v>
      </c>
      <c r="N895" s="82" t="str">
        <f>IF(SP_SUL!AM896="","*",SP_SUL!AM896)</f>
        <v>-</v>
      </c>
      <c r="O895" s="109" t="str">
        <f>IF(SP_SUL!BH896="","*",SP_SUL!BH896)</f>
        <v>*</v>
      </c>
      <c r="P895" s="145" t="str">
        <f>IF($A$2=1,IF(SP_SUL!BJ896="","*",SP_SUL!BJ896),IF(SP_SUL!BK896="","*",SP_SUL!BK896))</f>
        <v>*</v>
      </c>
    </row>
    <row r="896" spans="1:16" hidden="1">
      <c r="A896" s="81" t="str">
        <f>IF(SP_SUL!B897="","*",SP_SUL!B897)</f>
        <v>*</v>
      </c>
      <c r="B896" s="82" t="str">
        <f>IF(SP_SUL!X897="","*",SP_SUL!X897)</f>
        <v>*</v>
      </c>
      <c r="C896" s="82" t="str">
        <f>IF(SP_SUL!S897="","*",SP_SUL!S897)</f>
        <v>-</v>
      </c>
      <c r="D896" s="82" t="str">
        <f>IF(SP_SUL!T897="","*",SP_SUL!T897)</f>
        <v>-</v>
      </c>
      <c r="E896" s="82" t="str">
        <f>IF(SP_SUL!D897="","*",SP_SUL!D897)</f>
        <v>*</v>
      </c>
      <c r="F896" s="82" t="str">
        <f>IF(SP_SUL!H897="","*",SP_SUL!H897)</f>
        <v>*</v>
      </c>
      <c r="G896" s="82" t="str">
        <f>IF(SP_SUL!M897="","*",SP_SUL!M897)</f>
        <v>-</v>
      </c>
      <c r="H896" s="115" t="str">
        <f>IF(SP_SUL!K897="","*",SP_SUL!K897)</f>
        <v>*</v>
      </c>
      <c r="I896" s="112" t="str">
        <f>IF(SP_SUL!O897="","*",SP_SUL!O897)</f>
        <v>*</v>
      </c>
      <c r="J896" s="112" t="str">
        <f>IF(SP_SUL!P897="","*",SP_SUL!P897)</f>
        <v>*</v>
      </c>
      <c r="K896" s="82">
        <f>IF(SP_SUL!AK897="","*",SP_SUL!AK897)</f>
        <v>0</v>
      </c>
      <c r="L896" s="82" t="str">
        <f>IF(SP_SUL!AM897="","*",SP_SUL!AM897)</f>
        <v>-</v>
      </c>
      <c r="M896" s="82">
        <f>IF(SP_SUL!AP897="","*",SP_SUL!AP897)</f>
        <v>0</v>
      </c>
      <c r="N896" s="82" t="str">
        <f>IF(SP_SUL!AM897="","*",SP_SUL!AM897)</f>
        <v>-</v>
      </c>
      <c r="O896" s="109" t="str">
        <f>IF(SP_SUL!BH897="","*",SP_SUL!BH897)</f>
        <v>*</v>
      </c>
      <c r="P896" s="145" t="str">
        <f>IF($A$2=1,IF(SP_SUL!BJ897="","*",SP_SUL!BJ897),IF(SP_SUL!BK897="","*",SP_SUL!BK897))</f>
        <v>*</v>
      </c>
    </row>
    <row r="897" spans="1:16" hidden="1">
      <c r="A897" s="81" t="str">
        <f>IF(SP_SUL!B898="","*",SP_SUL!B898)</f>
        <v>*</v>
      </c>
      <c r="B897" s="82" t="str">
        <f>IF(SP_SUL!X898="","*",SP_SUL!X898)</f>
        <v>*</v>
      </c>
      <c r="C897" s="82" t="str">
        <f>IF(SP_SUL!S898="","*",SP_SUL!S898)</f>
        <v>-</v>
      </c>
      <c r="D897" s="82" t="str">
        <f>IF(SP_SUL!T898="","*",SP_SUL!T898)</f>
        <v>-</v>
      </c>
      <c r="E897" s="82" t="str">
        <f>IF(SP_SUL!D898="","*",SP_SUL!D898)</f>
        <v>*</v>
      </c>
      <c r="F897" s="82" t="str">
        <f>IF(SP_SUL!H898="","*",SP_SUL!H898)</f>
        <v>*</v>
      </c>
      <c r="G897" s="82" t="str">
        <f>IF(SP_SUL!M898="","*",SP_SUL!M898)</f>
        <v>-</v>
      </c>
      <c r="H897" s="115" t="str">
        <f>IF(SP_SUL!K898="","*",SP_SUL!K898)</f>
        <v>*</v>
      </c>
      <c r="I897" s="112" t="str">
        <f>IF(SP_SUL!O898="","*",SP_SUL!O898)</f>
        <v>*</v>
      </c>
      <c r="J897" s="112" t="str">
        <f>IF(SP_SUL!P898="","*",SP_SUL!P898)</f>
        <v>*</v>
      </c>
      <c r="K897" s="82">
        <f>IF(SP_SUL!AK898="","*",SP_SUL!AK898)</f>
        <v>0</v>
      </c>
      <c r="L897" s="82" t="str">
        <f>IF(SP_SUL!AM898="","*",SP_SUL!AM898)</f>
        <v>-</v>
      </c>
      <c r="M897" s="82">
        <f>IF(SP_SUL!AP898="","*",SP_SUL!AP898)</f>
        <v>0</v>
      </c>
      <c r="N897" s="82" t="str">
        <f>IF(SP_SUL!AM898="","*",SP_SUL!AM898)</f>
        <v>-</v>
      </c>
      <c r="O897" s="109" t="str">
        <f>IF(SP_SUL!BH898="","*",SP_SUL!BH898)</f>
        <v>*</v>
      </c>
      <c r="P897" s="145" t="str">
        <f>IF($A$2=1,IF(SP_SUL!BJ898="","*",SP_SUL!BJ898),IF(SP_SUL!BK898="","*",SP_SUL!BK898))</f>
        <v>*</v>
      </c>
    </row>
    <row r="898" spans="1:16" hidden="1">
      <c r="A898" s="81" t="str">
        <f>IF(SP_SUL!B899="","*",SP_SUL!B899)</f>
        <v>*</v>
      </c>
      <c r="B898" s="82" t="str">
        <f>IF(SP_SUL!X899="","*",SP_SUL!X899)</f>
        <v>*</v>
      </c>
      <c r="C898" s="82" t="str">
        <f>IF(SP_SUL!S899="","*",SP_SUL!S899)</f>
        <v>-</v>
      </c>
      <c r="D898" s="82" t="str">
        <f>IF(SP_SUL!T899="","*",SP_SUL!T899)</f>
        <v>-</v>
      </c>
      <c r="E898" s="82" t="str">
        <f>IF(SP_SUL!D899="","*",SP_SUL!D899)</f>
        <v>*</v>
      </c>
      <c r="F898" s="82" t="str">
        <f>IF(SP_SUL!H899="","*",SP_SUL!H899)</f>
        <v>*</v>
      </c>
      <c r="G898" s="82" t="str">
        <f>IF(SP_SUL!M899="","*",SP_SUL!M899)</f>
        <v>-</v>
      </c>
      <c r="H898" s="115" t="str">
        <f>IF(SP_SUL!K899="","*",SP_SUL!K899)</f>
        <v>*</v>
      </c>
      <c r="I898" s="112" t="str">
        <f>IF(SP_SUL!O899="","*",SP_SUL!O899)</f>
        <v>*</v>
      </c>
      <c r="J898" s="112" t="str">
        <f>IF(SP_SUL!P899="","*",SP_SUL!P899)</f>
        <v>*</v>
      </c>
      <c r="K898" s="82">
        <f>IF(SP_SUL!AK899="","*",SP_SUL!AK899)</f>
        <v>0</v>
      </c>
      <c r="L898" s="82" t="str">
        <f>IF(SP_SUL!AM899="","*",SP_SUL!AM899)</f>
        <v>-</v>
      </c>
      <c r="M898" s="82">
        <f>IF(SP_SUL!AP899="","*",SP_SUL!AP899)</f>
        <v>0</v>
      </c>
      <c r="N898" s="82" t="str">
        <f>IF(SP_SUL!AM899="","*",SP_SUL!AM899)</f>
        <v>-</v>
      </c>
      <c r="O898" s="109" t="str">
        <f>IF(SP_SUL!BH899="","*",SP_SUL!BH899)</f>
        <v>*</v>
      </c>
      <c r="P898" s="145" t="str">
        <f>IF($A$2=1,IF(SP_SUL!BJ899="","*",SP_SUL!BJ899),IF(SP_SUL!BK899="","*",SP_SUL!BK899))</f>
        <v>*</v>
      </c>
    </row>
    <row r="899" spans="1:16" hidden="1">
      <c r="A899" s="81" t="str">
        <f>IF(SP_SUL!B900="","*",SP_SUL!B900)</f>
        <v>*</v>
      </c>
      <c r="B899" s="82" t="str">
        <f>IF(SP_SUL!X900="","*",SP_SUL!X900)</f>
        <v>*</v>
      </c>
      <c r="C899" s="82" t="str">
        <f>IF(SP_SUL!S900="","*",SP_SUL!S900)</f>
        <v>-</v>
      </c>
      <c r="D899" s="82" t="str">
        <f>IF(SP_SUL!T900="","*",SP_SUL!T900)</f>
        <v>-</v>
      </c>
      <c r="E899" s="82" t="str">
        <f>IF(SP_SUL!D900="","*",SP_SUL!D900)</f>
        <v>*</v>
      </c>
      <c r="F899" s="82" t="str">
        <f>IF(SP_SUL!H900="","*",SP_SUL!H900)</f>
        <v>*</v>
      </c>
      <c r="G899" s="82" t="str">
        <f>IF(SP_SUL!M900="","*",SP_SUL!M900)</f>
        <v>-</v>
      </c>
      <c r="H899" s="115" t="str">
        <f>IF(SP_SUL!K900="","*",SP_SUL!K900)</f>
        <v>*</v>
      </c>
      <c r="I899" s="112" t="str">
        <f>IF(SP_SUL!O900="","*",SP_SUL!O900)</f>
        <v>*</v>
      </c>
      <c r="J899" s="112" t="str">
        <f>IF(SP_SUL!P900="","*",SP_SUL!P900)</f>
        <v>*</v>
      </c>
      <c r="K899" s="82">
        <f>IF(SP_SUL!AK900="","*",SP_SUL!AK900)</f>
        <v>0</v>
      </c>
      <c r="L899" s="82" t="str">
        <f>IF(SP_SUL!AM900="","*",SP_SUL!AM900)</f>
        <v>-</v>
      </c>
      <c r="M899" s="82">
        <f>IF(SP_SUL!AP900="","*",SP_SUL!AP900)</f>
        <v>0</v>
      </c>
      <c r="N899" s="82" t="str">
        <f>IF(SP_SUL!AM900="","*",SP_SUL!AM900)</f>
        <v>-</v>
      </c>
      <c r="O899" s="109" t="str">
        <f>IF(SP_SUL!BH900="","*",SP_SUL!BH900)</f>
        <v>*</v>
      </c>
      <c r="P899" s="145" t="str">
        <f>IF($A$2=1,IF(SP_SUL!BJ900="","*",SP_SUL!BJ900),IF(SP_SUL!BK900="","*",SP_SUL!BK900))</f>
        <v>*</v>
      </c>
    </row>
    <row r="900" spans="1:16" hidden="1">
      <c r="A900" s="81" t="str">
        <f>IF(SP_SUL!B901="","*",SP_SUL!B901)</f>
        <v>*</v>
      </c>
      <c r="B900" s="82" t="str">
        <f>IF(SP_SUL!X901="","*",SP_SUL!X901)</f>
        <v>*</v>
      </c>
      <c r="C900" s="82" t="str">
        <f>IF(SP_SUL!S901="","*",SP_SUL!S901)</f>
        <v>-</v>
      </c>
      <c r="D900" s="82" t="str">
        <f>IF(SP_SUL!T901="","*",SP_SUL!T901)</f>
        <v>-</v>
      </c>
      <c r="E900" s="82" t="str">
        <f>IF(SP_SUL!D901="","*",SP_SUL!D901)</f>
        <v>*</v>
      </c>
      <c r="F900" s="82" t="str">
        <f>IF(SP_SUL!H901="","*",SP_SUL!H901)</f>
        <v>*</v>
      </c>
      <c r="G900" s="82" t="str">
        <f>IF(SP_SUL!M901="","*",SP_SUL!M901)</f>
        <v>-</v>
      </c>
      <c r="H900" s="115" t="str">
        <f>IF(SP_SUL!K901="","*",SP_SUL!K901)</f>
        <v>*</v>
      </c>
      <c r="I900" s="112" t="str">
        <f>IF(SP_SUL!O901="","*",SP_SUL!O901)</f>
        <v>*</v>
      </c>
      <c r="J900" s="112" t="str">
        <f>IF(SP_SUL!P901="","*",SP_SUL!P901)</f>
        <v>*</v>
      </c>
      <c r="K900" s="82">
        <f>IF(SP_SUL!AK901="","*",SP_SUL!AK901)</f>
        <v>0</v>
      </c>
      <c r="L900" s="82" t="str">
        <f>IF(SP_SUL!AM901="","*",SP_SUL!AM901)</f>
        <v>-</v>
      </c>
      <c r="M900" s="82">
        <f>IF(SP_SUL!AP901="","*",SP_SUL!AP901)</f>
        <v>0</v>
      </c>
      <c r="N900" s="82" t="str">
        <f>IF(SP_SUL!AM901="","*",SP_SUL!AM901)</f>
        <v>-</v>
      </c>
      <c r="O900" s="109" t="str">
        <f>IF(SP_SUL!BH901="","*",SP_SUL!BH901)</f>
        <v>*</v>
      </c>
      <c r="P900" s="145" t="str">
        <f>IF($A$2=1,IF(SP_SUL!BJ901="","*",SP_SUL!BJ901),IF(SP_SUL!BK901="","*",SP_SUL!BK901))</f>
        <v>*</v>
      </c>
    </row>
    <row r="901" spans="1:16" hidden="1">
      <c r="A901" s="81" t="str">
        <f>IF(SP_SUL!B902="","*",SP_SUL!B902)</f>
        <v>*</v>
      </c>
      <c r="B901" s="82" t="str">
        <f>IF(SP_SUL!X902="","*",SP_SUL!X902)</f>
        <v>*</v>
      </c>
      <c r="C901" s="82" t="str">
        <f>IF(SP_SUL!S902="","*",SP_SUL!S902)</f>
        <v>-</v>
      </c>
      <c r="D901" s="82" t="str">
        <f>IF(SP_SUL!T902="","*",SP_SUL!T902)</f>
        <v>-</v>
      </c>
      <c r="E901" s="82" t="str">
        <f>IF(SP_SUL!D902="","*",SP_SUL!D902)</f>
        <v>*</v>
      </c>
      <c r="F901" s="82" t="str">
        <f>IF(SP_SUL!H902="","*",SP_SUL!H902)</f>
        <v>*</v>
      </c>
      <c r="G901" s="82" t="str">
        <f>IF(SP_SUL!M902="","*",SP_SUL!M902)</f>
        <v>-</v>
      </c>
      <c r="H901" s="115" t="str">
        <f>IF(SP_SUL!K902="","*",SP_SUL!K902)</f>
        <v>*</v>
      </c>
      <c r="I901" s="112" t="str">
        <f>IF(SP_SUL!O902="","*",SP_SUL!O902)</f>
        <v>*</v>
      </c>
      <c r="J901" s="112" t="str">
        <f>IF(SP_SUL!P902="","*",SP_SUL!P902)</f>
        <v>*</v>
      </c>
      <c r="K901" s="82">
        <f>IF(SP_SUL!AK902="","*",SP_SUL!AK902)</f>
        <v>0</v>
      </c>
      <c r="L901" s="82" t="str">
        <f>IF(SP_SUL!AM902="","*",SP_SUL!AM902)</f>
        <v>-</v>
      </c>
      <c r="M901" s="82">
        <f>IF(SP_SUL!AP902="","*",SP_SUL!AP902)</f>
        <v>0</v>
      </c>
      <c r="N901" s="82" t="str">
        <f>IF(SP_SUL!AM902="","*",SP_SUL!AM902)</f>
        <v>-</v>
      </c>
      <c r="O901" s="109" t="str">
        <f>IF(SP_SUL!BH902="","*",SP_SUL!BH902)</f>
        <v>*</v>
      </c>
      <c r="P901" s="145" t="str">
        <f>IF($A$2=1,IF(SP_SUL!BJ902="","*",SP_SUL!BJ902),IF(SP_SUL!BK902="","*",SP_SUL!BK902))</f>
        <v>*</v>
      </c>
    </row>
    <row r="902" spans="1:16" hidden="1">
      <c r="A902" s="81" t="str">
        <f>IF(SP_SUL!B903="","*",SP_SUL!B903)</f>
        <v>*</v>
      </c>
      <c r="B902" s="82" t="str">
        <f>IF(SP_SUL!X903="","*",SP_SUL!X903)</f>
        <v>*</v>
      </c>
      <c r="C902" s="82" t="str">
        <f>IF(SP_SUL!S903="","*",SP_SUL!S903)</f>
        <v>-</v>
      </c>
      <c r="D902" s="82" t="str">
        <f>IF(SP_SUL!T903="","*",SP_SUL!T903)</f>
        <v>-</v>
      </c>
      <c r="E902" s="82" t="str">
        <f>IF(SP_SUL!D903="","*",SP_SUL!D903)</f>
        <v>*</v>
      </c>
      <c r="F902" s="82" t="str">
        <f>IF(SP_SUL!H903="","*",SP_SUL!H903)</f>
        <v>*</v>
      </c>
      <c r="G902" s="82" t="str">
        <f>IF(SP_SUL!M903="","*",SP_SUL!M903)</f>
        <v>-</v>
      </c>
      <c r="H902" s="115" t="str">
        <f>IF(SP_SUL!K903="","*",SP_SUL!K903)</f>
        <v>*</v>
      </c>
      <c r="I902" s="112" t="str">
        <f>IF(SP_SUL!O903="","*",SP_SUL!O903)</f>
        <v>*</v>
      </c>
      <c r="J902" s="112" t="str">
        <f>IF(SP_SUL!P903="","*",SP_SUL!P903)</f>
        <v>*</v>
      </c>
      <c r="K902" s="82">
        <f>IF(SP_SUL!AK903="","*",SP_SUL!AK903)</f>
        <v>0</v>
      </c>
      <c r="L902" s="82" t="str">
        <f>IF(SP_SUL!AM903="","*",SP_SUL!AM903)</f>
        <v>-</v>
      </c>
      <c r="M902" s="82">
        <f>IF(SP_SUL!AP903="","*",SP_SUL!AP903)</f>
        <v>0</v>
      </c>
      <c r="N902" s="82" t="str">
        <f>IF(SP_SUL!AM903="","*",SP_SUL!AM903)</f>
        <v>-</v>
      </c>
      <c r="O902" s="109" t="str">
        <f>IF(SP_SUL!BH903="","*",SP_SUL!BH903)</f>
        <v>*</v>
      </c>
      <c r="P902" s="145" t="str">
        <f>IF($A$2=1,IF(SP_SUL!BJ903="","*",SP_SUL!BJ903),IF(SP_SUL!BK903="","*",SP_SUL!BK903))</f>
        <v>*</v>
      </c>
    </row>
    <row r="903" spans="1:16" hidden="1">
      <c r="A903" s="81" t="str">
        <f>IF(SP_SUL!B904="","*",SP_SUL!B904)</f>
        <v>*</v>
      </c>
      <c r="B903" s="82" t="str">
        <f>IF(SP_SUL!X904="","*",SP_SUL!X904)</f>
        <v>*</v>
      </c>
      <c r="C903" s="82" t="str">
        <f>IF(SP_SUL!S904="","*",SP_SUL!S904)</f>
        <v>-</v>
      </c>
      <c r="D903" s="82" t="str">
        <f>IF(SP_SUL!T904="","*",SP_SUL!T904)</f>
        <v>-</v>
      </c>
      <c r="E903" s="82" t="str">
        <f>IF(SP_SUL!D904="","*",SP_SUL!D904)</f>
        <v>*</v>
      </c>
      <c r="F903" s="82" t="str">
        <f>IF(SP_SUL!H904="","*",SP_SUL!H904)</f>
        <v>*</v>
      </c>
      <c r="G903" s="82" t="str">
        <f>IF(SP_SUL!M904="","*",SP_SUL!M904)</f>
        <v>-</v>
      </c>
      <c r="H903" s="115" t="str">
        <f>IF(SP_SUL!K904="","*",SP_SUL!K904)</f>
        <v>*</v>
      </c>
      <c r="I903" s="112" t="str">
        <f>IF(SP_SUL!O904="","*",SP_SUL!O904)</f>
        <v>*</v>
      </c>
      <c r="J903" s="112" t="str">
        <f>IF(SP_SUL!P904="","*",SP_SUL!P904)</f>
        <v>*</v>
      </c>
      <c r="K903" s="82">
        <f>IF(SP_SUL!AK904="","*",SP_SUL!AK904)</f>
        <v>0</v>
      </c>
      <c r="L903" s="82" t="str">
        <f>IF(SP_SUL!AM904="","*",SP_SUL!AM904)</f>
        <v>-</v>
      </c>
      <c r="M903" s="82">
        <f>IF(SP_SUL!AP904="","*",SP_SUL!AP904)</f>
        <v>0</v>
      </c>
      <c r="N903" s="82" t="str">
        <f>IF(SP_SUL!AM904="","*",SP_SUL!AM904)</f>
        <v>-</v>
      </c>
      <c r="O903" s="109" t="str">
        <f>IF(SP_SUL!BH904="","*",SP_SUL!BH904)</f>
        <v>*</v>
      </c>
      <c r="P903" s="145" t="str">
        <f>IF($A$2=1,IF(SP_SUL!BJ904="","*",SP_SUL!BJ904),IF(SP_SUL!BK904="","*",SP_SUL!BK904))</f>
        <v>*</v>
      </c>
    </row>
    <row r="904" spans="1:16" hidden="1">
      <c r="A904" s="81" t="str">
        <f>IF(SP_SUL!B905="","*",SP_SUL!B905)</f>
        <v>*</v>
      </c>
      <c r="B904" s="82" t="str">
        <f>IF(SP_SUL!X905="","*",SP_SUL!X905)</f>
        <v>*</v>
      </c>
      <c r="C904" s="82" t="str">
        <f>IF(SP_SUL!S905="","*",SP_SUL!S905)</f>
        <v>-</v>
      </c>
      <c r="D904" s="82" t="str">
        <f>IF(SP_SUL!T905="","*",SP_SUL!T905)</f>
        <v>-</v>
      </c>
      <c r="E904" s="82" t="str">
        <f>IF(SP_SUL!D905="","*",SP_SUL!D905)</f>
        <v>*</v>
      </c>
      <c r="F904" s="82" t="str">
        <f>IF(SP_SUL!H905="","*",SP_SUL!H905)</f>
        <v>*</v>
      </c>
      <c r="G904" s="82" t="str">
        <f>IF(SP_SUL!M905="","*",SP_SUL!M905)</f>
        <v>-</v>
      </c>
      <c r="H904" s="115" t="str">
        <f>IF(SP_SUL!K905="","*",SP_SUL!K905)</f>
        <v>*</v>
      </c>
      <c r="I904" s="112" t="str">
        <f>IF(SP_SUL!O905="","*",SP_SUL!O905)</f>
        <v>*</v>
      </c>
      <c r="J904" s="112" t="str">
        <f>IF(SP_SUL!P905="","*",SP_SUL!P905)</f>
        <v>*</v>
      </c>
      <c r="K904" s="82">
        <f>IF(SP_SUL!AK905="","*",SP_SUL!AK905)</f>
        <v>0</v>
      </c>
      <c r="L904" s="82" t="str">
        <f>IF(SP_SUL!AM905="","*",SP_SUL!AM905)</f>
        <v>-</v>
      </c>
      <c r="M904" s="82">
        <f>IF(SP_SUL!AP905="","*",SP_SUL!AP905)</f>
        <v>0</v>
      </c>
      <c r="N904" s="82" t="str">
        <f>IF(SP_SUL!AM905="","*",SP_SUL!AM905)</f>
        <v>-</v>
      </c>
      <c r="O904" s="109" t="str">
        <f>IF(SP_SUL!BH905="","*",SP_SUL!BH905)</f>
        <v>*</v>
      </c>
      <c r="P904" s="145" t="str">
        <f>IF($A$2=1,IF(SP_SUL!BJ905="","*",SP_SUL!BJ905),IF(SP_SUL!BK905="","*",SP_SUL!BK905))</f>
        <v>*</v>
      </c>
    </row>
    <row r="905" spans="1:16" hidden="1">
      <c r="A905" s="81" t="str">
        <f>IF(SP_SUL!B906="","*",SP_SUL!B906)</f>
        <v>*</v>
      </c>
      <c r="B905" s="82" t="str">
        <f>IF(SP_SUL!X906="","*",SP_SUL!X906)</f>
        <v>*</v>
      </c>
      <c r="C905" s="82" t="str">
        <f>IF(SP_SUL!S906="","*",SP_SUL!S906)</f>
        <v>-</v>
      </c>
      <c r="D905" s="82" t="str">
        <f>IF(SP_SUL!T906="","*",SP_SUL!T906)</f>
        <v>-</v>
      </c>
      <c r="E905" s="82" t="str">
        <f>IF(SP_SUL!D906="","*",SP_SUL!D906)</f>
        <v>*</v>
      </c>
      <c r="F905" s="82" t="str">
        <f>IF(SP_SUL!H906="","*",SP_SUL!H906)</f>
        <v>*</v>
      </c>
      <c r="G905" s="82" t="str">
        <f>IF(SP_SUL!M906="","*",SP_SUL!M906)</f>
        <v>-</v>
      </c>
      <c r="H905" s="115" t="str">
        <f>IF(SP_SUL!K906="","*",SP_SUL!K906)</f>
        <v>*</v>
      </c>
      <c r="I905" s="112" t="str">
        <f>IF(SP_SUL!O906="","*",SP_SUL!O906)</f>
        <v>*</v>
      </c>
      <c r="J905" s="112" t="str">
        <f>IF(SP_SUL!P906="","*",SP_SUL!P906)</f>
        <v>*</v>
      </c>
      <c r="K905" s="82">
        <f>IF(SP_SUL!AK906="","*",SP_SUL!AK906)</f>
        <v>0</v>
      </c>
      <c r="L905" s="82" t="str">
        <f>IF(SP_SUL!AM906="","*",SP_SUL!AM906)</f>
        <v>-</v>
      </c>
      <c r="M905" s="82">
        <f>IF(SP_SUL!AP906="","*",SP_SUL!AP906)</f>
        <v>0</v>
      </c>
      <c r="N905" s="82" t="str">
        <f>IF(SP_SUL!AM906="","*",SP_SUL!AM906)</f>
        <v>-</v>
      </c>
      <c r="O905" s="109" t="str">
        <f>IF(SP_SUL!BH906="","*",SP_SUL!BH906)</f>
        <v>*</v>
      </c>
      <c r="P905" s="145" t="str">
        <f>IF($A$2=1,IF(SP_SUL!BJ906="","*",SP_SUL!BJ906),IF(SP_SUL!BK906="","*",SP_SUL!BK906))</f>
        <v>*</v>
      </c>
    </row>
    <row r="906" spans="1:16" hidden="1">
      <c r="A906" s="81" t="str">
        <f>IF(SP_SUL!B907="","*",SP_SUL!B907)</f>
        <v>*</v>
      </c>
      <c r="B906" s="82" t="str">
        <f>IF(SP_SUL!X907="","*",SP_SUL!X907)</f>
        <v>*</v>
      </c>
      <c r="C906" s="82" t="str">
        <f>IF(SP_SUL!S907="","*",SP_SUL!S907)</f>
        <v>-</v>
      </c>
      <c r="D906" s="82" t="str">
        <f>IF(SP_SUL!T907="","*",SP_SUL!T907)</f>
        <v>-</v>
      </c>
      <c r="E906" s="82" t="str">
        <f>IF(SP_SUL!D907="","*",SP_SUL!D907)</f>
        <v>*</v>
      </c>
      <c r="F906" s="82" t="str">
        <f>IF(SP_SUL!H907="","*",SP_SUL!H907)</f>
        <v>*</v>
      </c>
      <c r="G906" s="82" t="str">
        <f>IF(SP_SUL!M907="","*",SP_SUL!M907)</f>
        <v>-</v>
      </c>
      <c r="H906" s="115" t="str">
        <f>IF(SP_SUL!K907="","*",SP_SUL!K907)</f>
        <v>*</v>
      </c>
      <c r="I906" s="112" t="str">
        <f>IF(SP_SUL!O907="","*",SP_SUL!O907)</f>
        <v>*</v>
      </c>
      <c r="J906" s="112" t="str">
        <f>IF(SP_SUL!P907="","*",SP_SUL!P907)</f>
        <v>*</v>
      </c>
      <c r="K906" s="82">
        <f>IF(SP_SUL!AK907="","*",SP_SUL!AK907)</f>
        <v>0</v>
      </c>
      <c r="L906" s="82" t="str">
        <f>IF(SP_SUL!AM907="","*",SP_SUL!AM907)</f>
        <v>-</v>
      </c>
      <c r="M906" s="82">
        <f>IF(SP_SUL!AP907="","*",SP_SUL!AP907)</f>
        <v>0</v>
      </c>
      <c r="N906" s="82" t="str">
        <f>IF(SP_SUL!AM907="","*",SP_SUL!AM907)</f>
        <v>-</v>
      </c>
      <c r="O906" s="109" t="str">
        <f>IF(SP_SUL!BH907="","*",SP_SUL!BH907)</f>
        <v>*</v>
      </c>
      <c r="P906" s="145" t="str">
        <f>IF($A$2=1,IF(SP_SUL!BJ907="","*",SP_SUL!BJ907),IF(SP_SUL!BK907="","*",SP_SUL!BK907))</f>
        <v>*</v>
      </c>
    </row>
    <row r="907" spans="1:16" hidden="1">
      <c r="A907" s="81" t="str">
        <f>IF(SP_SUL!B908="","*",SP_SUL!B908)</f>
        <v>*</v>
      </c>
      <c r="B907" s="82" t="str">
        <f>IF(SP_SUL!X908="","*",SP_SUL!X908)</f>
        <v>*</v>
      </c>
      <c r="C907" s="82" t="str">
        <f>IF(SP_SUL!S908="","*",SP_SUL!S908)</f>
        <v>-</v>
      </c>
      <c r="D907" s="82" t="str">
        <f>IF(SP_SUL!T908="","*",SP_SUL!T908)</f>
        <v>-</v>
      </c>
      <c r="E907" s="82" t="str">
        <f>IF(SP_SUL!D908="","*",SP_SUL!D908)</f>
        <v>*</v>
      </c>
      <c r="F907" s="82" t="str">
        <f>IF(SP_SUL!H908="","*",SP_SUL!H908)</f>
        <v>*</v>
      </c>
      <c r="G907" s="82" t="str">
        <f>IF(SP_SUL!M908="","*",SP_SUL!M908)</f>
        <v>-</v>
      </c>
      <c r="H907" s="115" t="str">
        <f>IF(SP_SUL!K908="","*",SP_SUL!K908)</f>
        <v>*</v>
      </c>
      <c r="I907" s="112" t="str">
        <f>IF(SP_SUL!O908="","*",SP_SUL!O908)</f>
        <v>*</v>
      </c>
      <c r="J907" s="112" t="str">
        <f>IF(SP_SUL!P908="","*",SP_SUL!P908)</f>
        <v>*</v>
      </c>
      <c r="K907" s="82">
        <f>IF(SP_SUL!AK908="","*",SP_SUL!AK908)</f>
        <v>0</v>
      </c>
      <c r="L907" s="82" t="str">
        <f>IF(SP_SUL!AM908="","*",SP_SUL!AM908)</f>
        <v>-</v>
      </c>
      <c r="M907" s="82">
        <f>IF(SP_SUL!AP908="","*",SP_SUL!AP908)</f>
        <v>0</v>
      </c>
      <c r="N907" s="82" t="str">
        <f>IF(SP_SUL!AM908="","*",SP_SUL!AM908)</f>
        <v>-</v>
      </c>
      <c r="O907" s="109" t="str">
        <f>IF(SP_SUL!BH908="","*",SP_SUL!BH908)</f>
        <v>*</v>
      </c>
      <c r="P907" s="145" t="str">
        <f>IF($A$2=1,IF(SP_SUL!BJ908="","*",SP_SUL!BJ908),IF(SP_SUL!BK908="","*",SP_SUL!BK908))</f>
        <v>*</v>
      </c>
    </row>
    <row r="908" spans="1:16" hidden="1">
      <c r="A908" s="81" t="str">
        <f>IF(SP_SUL!B909="","*",SP_SUL!B909)</f>
        <v>*</v>
      </c>
      <c r="B908" s="82" t="str">
        <f>IF(SP_SUL!X909="","*",SP_SUL!X909)</f>
        <v>*</v>
      </c>
      <c r="C908" s="82" t="str">
        <f>IF(SP_SUL!S909="","*",SP_SUL!S909)</f>
        <v>-</v>
      </c>
      <c r="D908" s="82" t="str">
        <f>IF(SP_SUL!T909="","*",SP_SUL!T909)</f>
        <v>-</v>
      </c>
      <c r="E908" s="82" t="str">
        <f>IF(SP_SUL!D909="","*",SP_SUL!D909)</f>
        <v>*</v>
      </c>
      <c r="F908" s="82" t="str">
        <f>IF(SP_SUL!H909="","*",SP_SUL!H909)</f>
        <v>*</v>
      </c>
      <c r="G908" s="82" t="str">
        <f>IF(SP_SUL!M909="","*",SP_SUL!M909)</f>
        <v>-</v>
      </c>
      <c r="H908" s="115" t="str">
        <f>IF(SP_SUL!K909="","*",SP_SUL!K909)</f>
        <v>*</v>
      </c>
      <c r="I908" s="112" t="str">
        <f>IF(SP_SUL!O909="","*",SP_SUL!O909)</f>
        <v>*</v>
      </c>
      <c r="J908" s="112" t="str">
        <f>IF(SP_SUL!P909="","*",SP_SUL!P909)</f>
        <v>*</v>
      </c>
      <c r="K908" s="82">
        <f>IF(SP_SUL!AK909="","*",SP_SUL!AK909)</f>
        <v>0</v>
      </c>
      <c r="L908" s="82" t="str">
        <f>IF(SP_SUL!AM909="","*",SP_SUL!AM909)</f>
        <v>-</v>
      </c>
      <c r="M908" s="82">
        <f>IF(SP_SUL!AP909="","*",SP_SUL!AP909)</f>
        <v>0</v>
      </c>
      <c r="N908" s="82" t="str">
        <f>IF(SP_SUL!AM909="","*",SP_SUL!AM909)</f>
        <v>-</v>
      </c>
      <c r="O908" s="109" t="str">
        <f>IF(SP_SUL!BH909="","*",SP_SUL!BH909)</f>
        <v>*</v>
      </c>
      <c r="P908" s="145" t="str">
        <f>IF($A$2=1,IF(SP_SUL!BJ909="","*",SP_SUL!BJ909),IF(SP_SUL!BK909="","*",SP_SUL!BK909))</f>
        <v>*</v>
      </c>
    </row>
    <row r="909" spans="1:16" hidden="1">
      <c r="A909" s="81" t="str">
        <f>IF(SP_SUL!B910="","*",SP_SUL!B910)</f>
        <v>*</v>
      </c>
      <c r="B909" s="82" t="str">
        <f>IF(SP_SUL!X910="","*",SP_SUL!X910)</f>
        <v>*</v>
      </c>
      <c r="C909" s="82" t="str">
        <f>IF(SP_SUL!S910="","*",SP_SUL!S910)</f>
        <v>-</v>
      </c>
      <c r="D909" s="82" t="str">
        <f>IF(SP_SUL!T910="","*",SP_SUL!T910)</f>
        <v>-</v>
      </c>
      <c r="E909" s="82" t="str">
        <f>IF(SP_SUL!D910="","*",SP_SUL!D910)</f>
        <v>*</v>
      </c>
      <c r="F909" s="82" t="str">
        <f>IF(SP_SUL!H910="","*",SP_SUL!H910)</f>
        <v>*</v>
      </c>
      <c r="G909" s="82" t="str">
        <f>IF(SP_SUL!M910="","*",SP_SUL!M910)</f>
        <v>-</v>
      </c>
      <c r="H909" s="115" t="str">
        <f>IF(SP_SUL!K910="","*",SP_SUL!K910)</f>
        <v>*</v>
      </c>
      <c r="I909" s="112" t="str">
        <f>IF(SP_SUL!O910="","*",SP_SUL!O910)</f>
        <v>*</v>
      </c>
      <c r="J909" s="112" t="str">
        <f>IF(SP_SUL!P910="","*",SP_SUL!P910)</f>
        <v>*</v>
      </c>
      <c r="K909" s="82">
        <f>IF(SP_SUL!AK910="","*",SP_SUL!AK910)</f>
        <v>0</v>
      </c>
      <c r="L909" s="82" t="str">
        <f>IF(SP_SUL!AM910="","*",SP_SUL!AM910)</f>
        <v>-</v>
      </c>
      <c r="M909" s="82">
        <f>IF(SP_SUL!AP910="","*",SP_SUL!AP910)</f>
        <v>0</v>
      </c>
      <c r="N909" s="82" t="str">
        <f>IF(SP_SUL!AM910="","*",SP_SUL!AM910)</f>
        <v>-</v>
      </c>
      <c r="O909" s="109" t="str">
        <f>IF(SP_SUL!BH910="","*",SP_SUL!BH910)</f>
        <v>*</v>
      </c>
      <c r="P909" s="145" t="str">
        <f>IF($A$2=1,IF(SP_SUL!BJ910="","*",SP_SUL!BJ910),IF(SP_SUL!BK910="","*",SP_SUL!BK910))</f>
        <v>*</v>
      </c>
    </row>
    <row r="910" spans="1:16" hidden="1">
      <c r="A910" s="81" t="str">
        <f>IF(SP_SUL!B911="","*",SP_SUL!B911)</f>
        <v>*</v>
      </c>
      <c r="B910" s="82" t="str">
        <f>IF(SP_SUL!X911="","*",SP_SUL!X911)</f>
        <v>*</v>
      </c>
      <c r="C910" s="82" t="str">
        <f>IF(SP_SUL!S911="","*",SP_SUL!S911)</f>
        <v>-</v>
      </c>
      <c r="D910" s="82" t="str">
        <f>IF(SP_SUL!T911="","*",SP_SUL!T911)</f>
        <v>-</v>
      </c>
      <c r="E910" s="82" t="str">
        <f>IF(SP_SUL!D911="","*",SP_SUL!D911)</f>
        <v>*</v>
      </c>
      <c r="F910" s="82" t="str">
        <f>IF(SP_SUL!H911="","*",SP_SUL!H911)</f>
        <v>*</v>
      </c>
      <c r="G910" s="82" t="str">
        <f>IF(SP_SUL!M911="","*",SP_SUL!M911)</f>
        <v>-</v>
      </c>
      <c r="H910" s="115" t="str">
        <f>IF(SP_SUL!K911="","*",SP_SUL!K911)</f>
        <v>*</v>
      </c>
      <c r="I910" s="112" t="str">
        <f>IF(SP_SUL!O911="","*",SP_SUL!O911)</f>
        <v>*</v>
      </c>
      <c r="J910" s="112" t="str">
        <f>IF(SP_SUL!P911="","*",SP_SUL!P911)</f>
        <v>*</v>
      </c>
      <c r="K910" s="82">
        <f>IF(SP_SUL!AK911="","*",SP_SUL!AK911)</f>
        <v>0</v>
      </c>
      <c r="L910" s="82" t="str">
        <f>IF(SP_SUL!AM911="","*",SP_SUL!AM911)</f>
        <v>-</v>
      </c>
      <c r="M910" s="82">
        <f>IF(SP_SUL!AP911="","*",SP_SUL!AP911)</f>
        <v>0</v>
      </c>
      <c r="N910" s="82" t="str">
        <f>IF(SP_SUL!AM911="","*",SP_SUL!AM911)</f>
        <v>-</v>
      </c>
      <c r="O910" s="109" t="str">
        <f>IF(SP_SUL!BH911="","*",SP_SUL!BH911)</f>
        <v>*</v>
      </c>
      <c r="P910" s="145" t="str">
        <f>IF($A$2=1,IF(SP_SUL!BJ911="","*",SP_SUL!BJ911),IF(SP_SUL!BK911="","*",SP_SUL!BK911))</f>
        <v>*</v>
      </c>
    </row>
    <row r="911" spans="1:16" hidden="1">
      <c r="A911" s="81" t="str">
        <f>IF(SP_SUL!B912="","*",SP_SUL!B912)</f>
        <v>*</v>
      </c>
      <c r="B911" s="82" t="str">
        <f>IF(SP_SUL!X912="","*",SP_SUL!X912)</f>
        <v>*</v>
      </c>
      <c r="C911" s="82" t="str">
        <f>IF(SP_SUL!S912="","*",SP_SUL!S912)</f>
        <v>-</v>
      </c>
      <c r="D911" s="82" t="str">
        <f>IF(SP_SUL!T912="","*",SP_SUL!T912)</f>
        <v>-</v>
      </c>
      <c r="E911" s="82" t="str">
        <f>IF(SP_SUL!D912="","*",SP_SUL!D912)</f>
        <v>*</v>
      </c>
      <c r="F911" s="82" t="str">
        <f>IF(SP_SUL!H912="","*",SP_SUL!H912)</f>
        <v>*</v>
      </c>
      <c r="G911" s="82" t="str">
        <f>IF(SP_SUL!M912="","*",SP_SUL!M912)</f>
        <v>-</v>
      </c>
      <c r="H911" s="115" t="str">
        <f>IF(SP_SUL!K912="","*",SP_SUL!K912)</f>
        <v>*</v>
      </c>
      <c r="I911" s="112" t="str">
        <f>IF(SP_SUL!O912="","*",SP_SUL!O912)</f>
        <v>*</v>
      </c>
      <c r="J911" s="112" t="str">
        <f>IF(SP_SUL!P912="","*",SP_SUL!P912)</f>
        <v>*</v>
      </c>
      <c r="K911" s="82">
        <f>IF(SP_SUL!AK912="","*",SP_SUL!AK912)</f>
        <v>0</v>
      </c>
      <c r="L911" s="82" t="str">
        <f>IF(SP_SUL!AM912="","*",SP_SUL!AM912)</f>
        <v>-</v>
      </c>
      <c r="M911" s="82">
        <f>IF(SP_SUL!AP912="","*",SP_SUL!AP912)</f>
        <v>0</v>
      </c>
      <c r="N911" s="82" t="str">
        <f>IF(SP_SUL!AM912="","*",SP_SUL!AM912)</f>
        <v>-</v>
      </c>
      <c r="O911" s="109" t="str">
        <f>IF(SP_SUL!BH912="","*",SP_SUL!BH912)</f>
        <v>*</v>
      </c>
      <c r="P911" s="145" t="str">
        <f>IF($A$2=1,IF(SP_SUL!BJ912="","*",SP_SUL!BJ912),IF(SP_SUL!BK912="","*",SP_SUL!BK912))</f>
        <v>*</v>
      </c>
    </row>
    <row r="912" spans="1:16" hidden="1">
      <c r="A912" s="81" t="str">
        <f>IF(SP_SUL!B913="","*",SP_SUL!B913)</f>
        <v>*</v>
      </c>
      <c r="B912" s="82" t="str">
        <f>IF(SP_SUL!X913="","*",SP_SUL!X913)</f>
        <v>*</v>
      </c>
      <c r="C912" s="82" t="str">
        <f>IF(SP_SUL!S913="","*",SP_SUL!S913)</f>
        <v>-</v>
      </c>
      <c r="D912" s="82" t="str">
        <f>IF(SP_SUL!T913="","*",SP_SUL!T913)</f>
        <v>-</v>
      </c>
      <c r="E912" s="82" t="str">
        <f>IF(SP_SUL!D913="","*",SP_SUL!D913)</f>
        <v>*</v>
      </c>
      <c r="F912" s="82" t="str">
        <f>IF(SP_SUL!H913="","*",SP_SUL!H913)</f>
        <v>*</v>
      </c>
      <c r="G912" s="82" t="str">
        <f>IF(SP_SUL!M913="","*",SP_SUL!M913)</f>
        <v>-</v>
      </c>
      <c r="H912" s="115" t="str">
        <f>IF(SP_SUL!K913="","*",SP_SUL!K913)</f>
        <v>*</v>
      </c>
      <c r="I912" s="112" t="str">
        <f>IF(SP_SUL!O913="","*",SP_SUL!O913)</f>
        <v>*</v>
      </c>
      <c r="J912" s="112" t="str">
        <f>IF(SP_SUL!P913="","*",SP_SUL!P913)</f>
        <v>*</v>
      </c>
      <c r="K912" s="82">
        <f>IF(SP_SUL!AK913="","*",SP_SUL!AK913)</f>
        <v>0</v>
      </c>
      <c r="L912" s="82" t="str">
        <f>IF(SP_SUL!AM913="","*",SP_SUL!AM913)</f>
        <v>-</v>
      </c>
      <c r="M912" s="82">
        <f>IF(SP_SUL!AP913="","*",SP_SUL!AP913)</f>
        <v>0</v>
      </c>
      <c r="N912" s="82" t="str">
        <f>IF(SP_SUL!AM913="","*",SP_SUL!AM913)</f>
        <v>-</v>
      </c>
      <c r="O912" s="109" t="str">
        <f>IF(SP_SUL!BH913="","*",SP_SUL!BH913)</f>
        <v>*</v>
      </c>
      <c r="P912" s="145" t="str">
        <f>IF($A$2=1,IF(SP_SUL!BJ913="","*",SP_SUL!BJ913),IF(SP_SUL!BK913="","*",SP_SUL!BK913))</f>
        <v>*</v>
      </c>
    </row>
    <row r="913" spans="1:16" hidden="1">
      <c r="A913" s="81" t="str">
        <f>IF(SP_SUL!B914="","*",SP_SUL!B914)</f>
        <v>*</v>
      </c>
      <c r="B913" s="82" t="str">
        <f>IF(SP_SUL!X914="","*",SP_SUL!X914)</f>
        <v>*</v>
      </c>
      <c r="C913" s="82" t="str">
        <f>IF(SP_SUL!S914="","*",SP_SUL!S914)</f>
        <v>-</v>
      </c>
      <c r="D913" s="82" t="str">
        <f>IF(SP_SUL!T914="","*",SP_SUL!T914)</f>
        <v>-</v>
      </c>
      <c r="E913" s="82" t="str">
        <f>IF(SP_SUL!D914="","*",SP_SUL!D914)</f>
        <v>*</v>
      </c>
      <c r="F913" s="82" t="str">
        <f>IF(SP_SUL!H914="","*",SP_SUL!H914)</f>
        <v>*</v>
      </c>
      <c r="G913" s="82" t="str">
        <f>IF(SP_SUL!M914="","*",SP_SUL!M914)</f>
        <v>-</v>
      </c>
      <c r="H913" s="115" t="str">
        <f>IF(SP_SUL!K914="","*",SP_SUL!K914)</f>
        <v>*</v>
      </c>
      <c r="I913" s="112" t="str">
        <f>IF(SP_SUL!O914="","*",SP_SUL!O914)</f>
        <v>*</v>
      </c>
      <c r="J913" s="112" t="str">
        <f>IF(SP_SUL!P914="","*",SP_SUL!P914)</f>
        <v>*</v>
      </c>
      <c r="K913" s="82">
        <f>IF(SP_SUL!AK914="","*",SP_SUL!AK914)</f>
        <v>0</v>
      </c>
      <c r="L913" s="82" t="str">
        <f>IF(SP_SUL!AM914="","*",SP_SUL!AM914)</f>
        <v>-</v>
      </c>
      <c r="M913" s="82">
        <f>IF(SP_SUL!AP914="","*",SP_SUL!AP914)</f>
        <v>0</v>
      </c>
      <c r="N913" s="82" t="str">
        <f>IF(SP_SUL!AM914="","*",SP_SUL!AM914)</f>
        <v>-</v>
      </c>
      <c r="O913" s="109" t="str">
        <f>IF(SP_SUL!BH914="","*",SP_SUL!BH914)</f>
        <v>*</v>
      </c>
      <c r="P913" s="145" t="str">
        <f>IF($A$2=1,IF(SP_SUL!BJ914="","*",SP_SUL!BJ914),IF(SP_SUL!BK914="","*",SP_SUL!BK914))</f>
        <v>*</v>
      </c>
    </row>
    <row r="914" spans="1:16" hidden="1">
      <c r="A914" s="81" t="str">
        <f>IF(SP_SUL!B915="","*",SP_SUL!B915)</f>
        <v>*</v>
      </c>
      <c r="B914" s="82" t="str">
        <f>IF(SP_SUL!X915="","*",SP_SUL!X915)</f>
        <v>*</v>
      </c>
      <c r="C914" s="82" t="str">
        <f>IF(SP_SUL!S915="","*",SP_SUL!S915)</f>
        <v>-</v>
      </c>
      <c r="D914" s="82" t="str">
        <f>IF(SP_SUL!T915="","*",SP_SUL!T915)</f>
        <v>-</v>
      </c>
      <c r="E914" s="82" t="str">
        <f>IF(SP_SUL!D915="","*",SP_SUL!D915)</f>
        <v>*</v>
      </c>
      <c r="F914" s="82" t="str">
        <f>IF(SP_SUL!H915="","*",SP_SUL!H915)</f>
        <v>*</v>
      </c>
      <c r="G914" s="82" t="str">
        <f>IF(SP_SUL!M915="","*",SP_SUL!M915)</f>
        <v>-</v>
      </c>
      <c r="H914" s="115" t="str">
        <f>IF(SP_SUL!K915="","*",SP_SUL!K915)</f>
        <v>*</v>
      </c>
      <c r="I914" s="112" t="str">
        <f>IF(SP_SUL!O915="","*",SP_SUL!O915)</f>
        <v>*</v>
      </c>
      <c r="J914" s="112" t="str">
        <f>IF(SP_SUL!P915="","*",SP_SUL!P915)</f>
        <v>*</v>
      </c>
      <c r="K914" s="82">
        <f>IF(SP_SUL!AK915="","*",SP_SUL!AK915)</f>
        <v>0</v>
      </c>
      <c r="L914" s="82" t="str">
        <f>IF(SP_SUL!AM915="","*",SP_SUL!AM915)</f>
        <v>-</v>
      </c>
      <c r="M914" s="82">
        <f>IF(SP_SUL!AP915="","*",SP_SUL!AP915)</f>
        <v>0</v>
      </c>
      <c r="N914" s="82" t="str">
        <f>IF(SP_SUL!AM915="","*",SP_SUL!AM915)</f>
        <v>-</v>
      </c>
      <c r="O914" s="109" t="str">
        <f>IF(SP_SUL!BH915="","*",SP_SUL!BH915)</f>
        <v>*</v>
      </c>
      <c r="P914" s="145" t="str">
        <f>IF($A$2=1,IF(SP_SUL!BJ915="","*",SP_SUL!BJ915),IF(SP_SUL!BK915="","*",SP_SUL!BK915))</f>
        <v>*</v>
      </c>
    </row>
    <row r="915" spans="1:16" hidden="1">
      <c r="A915" s="81" t="str">
        <f>IF(SP_SUL!B916="","*",SP_SUL!B916)</f>
        <v>*</v>
      </c>
      <c r="B915" s="82" t="str">
        <f>IF(SP_SUL!X916="","*",SP_SUL!X916)</f>
        <v>*</v>
      </c>
      <c r="C915" s="82" t="str">
        <f>IF(SP_SUL!S916="","*",SP_SUL!S916)</f>
        <v>-</v>
      </c>
      <c r="D915" s="82" t="str">
        <f>IF(SP_SUL!T916="","*",SP_SUL!T916)</f>
        <v>-</v>
      </c>
      <c r="E915" s="82" t="str">
        <f>IF(SP_SUL!D916="","*",SP_SUL!D916)</f>
        <v>*</v>
      </c>
      <c r="F915" s="82" t="str">
        <f>IF(SP_SUL!H916="","*",SP_SUL!H916)</f>
        <v>*</v>
      </c>
      <c r="G915" s="82" t="str">
        <f>IF(SP_SUL!M916="","*",SP_SUL!M916)</f>
        <v>-</v>
      </c>
      <c r="H915" s="115" t="str">
        <f>IF(SP_SUL!K916="","*",SP_SUL!K916)</f>
        <v>*</v>
      </c>
      <c r="I915" s="112" t="str">
        <f>IF(SP_SUL!O916="","*",SP_SUL!O916)</f>
        <v>*</v>
      </c>
      <c r="J915" s="112" t="str">
        <f>IF(SP_SUL!P916="","*",SP_SUL!P916)</f>
        <v>*</v>
      </c>
      <c r="K915" s="82">
        <f>IF(SP_SUL!AK916="","*",SP_SUL!AK916)</f>
        <v>0</v>
      </c>
      <c r="L915" s="82" t="str">
        <f>IF(SP_SUL!AM916="","*",SP_SUL!AM916)</f>
        <v>-</v>
      </c>
      <c r="M915" s="82">
        <f>IF(SP_SUL!AP916="","*",SP_SUL!AP916)</f>
        <v>0</v>
      </c>
      <c r="N915" s="82" t="str">
        <f>IF(SP_SUL!AM916="","*",SP_SUL!AM916)</f>
        <v>-</v>
      </c>
      <c r="O915" s="109" t="str">
        <f>IF(SP_SUL!BH916="","*",SP_SUL!BH916)</f>
        <v>*</v>
      </c>
      <c r="P915" s="145" t="str">
        <f>IF($A$2=1,IF(SP_SUL!BJ916="","*",SP_SUL!BJ916),IF(SP_SUL!BK916="","*",SP_SUL!BK916))</f>
        <v>*</v>
      </c>
    </row>
    <row r="916" spans="1:16" hidden="1">
      <c r="A916" s="81" t="str">
        <f>IF(SP_SUL!B917="","*",SP_SUL!B917)</f>
        <v>*</v>
      </c>
      <c r="B916" s="82" t="str">
        <f>IF(SP_SUL!X917="","*",SP_SUL!X917)</f>
        <v>*</v>
      </c>
      <c r="C916" s="82" t="str">
        <f>IF(SP_SUL!S917="","*",SP_SUL!S917)</f>
        <v>-</v>
      </c>
      <c r="D916" s="82" t="str">
        <f>IF(SP_SUL!T917="","*",SP_SUL!T917)</f>
        <v>-</v>
      </c>
      <c r="E916" s="82" t="str">
        <f>IF(SP_SUL!D917="","*",SP_SUL!D917)</f>
        <v>*</v>
      </c>
      <c r="F916" s="82" t="str">
        <f>IF(SP_SUL!H917="","*",SP_SUL!H917)</f>
        <v>*</v>
      </c>
      <c r="G916" s="82" t="str">
        <f>IF(SP_SUL!M917="","*",SP_SUL!M917)</f>
        <v>-</v>
      </c>
      <c r="H916" s="115" t="str">
        <f>IF(SP_SUL!K917="","*",SP_SUL!K917)</f>
        <v>*</v>
      </c>
      <c r="I916" s="112" t="str">
        <f>IF(SP_SUL!O917="","*",SP_SUL!O917)</f>
        <v>*</v>
      </c>
      <c r="J916" s="112" t="str">
        <f>IF(SP_SUL!P917="","*",SP_SUL!P917)</f>
        <v>*</v>
      </c>
      <c r="K916" s="82">
        <f>IF(SP_SUL!AK917="","*",SP_SUL!AK917)</f>
        <v>0</v>
      </c>
      <c r="L916" s="82" t="str">
        <f>IF(SP_SUL!AM917="","*",SP_SUL!AM917)</f>
        <v>-</v>
      </c>
      <c r="M916" s="82">
        <f>IF(SP_SUL!AP917="","*",SP_SUL!AP917)</f>
        <v>0</v>
      </c>
      <c r="N916" s="82" t="str">
        <f>IF(SP_SUL!AM917="","*",SP_SUL!AM917)</f>
        <v>-</v>
      </c>
      <c r="O916" s="109" t="str">
        <f>IF(SP_SUL!BH917="","*",SP_SUL!BH917)</f>
        <v>*</v>
      </c>
      <c r="P916" s="145" t="str">
        <f>IF($A$2=1,IF(SP_SUL!BJ917="","*",SP_SUL!BJ917),IF(SP_SUL!BK917="","*",SP_SUL!BK917))</f>
        <v>*</v>
      </c>
    </row>
    <row r="917" spans="1:16" hidden="1">
      <c r="A917" s="81" t="str">
        <f>IF(SP_SUL!B918="","*",SP_SUL!B918)</f>
        <v>*</v>
      </c>
      <c r="B917" s="82" t="str">
        <f>IF(SP_SUL!X918="","*",SP_SUL!X918)</f>
        <v>*</v>
      </c>
      <c r="C917" s="82" t="str">
        <f>IF(SP_SUL!S918="","*",SP_SUL!S918)</f>
        <v>-</v>
      </c>
      <c r="D917" s="82" t="str">
        <f>IF(SP_SUL!T918="","*",SP_SUL!T918)</f>
        <v>-</v>
      </c>
      <c r="E917" s="82" t="str">
        <f>IF(SP_SUL!D918="","*",SP_SUL!D918)</f>
        <v>*</v>
      </c>
      <c r="F917" s="82" t="str">
        <f>IF(SP_SUL!H918="","*",SP_SUL!H918)</f>
        <v>*</v>
      </c>
      <c r="G917" s="82" t="str">
        <f>IF(SP_SUL!M918="","*",SP_SUL!M918)</f>
        <v>-</v>
      </c>
      <c r="H917" s="115" t="str">
        <f>IF(SP_SUL!K918="","*",SP_SUL!K918)</f>
        <v>*</v>
      </c>
      <c r="I917" s="112" t="str">
        <f>IF(SP_SUL!O918="","*",SP_SUL!O918)</f>
        <v>*</v>
      </c>
      <c r="J917" s="112" t="str">
        <f>IF(SP_SUL!P918="","*",SP_SUL!P918)</f>
        <v>*</v>
      </c>
      <c r="K917" s="82">
        <f>IF(SP_SUL!AK918="","*",SP_SUL!AK918)</f>
        <v>0</v>
      </c>
      <c r="L917" s="82" t="str">
        <f>IF(SP_SUL!AM918="","*",SP_SUL!AM918)</f>
        <v>-</v>
      </c>
      <c r="M917" s="82">
        <f>IF(SP_SUL!AP918="","*",SP_SUL!AP918)</f>
        <v>0</v>
      </c>
      <c r="N917" s="82" t="str">
        <f>IF(SP_SUL!AM918="","*",SP_SUL!AM918)</f>
        <v>-</v>
      </c>
      <c r="O917" s="109" t="str">
        <f>IF(SP_SUL!BH918="","*",SP_SUL!BH918)</f>
        <v>*</v>
      </c>
      <c r="P917" s="145" t="str">
        <f>IF($A$2=1,IF(SP_SUL!BJ918="","*",SP_SUL!BJ918),IF(SP_SUL!BK918="","*",SP_SUL!BK918))</f>
        <v>*</v>
      </c>
    </row>
    <row r="918" spans="1:16" hidden="1">
      <c r="A918" s="81" t="str">
        <f>IF(SP_SUL!B919="","*",SP_SUL!B919)</f>
        <v>*</v>
      </c>
      <c r="B918" s="82" t="str">
        <f>IF(SP_SUL!X919="","*",SP_SUL!X919)</f>
        <v>*</v>
      </c>
      <c r="C918" s="82" t="str">
        <f>IF(SP_SUL!S919="","*",SP_SUL!S919)</f>
        <v>-</v>
      </c>
      <c r="D918" s="82" t="str">
        <f>IF(SP_SUL!T919="","*",SP_SUL!T919)</f>
        <v>-</v>
      </c>
      <c r="E918" s="82" t="str">
        <f>IF(SP_SUL!D919="","*",SP_SUL!D919)</f>
        <v>*</v>
      </c>
      <c r="F918" s="82" t="str">
        <f>IF(SP_SUL!H919="","*",SP_SUL!H919)</f>
        <v>*</v>
      </c>
      <c r="G918" s="82" t="str">
        <f>IF(SP_SUL!M919="","*",SP_SUL!M919)</f>
        <v>-</v>
      </c>
      <c r="H918" s="115" t="str">
        <f>IF(SP_SUL!K919="","*",SP_SUL!K919)</f>
        <v>*</v>
      </c>
      <c r="I918" s="112" t="str">
        <f>IF(SP_SUL!O919="","*",SP_SUL!O919)</f>
        <v>*</v>
      </c>
      <c r="J918" s="112" t="str">
        <f>IF(SP_SUL!P919="","*",SP_SUL!P919)</f>
        <v>*</v>
      </c>
      <c r="K918" s="82">
        <f>IF(SP_SUL!AK919="","*",SP_SUL!AK919)</f>
        <v>0</v>
      </c>
      <c r="L918" s="82" t="str">
        <f>IF(SP_SUL!AM919="","*",SP_SUL!AM919)</f>
        <v>-</v>
      </c>
      <c r="M918" s="82">
        <f>IF(SP_SUL!AP919="","*",SP_SUL!AP919)</f>
        <v>0</v>
      </c>
      <c r="N918" s="82" t="str">
        <f>IF(SP_SUL!AM919="","*",SP_SUL!AM919)</f>
        <v>-</v>
      </c>
      <c r="O918" s="109" t="str">
        <f>IF(SP_SUL!BH919="","*",SP_SUL!BH919)</f>
        <v>*</v>
      </c>
      <c r="P918" s="145" t="str">
        <f>IF($A$2=1,IF(SP_SUL!BJ919="","*",SP_SUL!BJ919),IF(SP_SUL!BK919="","*",SP_SUL!BK919))</f>
        <v>*</v>
      </c>
    </row>
    <row r="919" spans="1:16" hidden="1">
      <c r="A919" s="81" t="str">
        <f>IF(SP_SUL!B920="","*",SP_SUL!B920)</f>
        <v>*</v>
      </c>
      <c r="B919" s="82" t="str">
        <f>IF(SP_SUL!X920="","*",SP_SUL!X920)</f>
        <v>*</v>
      </c>
      <c r="C919" s="82" t="str">
        <f>IF(SP_SUL!S920="","*",SP_SUL!S920)</f>
        <v>-</v>
      </c>
      <c r="D919" s="82" t="str">
        <f>IF(SP_SUL!T920="","*",SP_SUL!T920)</f>
        <v>-</v>
      </c>
      <c r="E919" s="82" t="str">
        <f>IF(SP_SUL!D920="","*",SP_SUL!D920)</f>
        <v>*</v>
      </c>
      <c r="F919" s="82" t="str">
        <f>IF(SP_SUL!H920="","*",SP_SUL!H920)</f>
        <v>*</v>
      </c>
      <c r="G919" s="82" t="str">
        <f>IF(SP_SUL!M920="","*",SP_SUL!M920)</f>
        <v>-</v>
      </c>
      <c r="H919" s="115" t="str">
        <f>IF(SP_SUL!K920="","*",SP_SUL!K920)</f>
        <v>*</v>
      </c>
      <c r="I919" s="112" t="str">
        <f>IF(SP_SUL!O920="","*",SP_SUL!O920)</f>
        <v>*</v>
      </c>
      <c r="J919" s="112" t="str">
        <f>IF(SP_SUL!P920="","*",SP_SUL!P920)</f>
        <v>*</v>
      </c>
      <c r="K919" s="82">
        <f>IF(SP_SUL!AK920="","*",SP_SUL!AK920)</f>
        <v>0</v>
      </c>
      <c r="L919" s="82" t="str">
        <f>IF(SP_SUL!AM920="","*",SP_SUL!AM920)</f>
        <v>-</v>
      </c>
      <c r="M919" s="82">
        <f>IF(SP_SUL!AP920="","*",SP_SUL!AP920)</f>
        <v>0</v>
      </c>
      <c r="N919" s="82" t="str">
        <f>IF(SP_SUL!AM920="","*",SP_SUL!AM920)</f>
        <v>-</v>
      </c>
      <c r="O919" s="109" t="str">
        <f>IF(SP_SUL!BH920="","*",SP_SUL!BH920)</f>
        <v>*</v>
      </c>
      <c r="P919" s="145" t="str">
        <f>IF($A$2=1,IF(SP_SUL!BJ920="","*",SP_SUL!BJ920),IF(SP_SUL!BK920="","*",SP_SUL!BK920))</f>
        <v>*</v>
      </c>
    </row>
    <row r="920" spans="1:16" hidden="1">
      <c r="A920" s="81" t="str">
        <f>IF(SP_SUL!B921="","*",SP_SUL!B921)</f>
        <v>*</v>
      </c>
      <c r="B920" s="82" t="str">
        <f>IF(SP_SUL!X921="","*",SP_SUL!X921)</f>
        <v>*</v>
      </c>
      <c r="C920" s="82" t="str">
        <f>IF(SP_SUL!S921="","*",SP_SUL!S921)</f>
        <v>-</v>
      </c>
      <c r="D920" s="82" t="str">
        <f>IF(SP_SUL!T921="","*",SP_SUL!T921)</f>
        <v>-</v>
      </c>
      <c r="E920" s="82" t="str">
        <f>IF(SP_SUL!D921="","*",SP_SUL!D921)</f>
        <v>*</v>
      </c>
      <c r="F920" s="82" t="str">
        <f>IF(SP_SUL!H921="","*",SP_SUL!H921)</f>
        <v>*</v>
      </c>
      <c r="G920" s="82" t="str">
        <f>IF(SP_SUL!M921="","*",SP_SUL!M921)</f>
        <v>-</v>
      </c>
      <c r="H920" s="115" t="str">
        <f>IF(SP_SUL!K921="","*",SP_SUL!K921)</f>
        <v>*</v>
      </c>
      <c r="I920" s="112" t="str">
        <f>IF(SP_SUL!O921="","*",SP_SUL!O921)</f>
        <v>*</v>
      </c>
      <c r="J920" s="112" t="str">
        <f>IF(SP_SUL!P921="","*",SP_SUL!P921)</f>
        <v>*</v>
      </c>
      <c r="K920" s="82">
        <f>IF(SP_SUL!AK921="","*",SP_SUL!AK921)</f>
        <v>0</v>
      </c>
      <c r="L920" s="82" t="str">
        <f>IF(SP_SUL!AM921="","*",SP_SUL!AM921)</f>
        <v>-</v>
      </c>
      <c r="M920" s="82">
        <f>IF(SP_SUL!AP921="","*",SP_SUL!AP921)</f>
        <v>0</v>
      </c>
      <c r="N920" s="82" t="str">
        <f>IF(SP_SUL!AM921="","*",SP_SUL!AM921)</f>
        <v>-</v>
      </c>
      <c r="O920" s="109" t="str">
        <f>IF(SP_SUL!BH921="","*",SP_SUL!BH921)</f>
        <v>*</v>
      </c>
      <c r="P920" s="145" t="str">
        <f>IF($A$2=1,IF(SP_SUL!BJ921="","*",SP_SUL!BJ921),IF(SP_SUL!BK921="","*",SP_SUL!BK921))</f>
        <v>*</v>
      </c>
    </row>
    <row r="921" spans="1:16" hidden="1">
      <c r="A921" s="81" t="str">
        <f>IF(SP_SUL!B922="","*",SP_SUL!B922)</f>
        <v>*</v>
      </c>
      <c r="B921" s="82" t="str">
        <f>IF(SP_SUL!X922="","*",SP_SUL!X922)</f>
        <v>*</v>
      </c>
      <c r="C921" s="82" t="str">
        <f>IF(SP_SUL!S922="","*",SP_SUL!S922)</f>
        <v>-</v>
      </c>
      <c r="D921" s="82" t="str">
        <f>IF(SP_SUL!T922="","*",SP_SUL!T922)</f>
        <v>-</v>
      </c>
      <c r="E921" s="82" t="str">
        <f>IF(SP_SUL!D922="","*",SP_SUL!D922)</f>
        <v>*</v>
      </c>
      <c r="F921" s="82" t="str">
        <f>IF(SP_SUL!H922="","*",SP_SUL!H922)</f>
        <v>*</v>
      </c>
      <c r="G921" s="82" t="str">
        <f>IF(SP_SUL!M922="","*",SP_SUL!M922)</f>
        <v>-</v>
      </c>
      <c r="H921" s="115" t="str">
        <f>IF(SP_SUL!K922="","*",SP_SUL!K922)</f>
        <v>*</v>
      </c>
      <c r="I921" s="112" t="str">
        <f>IF(SP_SUL!O922="","*",SP_SUL!O922)</f>
        <v>*</v>
      </c>
      <c r="J921" s="112" t="str">
        <f>IF(SP_SUL!P922="","*",SP_SUL!P922)</f>
        <v>*</v>
      </c>
      <c r="K921" s="82">
        <f>IF(SP_SUL!AK922="","*",SP_SUL!AK922)</f>
        <v>0</v>
      </c>
      <c r="L921" s="82" t="str">
        <f>IF(SP_SUL!AM922="","*",SP_SUL!AM922)</f>
        <v>-</v>
      </c>
      <c r="M921" s="82">
        <f>IF(SP_SUL!AP922="","*",SP_SUL!AP922)</f>
        <v>0</v>
      </c>
      <c r="N921" s="82" t="str">
        <f>IF(SP_SUL!AM922="","*",SP_SUL!AM922)</f>
        <v>-</v>
      </c>
      <c r="O921" s="109" t="str">
        <f>IF(SP_SUL!BH922="","*",SP_SUL!BH922)</f>
        <v>*</v>
      </c>
      <c r="P921" s="145" t="str">
        <f>IF($A$2=1,IF(SP_SUL!BJ922="","*",SP_SUL!BJ922),IF(SP_SUL!BK922="","*",SP_SUL!BK922))</f>
        <v>*</v>
      </c>
    </row>
    <row r="922" spans="1:16" hidden="1">
      <c r="A922" s="81" t="str">
        <f>IF(SP_SUL!B923="","*",SP_SUL!B923)</f>
        <v>*</v>
      </c>
      <c r="B922" s="82" t="str">
        <f>IF(SP_SUL!X923="","*",SP_SUL!X923)</f>
        <v>*</v>
      </c>
      <c r="C922" s="82" t="str">
        <f>IF(SP_SUL!S923="","*",SP_SUL!S923)</f>
        <v>-</v>
      </c>
      <c r="D922" s="82" t="str">
        <f>IF(SP_SUL!T923="","*",SP_SUL!T923)</f>
        <v>-</v>
      </c>
      <c r="E922" s="82" t="str">
        <f>IF(SP_SUL!D923="","*",SP_SUL!D923)</f>
        <v>*</v>
      </c>
      <c r="F922" s="82" t="str">
        <f>IF(SP_SUL!H923="","*",SP_SUL!H923)</f>
        <v>*</v>
      </c>
      <c r="G922" s="82" t="str">
        <f>IF(SP_SUL!M923="","*",SP_SUL!M923)</f>
        <v>-</v>
      </c>
      <c r="H922" s="115" t="str">
        <f>IF(SP_SUL!K923="","*",SP_SUL!K923)</f>
        <v>*</v>
      </c>
      <c r="I922" s="112" t="str">
        <f>IF(SP_SUL!O923="","*",SP_SUL!O923)</f>
        <v>*</v>
      </c>
      <c r="J922" s="112" t="str">
        <f>IF(SP_SUL!P923="","*",SP_SUL!P923)</f>
        <v>*</v>
      </c>
      <c r="K922" s="82">
        <f>IF(SP_SUL!AK923="","*",SP_SUL!AK923)</f>
        <v>0</v>
      </c>
      <c r="L922" s="82" t="str">
        <f>IF(SP_SUL!AM923="","*",SP_SUL!AM923)</f>
        <v>-</v>
      </c>
      <c r="M922" s="82">
        <f>IF(SP_SUL!AP923="","*",SP_SUL!AP923)</f>
        <v>0</v>
      </c>
      <c r="N922" s="82" t="str">
        <f>IF(SP_SUL!AM923="","*",SP_SUL!AM923)</f>
        <v>-</v>
      </c>
      <c r="O922" s="109" t="str">
        <f>IF(SP_SUL!BH923="","*",SP_SUL!BH923)</f>
        <v>*</v>
      </c>
      <c r="P922" s="145" t="str">
        <f>IF($A$2=1,IF(SP_SUL!BJ923="","*",SP_SUL!BJ923),IF(SP_SUL!BK923="","*",SP_SUL!BK923))</f>
        <v>*</v>
      </c>
    </row>
    <row r="923" spans="1:16" hidden="1">
      <c r="A923" s="81" t="str">
        <f>IF(SP_SUL!B924="","*",SP_SUL!B924)</f>
        <v>*</v>
      </c>
      <c r="B923" s="82" t="str">
        <f>IF(SP_SUL!X924="","*",SP_SUL!X924)</f>
        <v>*</v>
      </c>
      <c r="C923" s="82" t="str">
        <f>IF(SP_SUL!S924="","*",SP_SUL!S924)</f>
        <v>-</v>
      </c>
      <c r="D923" s="82" t="str">
        <f>IF(SP_SUL!T924="","*",SP_SUL!T924)</f>
        <v>-</v>
      </c>
      <c r="E923" s="82" t="str">
        <f>IF(SP_SUL!D924="","*",SP_SUL!D924)</f>
        <v>*</v>
      </c>
      <c r="F923" s="82" t="str">
        <f>IF(SP_SUL!H924="","*",SP_SUL!H924)</f>
        <v>*</v>
      </c>
      <c r="G923" s="82" t="str">
        <f>IF(SP_SUL!M924="","*",SP_SUL!M924)</f>
        <v>-</v>
      </c>
      <c r="H923" s="115" t="str">
        <f>IF(SP_SUL!K924="","*",SP_SUL!K924)</f>
        <v>*</v>
      </c>
      <c r="I923" s="112" t="str">
        <f>IF(SP_SUL!O924="","*",SP_SUL!O924)</f>
        <v>*</v>
      </c>
      <c r="J923" s="112" t="str">
        <f>IF(SP_SUL!P924="","*",SP_SUL!P924)</f>
        <v>*</v>
      </c>
      <c r="K923" s="82">
        <f>IF(SP_SUL!AK924="","*",SP_SUL!AK924)</f>
        <v>0</v>
      </c>
      <c r="L923" s="82" t="str">
        <f>IF(SP_SUL!AM924="","*",SP_SUL!AM924)</f>
        <v>-</v>
      </c>
      <c r="M923" s="82">
        <f>IF(SP_SUL!AP924="","*",SP_SUL!AP924)</f>
        <v>0</v>
      </c>
      <c r="N923" s="82" t="str">
        <f>IF(SP_SUL!AM924="","*",SP_SUL!AM924)</f>
        <v>-</v>
      </c>
      <c r="O923" s="109" t="str">
        <f>IF(SP_SUL!BH924="","*",SP_SUL!BH924)</f>
        <v>*</v>
      </c>
      <c r="P923" s="145" t="str">
        <f>IF($A$2=1,IF(SP_SUL!BJ924="","*",SP_SUL!BJ924),IF(SP_SUL!BK924="","*",SP_SUL!BK924))</f>
        <v>*</v>
      </c>
    </row>
    <row r="924" spans="1:16" hidden="1">
      <c r="A924" s="81" t="str">
        <f>IF(SP_SUL!B925="","*",SP_SUL!B925)</f>
        <v>*</v>
      </c>
      <c r="B924" s="82" t="str">
        <f>IF(SP_SUL!X925="","*",SP_SUL!X925)</f>
        <v>*</v>
      </c>
      <c r="C924" s="82" t="str">
        <f>IF(SP_SUL!S925="","*",SP_SUL!S925)</f>
        <v>-</v>
      </c>
      <c r="D924" s="82" t="str">
        <f>IF(SP_SUL!T925="","*",SP_SUL!T925)</f>
        <v>-</v>
      </c>
      <c r="E924" s="82" t="str">
        <f>IF(SP_SUL!D925="","*",SP_SUL!D925)</f>
        <v>*</v>
      </c>
      <c r="F924" s="82" t="str">
        <f>IF(SP_SUL!H925="","*",SP_SUL!H925)</f>
        <v>*</v>
      </c>
      <c r="G924" s="82" t="str">
        <f>IF(SP_SUL!M925="","*",SP_SUL!M925)</f>
        <v>-</v>
      </c>
      <c r="H924" s="115" t="str">
        <f>IF(SP_SUL!K925="","*",SP_SUL!K925)</f>
        <v>*</v>
      </c>
      <c r="I924" s="112" t="str">
        <f>IF(SP_SUL!O925="","*",SP_SUL!O925)</f>
        <v>*</v>
      </c>
      <c r="J924" s="112" t="str">
        <f>IF(SP_SUL!P925="","*",SP_SUL!P925)</f>
        <v>*</v>
      </c>
      <c r="K924" s="82">
        <f>IF(SP_SUL!AK925="","*",SP_SUL!AK925)</f>
        <v>0</v>
      </c>
      <c r="L924" s="82" t="str">
        <f>IF(SP_SUL!AM925="","*",SP_SUL!AM925)</f>
        <v>-</v>
      </c>
      <c r="M924" s="82">
        <f>IF(SP_SUL!AP925="","*",SP_SUL!AP925)</f>
        <v>0</v>
      </c>
      <c r="N924" s="82" t="str">
        <f>IF(SP_SUL!AM925="","*",SP_SUL!AM925)</f>
        <v>-</v>
      </c>
      <c r="O924" s="109" t="str">
        <f>IF(SP_SUL!BH925="","*",SP_SUL!BH925)</f>
        <v>*</v>
      </c>
      <c r="P924" s="145" t="str">
        <f>IF($A$2=1,IF(SP_SUL!BJ925="","*",SP_SUL!BJ925),IF(SP_SUL!BK925="","*",SP_SUL!BK925))</f>
        <v>*</v>
      </c>
    </row>
    <row r="925" spans="1:16" hidden="1">
      <c r="A925" s="81" t="str">
        <f>IF(SP_SUL!B926="","*",SP_SUL!B926)</f>
        <v>*</v>
      </c>
      <c r="B925" s="82" t="str">
        <f>IF(SP_SUL!X926="","*",SP_SUL!X926)</f>
        <v>*</v>
      </c>
      <c r="C925" s="82" t="str">
        <f>IF(SP_SUL!S926="","*",SP_SUL!S926)</f>
        <v>-</v>
      </c>
      <c r="D925" s="82" t="str">
        <f>IF(SP_SUL!T926="","*",SP_SUL!T926)</f>
        <v>-</v>
      </c>
      <c r="E925" s="82" t="str">
        <f>IF(SP_SUL!D926="","*",SP_SUL!D926)</f>
        <v>*</v>
      </c>
      <c r="F925" s="82" t="str">
        <f>IF(SP_SUL!H926="","*",SP_SUL!H926)</f>
        <v>*</v>
      </c>
      <c r="G925" s="82" t="str">
        <f>IF(SP_SUL!M926="","*",SP_SUL!M926)</f>
        <v>-</v>
      </c>
      <c r="H925" s="115" t="str">
        <f>IF(SP_SUL!K926="","*",SP_SUL!K926)</f>
        <v>*</v>
      </c>
      <c r="I925" s="112" t="str">
        <f>IF(SP_SUL!O926="","*",SP_SUL!O926)</f>
        <v>*</v>
      </c>
      <c r="J925" s="112" t="str">
        <f>IF(SP_SUL!P926="","*",SP_SUL!P926)</f>
        <v>*</v>
      </c>
      <c r="K925" s="82">
        <f>IF(SP_SUL!AK926="","*",SP_SUL!AK926)</f>
        <v>0</v>
      </c>
      <c r="L925" s="82" t="str">
        <f>IF(SP_SUL!AM926="","*",SP_SUL!AM926)</f>
        <v>-</v>
      </c>
      <c r="M925" s="82">
        <f>IF(SP_SUL!AP926="","*",SP_SUL!AP926)</f>
        <v>0</v>
      </c>
      <c r="N925" s="82" t="str">
        <f>IF(SP_SUL!AM926="","*",SP_SUL!AM926)</f>
        <v>-</v>
      </c>
      <c r="O925" s="109" t="str">
        <f>IF(SP_SUL!BH926="","*",SP_SUL!BH926)</f>
        <v>*</v>
      </c>
      <c r="P925" s="145" t="str">
        <f>IF($A$2=1,IF(SP_SUL!BJ926="","*",SP_SUL!BJ926),IF(SP_SUL!BK926="","*",SP_SUL!BK926))</f>
        <v>*</v>
      </c>
    </row>
    <row r="926" spans="1:16" hidden="1">
      <c r="A926" s="81" t="str">
        <f>IF(SP_SUL!B927="","*",SP_SUL!B927)</f>
        <v>*</v>
      </c>
      <c r="B926" s="82" t="str">
        <f>IF(SP_SUL!X927="","*",SP_SUL!X927)</f>
        <v>*</v>
      </c>
      <c r="C926" s="82" t="str">
        <f>IF(SP_SUL!S927="","*",SP_SUL!S927)</f>
        <v>-</v>
      </c>
      <c r="D926" s="82" t="str">
        <f>IF(SP_SUL!T927="","*",SP_SUL!T927)</f>
        <v>-</v>
      </c>
      <c r="E926" s="82" t="str">
        <f>IF(SP_SUL!D927="","*",SP_SUL!D927)</f>
        <v>*</v>
      </c>
      <c r="F926" s="82" t="str">
        <f>IF(SP_SUL!H927="","*",SP_SUL!H927)</f>
        <v>*</v>
      </c>
      <c r="G926" s="82" t="str">
        <f>IF(SP_SUL!M927="","*",SP_SUL!M927)</f>
        <v>-</v>
      </c>
      <c r="H926" s="115" t="str">
        <f>IF(SP_SUL!K927="","*",SP_SUL!K927)</f>
        <v>*</v>
      </c>
      <c r="I926" s="112" t="str">
        <f>IF(SP_SUL!O927="","*",SP_SUL!O927)</f>
        <v>*</v>
      </c>
      <c r="J926" s="112" t="str">
        <f>IF(SP_SUL!P927="","*",SP_SUL!P927)</f>
        <v>*</v>
      </c>
      <c r="K926" s="82">
        <f>IF(SP_SUL!AK927="","*",SP_SUL!AK927)</f>
        <v>0</v>
      </c>
      <c r="L926" s="82" t="str">
        <f>IF(SP_SUL!AM927="","*",SP_SUL!AM927)</f>
        <v>-</v>
      </c>
      <c r="M926" s="82">
        <f>IF(SP_SUL!AP927="","*",SP_SUL!AP927)</f>
        <v>0</v>
      </c>
      <c r="N926" s="82" t="str">
        <f>IF(SP_SUL!AM927="","*",SP_SUL!AM927)</f>
        <v>-</v>
      </c>
      <c r="O926" s="109" t="str">
        <f>IF(SP_SUL!BH927="","*",SP_SUL!BH927)</f>
        <v>*</v>
      </c>
      <c r="P926" s="145" t="str">
        <f>IF($A$2=1,IF(SP_SUL!BJ927="","*",SP_SUL!BJ927),IF(SP_SUL!BK927="","*",SP_SUL!BK927))</f>
        <v>*</v>
      </c>
    </row>
    <row r="927" spans="1:16" hidden="1">
      <c r="A927" s="81" t="str">
        <f>IF(SP_SUL!B928="","*",SP_SUL!B928)</f>
        <v>*</v>
      </c>
      <c r="B927" s="82" t="str">
        <f>IF(SP_SUL!X928="","*",SP_SUL!X928)</f>
        <v>*</v>
      </c>
      <c r="C927" s="82" t="str">
        <f>IF(SP_SUL!S928="","*",SP_SUL!S928)</f>
        <v>-</v>
      </c>
      <c r="D927" s="82" t="str">
        <f>IF(SP_SUL!T928="","*",SP_SUL!T928)</f>
        <v>-</v>
      </c>
      <c r="E927" s="82" t="str">
        <f>IF(SP_SUL!D928="","*",SP_SUL!D928)</f>
        <v>*</v>
      </c>
      <c r="F927" s="82" t="str">
        <f>IF(SP_SUL!H928="","*",SP_SUL!H928)</f>
        <v>*</v>
      </c>
      <c r="G927" s="82" t="str">
        <f>IF(SP_SUL!M928="","*",SP_SUL!M928)</f>
        <v>-</v>
      </c>
      <c r="H927" s="115" t="str">
        <f>IF(SP_SUL!K928="","*",SP_SUL!K928)</f>
        <v>*</v>
      </c>
      <c r="I927" s="112" t="str">
        <f>IF(SP_SUL!O928="","*",SP_SUL!O928)</f>
        <v>*</v>
      </c>
      <c r="J927" s="112" t="str">
        <f>IF(SP_SUL!P928="","*",SP_SUL!P928)</f>
        <v>*</v>
      </c>
      <c r="K927" s="82">
        <f>IF(SP_SUL!AK928="","*",SP_SUL!AK928)</f>
        <v>0</v>
      </c>
      <c r="L927" s="82" t="str">
        <f>IF(SP_SUL!AM928="","*",SP_SUL!AM928)</f>
        <v>-</v>
      </c>
      <c r="M927" s="82">
        <f>IF(SP_SUL!AP928="","*",SP_SUL!AP928)</f>
        <v>0</v>
      </c>
      <c r="N927" s="82" t="str">
        <f>IF(SP_SUL!AM928="","*",SP_SUL!AM928)</f>
        <v>-</v>
      </c>
      <c r="O927" s="109" t="str">
        <f>IF(SP_SUL!BH928="","*",SP_SUL!BH928)</f>
        <v>*</v>
      </c>
      <c r="P927" s="145" t="str">
        <f>IF($A$2=1,IF(SP_SUL!BJ928="","*",SP_SUL!BJ928),IF(SP_SUL!BK928="","*",SP_SUL!BK928))</f>
        <v>*</v>
      </c>
    </row>
    <row r="928" spans="1:16" hidden="1">
      <c r="A928" s="81" t="str">
        <f>IF(SP_SUL!B929="","*",SP_SUL!B929)</f>
        <v>*</v>
      </c>
      <c r="B928" s="82" t="str">
        <f>IF(SP_SUL!X929="","*",SP_SUL!X929)</f>
        <v>*</v>
      </c>
      <c r="C928" s="82" t="str">
        <f>IF(SP_SUL!S929="","*",SP_SUL!S929)</f>
        <v>-</v>
      </c>
      <c r="D928" s="82" t="str">
        <f>IF(SP_SUL!T929="","*",SP_SUL!T929)</f>
        <v>-</v>
      </c>
      <c r="E928" s="82" t="str">
        <f>IF(SP_SUL!D929="","*",SP_SUL!D929)</f>
        <v>*</v>
      </c>
      <c r="F928" s="82" t="str">
        <f>IF(SP_SUL!H929="","*",SP_SUL!H929)</f>
        <v>*</v>
      </c>
      <c r="G928" s="82" t="str">
        <f>IF(SP_SUL!M929="","*",SP_SUL!M929)</f>
        <v>-</v>
      </c>
      <c r="H928" s="115" t="str">
        <f>IF(SP_SUL!K929="","*",SP_SUL!K929)</f>
        <v>*</v>
      </c>
      <c r="I928" s="112" t="str">
        <f>IF(SP_SUL!O929="","*",SP_SUL!O929)</f>
        <v>*</v>
      </c>
      <c r="J928" s="112" t="str">
        <f>IF(SP_SUL!P929="","*",SP_SUL!P929)</f>
        <v>*</v>
      </c>
      <c r="K928" s="82">
        <f>IF(SP_SUL!AK929="","*",SP_SUL!AK929)</f>
        <v>0</v>
      </c>
      <c r="L928" s="82" t="str">
        <f>IF(SP_SUL!AM929="","*",SP_SUL!AM929)</f>
        <v>-</v>
      </c>
      <c r="M928" s="82">
        <f>IF(SP_SUL!AP929="","*",SP_SUL!AP929)</f>
        <v>0</v>
      </c>
      <c r="N928" s="82" t="str">
        <f>IF(SP_SUL!AM929="","*",SP_SUL!AM929)</f>
        <v>-</v>
      </c>
      <c r="O928" s="109" t="str">
        <f>IF(SP_SUL!BH929="","*",SP_SUL!BH929)</f>
        <v>*</v>
      </c>
      <c r="P928" s="145" t="str">
        <f>IF($A$2=1,IF(SP_SUL!BJ929="","*",SP_SUL!BJ929),IF(SP_SUL!BK929="","*",SP_SUL!BK929))</f>
        <v>*</v>
      </c>
    </row>
    <row r="929" spans="1:16" hidden="1">
      <c r="A929" s="81" t="str">
        <f>IF(SP_SUL!B930="","*",SP_SUL!B930)</f>
        <v>*</v>
      </c>
      <c r="B929" s="82" t="str">
        <f>IF(SP_SUL!X930="","*",SP_SUL!X930)</f>
        <v>*</v>
      </c>
      <c r="C929" s="82" t="str">
        <f>IF(SP_SUL!S930="","*",SP_SUL!S930)</f>
        <v>-</v>
      </c>
      <c r="D929" s="82" t="str">
        <f>IF(SP_SUL!T930="","*",SP_SUL!T930)</f>
        <v>-</v>
      </c>
      <c r="E929" s="82" t="str">
        <f>IF(SP_SUL!D930="","*",SP_SUL!D930)</f>
        <v>*</v>
      </c>
      <c r="F929" s="82" t="str">
        <f>IF(SP_SUL!H930="","*",SP_SUL!H930)</f>
        <v>*</v>
      </c>
      <c r="G929" s="82" t="str">
        <f>IF(SP_SUL!M930="","*",SP_SUL!M930)</f>
        <v>-</v>
      </c>
      <c r="H929" s="115" t="str">
        <f>IF(SP_SUL!K930="","*",SP_SUL!K930)</f>
        <v>*</v>
      </c>
      <c r="I929" s="112" t="str">
        <f>IF(SP_SUL!O930="","*",SP_SUL!O930)</f>
        <v>*</v>
      </c>
      <c r="J929" s="112" t="str">
        <f>IF(SP_SUL!P930="","*",SP_SUL!P930)</f>
        <v>*</v>
      </c>
      <c r="K929" s="82">
        <f>IF(SP_SUL!AK930="","*",SP_SUL!AK930)</f>
        <v>0</v>
      </c>
      <c r="L929" s="82" t="str">
        <f>IF(SP_SUL!AM930="","*",SP_SUL!AM930)</f>
        <v>-</v>
      </c>
      <c r="M929" s="82">
        <f>IF(SP_SUL!AP930="","*",SP_SUL!AP930)</f>
        <v>0</v>
      </c>
      <c r="N929" s="82" t="str">
        <f>IF(SP_SUL!AM930="","*",SP_SUL!AM930)</f>
        <v>-</v>
      </c>
      <c r="O929" s="109" t="str">
        <f>IF(SP_SUL!BH930="","*",SP_SUL!BH930)</f>
        <v>*</v>
      </c>
      <c r="P929" s="145" t="str">
        <f>IF($A$2=1,IF(SP_SUL!BJ930="","*",SP_SUL!BJ930),IF(SP_SUL!BK930="","*",SP_SUL!BK930))</f>
        <v>*</v>
      </c>
    </row>
    <row r="930" spans="1:16" hidden="1">
      <c r="A930" s="81" t="str">
        <f>IF(SP_SUL!B931="","*",SP_SUL!B931)</f>
        <v>*</v>
      </c>
      <c r="B930" s="82" t="str">
        <f>IF(SP_SUL!X931="","*",SP_SUL!X931)</f>
        <v>*</v>
      </c>
      <c r="C930" s="82" t="str">
        <f>IF(SP_SUL!S931="","*",SP_SUL!S931)</f>
        <v>-</v>
      </c>
      <c r="D930" s="82" t="str">
        <f>IF(SP_SUL!T931="","*",SP_SUL!T931)</f>
        <v>-</v>
      </c>
      <c r="E930" s="82" t="str">
        <f>IF(SP_SUL!D931="","*",SP_SUL!D931)</f>
        <v>*</v>
      </c>
      <c r="F930" s="82" t="str">
        <f>IF(SP_SUL!H931="","*",SP_SUL!H931)</f>
        <v>*</v>
      </c>
      <c r="G930" s="82" t="str">
        <f>IF(SP_SUL!M931="","*",SP_SUL!M931)</f>
        <v>-</v>
      </c>
      <c r="H930" s="115" t="str">
        <f>IF(SP_SUL!K931="","*",SP_SUL!K931)</f>
        <v>*</v>
      </c>
      <c r="I930" s="112" t="str">
        <f>IF(SP_SUL!O931="","*",SP_SUL!O931)</f>
        <v>*</v>
      </c>
      <c r="J930" s="112" t="str">
        <f>IF(SP_SUL!P931="","*",SP_SUL!P931)</f>
        <v>*</v>
      </c>
      <c r="K930" s="82">
        <f>IF(SP_SUL!AK931="","*",SP_SUL!AK931)</f>
        <v>0</v>
      </c>
      <c r="L930" s="82" t="str">
        <f>IF(SP_SUL!AM931="","*",SP_SUL!AM931)</f>
        <v>-</v>
      </c>
      <c r="M930" s="82">
        <f>IF(SP_SUL!AP931="","*",SP_SUL!AP931)</f>
        <v>0</v>
      </c>
      <c r="N930" s="82" t="str">
        <f>IF(SP_SUL!AM931="","*",SP_SUL!AM931)</f>
        <v>-</v>
      </c>
      <c r="O930" s="109" t="str">
        <f>IF(SP_SUL!BH931="","*",SP_SUL!BH931)</f>
        <v>*</v>
      </c>
      <c r="P930" s="145" t="str">
        <f>IF($A$2=1,IF(SP_SUL!BJ931="","*",SP_SUL!BJ931),IF(SP_SUL!BK931="","*",SP_SUL!BK931))</f>
        <v>*</v>
      </c>
    </row>
    <row r="931" spans="1:16" hidden="1">
      <c r="A931" s="81" t="str">
        <f>IF(SP_SUL!B932="","*",SP_SUL!B932)</f>
        <v>*</v>
      </c>
      <c r="B931" s="82" t="str">
        <f>IF(SP_SUL!X932="","*",SP_SUL!X932)</f>
        <v>*</v>
      </c>
      <c r="C931" s="82" t="str">
        <f>IF(SP_SUL!S932="","*",SP_SUL!S932)</f>
        <v>-</v>
      </c>
      <c r="D931" s="82" t="str">
        <f>IF(SP_SUL!T932="","*",SP_SUL!T932)</f>
        <v>-</v>
      </c>
      <c r="E931" s="82" t="str">
        <f>IF(SP_SUL!D932="","*",SP_SUL!D932)</f>
        <v>*</v>
      </c>
      <c r="F931" s="82" t="str">
        <f>IF(SP_SUL!H932="","*",SP_SUL!H932)</f>
        <v>*</v>
      </c>
      <c r="G931" s="82" t="str">
        <f>IF(SP_SUL!M932="","*",SP_SUL!M932)</f>
        <v>-</v>
      </c>
      <c r="H931" s="115" t="str">
        <f>IF(SP_SUL!K932="","*",SP_SUL!K932)</f>
        <v>*</v>
      </c>
      <c r="I931" s="112" t="str">
        <f>IF(SP_SUL!O932="","*",SP_SUL!O932)</f>
        <v>*</v>
      </c>
      <c r="J931" s="112" t="str">
        <f>IF(SP_SUL!P932="","*",SP_SUL!P932)</f>
        <v>*</v>
      </c>
      <c r="K931" s="82">
        <f>IF(SP_SUL!AK932="","*",SP_SUL!AK932)</f>
        <v>0</v>
      </c>
      <c r="L931" s="82" t="str">
        <f>IF(SP_SUL!AM932="","*",SP_SUL!AM932)</f>
        <v>-</v>
      </c>
      <c r="M931" s="82">
        <f>IF(SP_SUL!AP932="","*",SP_SUL!AP932)</f>
        <v>0</v>
      </c>
      <c r="N931" s="82" t="str">
        <f>IF(SP_SUL!AM932="","*",SP_SUL!AM932)</f>
        <v>-</v>
      </c>
      <c r="O931" s="109" t="str">
        <f>IF(SP_SUL!BH932="","*",SP_SUL!BH932)</f>
        <v>*</v>
      </c>
      <c r="P931" s="145" t="str">
        <f>IF($A$2=1,IF(SP_SUL!BJ932="","*",SP_SUL!BJ932),IF(SP_SUL!BK932="","*",SP_SUL!BK932))</f>
        <v>*</v>
      </c>
    </row>
    <row r="932" spans="1:16" hidden="1">
      <c r="A932" s="81" t="str">
        <f>IF(SP_SUL!B933="","*",SP_SUL!B933)</f>
        <v>*</v>
      </c>
      <c r="B932" s="82" t="str">
        <f>IF(SP_SUL!X933="","*",SP_SUL!X933)</f>
        <v>*</v>
      </c>
      <c r="C932" s="82" t="str">
        <f>IF(SP_SUL!S933="","*",SP_SUL!S933)</f>
        <v>-</v>
      </c>
      <c r="D932" s="82" t="str">
        <f>IF(SP_SUL!T933="","*",SP_SUL!T933)</f>
        <v>-</v>
      </c>
      <c r="E932" s="82" t="str">
        <f>IF(SP_SUL!D933="","*",SP_SUL!D933)</f>
        <v>*</v>
      </c>
      <c r="F932" s="82" t="str">
        <f>IF(SP_SUL!H933="","*",SP_SUL!H933)</f>
        <v>*</v>
      </c>
      <c r="G932" s="82" t="str">
        <f>IF(SP_SUL!M933="","*",SP_SUL!M933)</f>
        <v>-</v>
      </c>
      <c r="H932" s="115" t="str">
        <f>IF(SP_SUL!K933="","*",SP_SUL!K933)</f>
        <v>*</v>
      </c>
      <c r="I932" s="112" t="str">
        <f>IF(SP_SUL!O933="","*",SP_SUL!O933)</f>
        <v>*</v>
      </c>
      <c r="J932" s="112" t="str">
        <f>IF(SP_SUL!P933="","*",SP_SUL!P933)</f>
        <v>*</v>
      </c>
      <c r="K932" s="82">
        <f>IF(SP_SUL!AK933="","*",SP_SUL!AK933)</f>
        <v>0</v>
      </c>
      <c r="L932" s="82" t="str">
        <f>IF(SP_SUL!AM933="","*",SP_SUL!AM933)</f>
        <v>-</v>
      </c>
      <c r="M932" s="82">
        <f>IF(SP_SUL!AP933="","*",SP_SUL!AP933)</f>
        <v>0</v>
      </c>
      <c r="N932" s="82" t="str">
        <f>IF(SP_SUL!AM933="","*",SP_SUL!AM933)</f>
        <v>-</v>
      </c>
      <c r="O932" s="109" t="str">
        <f>IF(SP_SUL!BH933="","*",SP_SUL!BH933)</f>
        <v>*</v>
      </c>
      <c r="P932" s="145" t="str">
        <f>IF($A$2=1,IF(SP_SUL!BJ933="","*",SP_SUL!BJ933),IF(SP_SUL!BK933="","*",SP_SUL!BK933))</f>
        <v>*</v>
      </c>
    </row>
    <row r="933" spans="1:16" hidden="1">
      <c r="A933" s="81" t="str">
        <f>IF(SP_SUL!B934="","*",SP_SUL!B934)</f>
        <v>*</v>
      </c>
      <c r="B933" s="82" t="str">
        <f>IF(SP_SUL!X934="","*",SP_SUL!X934)</f>
        <v>*</v>
      </c>
      <c r="C933" s="82" t="str">
        <f>IF(SP_SUL!S934="","*",SP_SUL!S934)</f>
        <v>-</v>
      </c>
      <c r="D933" s="82" t="str">
        <f>IF(SP_SUL!T934="","*",SP_SUL!T934)</f>
        <v>-</v>
      </c>
      <c r="E933" s="82" t="str">
        <f>IF(SP_SUL!D934="","*",SP_SUL!D934)</f>
        <v>*</v>
      </c>
      <c r="F933" s="82" t="str">
        <f>IF(SP_SUL!H934="","*",SP_SUL!H934)</f>
        <v>*</v>
      </c>
      <c r="G933" s="82" t="str">
        <f>IF(SP_SUL!M934="","*",SP_SUL!M934)</f>
        <v>-</v>
      </c>
      <c r="H933" s="115" t="str">
        <f>IF(SP_SUL!K934="","*",SP_SUL!K934)</f>
        <v>*</v>
      </c>
      <c r="I933" s="112" t="str">
        <f>IF(SP_SUL!O934="","*",SP_SUL!O934)</f>
        <v>*</v>
      </c>
      <c r="J933" s="112" t="str">
        <f>IF(SP_SUL!P934="","*",SP_SUL!P934)</f>
        <v>*</v>
      </c>
      <c r="K933" s="82">
        <f>IF(SP_SUL!AK934="","*",SP_SUL!AK934)</f>
        <v>0</v>
      </c>
      <c r="L933" s="82" t="str">
        <f>IF(SP_SUL!AM934="","*",SP_SUL!AM934)</f>
        <v>-</v>
      </c>
      <c r="M933" s="82">
        <f>IF(SP_SUL!AP934="","*",SP_SUL!AP934)</f>
        <v>0</v>
      </c>
      <c r="N933" s="82" t="str">
        <f>IF(SP_SUL!AM934="","*",SP_SUL!AM934)</f>
        <v>-</v>
      </c>
      <c r="O933" s="109" t="str">
        <f>IF(SP_SUL!BH934="","*",SP_SUL!BH934)</f>
        <v>*</v>
      </c>
      <c r="P933" s="145" t="str">
        <f>IF($A$2=1,IF(SP_SUL!BJ934="","*",SP_SUL!BJ934),IF(SP_SUL!BK934="","*",SP_SUL!BK934))</f>
        <v>*</v>
      </c>
    </row>
    <row r="934" spans="1:16" hidden="1">
      <c r="A934" s="81" t="str">
        <f>IF(SP_SUL!B935="","*",SP_SUL!B935)</f>
        <v>*</v>
      </c>
      <c r="B934" s="82" t="str">
        <f>IF(SP_SUL!X935="","*",SP_SUL!X935)</f>
        <v>*</v>
      </c>
      <c r="C934" s="82" t="str">
        <f>IF(SP_SUL!S935="","*",SP_SUL!S935)</f>
        <v>-</v>
      </c>
      <c r="D934" s="82" t="str">
        <f>IF(SP_SUL!T935="","*",SP_SUL!T935)</f>
        <v>-</v>
      </c>
      <c r="E934" s="82" t="str">
        <f>IF(SP_SUL!D935="","*",SP_SUL!D935)</f>
        <v>*</v>
      </c>
      <c r="F934" s="82" t="str">
        <f>IF(SP_SUL!H935="","*",SP_SUL!H935)</f>
        <v>*</v>
      </c>
      <c r="G934" s="82" t="str">
        <f>IF(SP_SUL!M935="","*",SP_SUL!M935)</f>
        <v>-</v>
      </c>
      <c r="H934" s="115" t="str">
        <f>IF(SP_SUL!K935="","*",SP_SUL!K935)</f>
        <v>*</v>
      </c>
      <c r="I934" s="112" t="str">
        <f>IF(SP_SUL!O935="","*",SP_SUL!O935)</f>
        <v>*</v>
      </c>
      <c r="J934" s="112" t="str">
        <f>IF(SP_SUL!P935="","*",SP_SUL!P935)</f>
        <v>*</v>
      </c>
      <c r="K934" s="82">
        <f>IF(SP_SUL!AK935="","*",SP_SUL!AK935)</f>
        <v>0</v>
      </c>
      <c r="L934" s="82" t="str">
        <f>IF(SP_SUL!AM935="","*",SP_SUL!AM935)</f>
        <v>-</v>
      </c>
      <c r="M934" s="82">
        <f>IF(SP_SUL!AP935="","*",SP_SUL!AP935)</f>
        <v>0</v>
      </c>
      <c r="N934" s="82" t="str">
        <f>IF(SP_SUL!AM935="","*",SP_SUL!AM935)</f>
        <v>-</v>
      </c>
      <c r="O934" s="109" t="str">
        <f>IF(SP_SUL!BH935="","*",SP_SUL!BH935)</f>
        <v>*</v>
      </c>
      <c r="P934" s="145" t="str">
        <f>IF($A$2=1,IF(SP_SUL!BJ935="","*",SP_SUL!BJ935),IF(SP_SUL!BK935="","*",SP_SUL!BK935))</f>
        <v>*</v>
      </c>
    </row>
    <row r="935" spans="1:16" hidden="1">
      <c r="A935" s="81" t="str">
        <f>IF(SP_SUL!B936="","*",SP_SUL!B936)</f>
        <v>*</v>
      </c>
      <c r="B935" s="82" t="str">
        <f>IF(SP_SUL!X936="","*",SP_SUL!X936)</f>
        <v>*</v>
      </c>
      <c r="C935" s="82" t="str">
        <f>IF(SP_SUL!S936="","*",SP_SUL!S936)</f>
        <v>-</v>
      </c>
      <c r="D935" s="82" t="str">
        <f>IF(SP_SUL!T936="","*",SP_SUL!T936)</f>
        <v>-</v>
      </c>
      <c r="E935" s="82" t="str">
        <f>IF(SP_SUL!D936="","*",SP_SUL!D936)</f>
        <v>*</v>
      </c>
      <c r="F935" s="82" t="str">
        <f>IF(SP_SUL!H936="","*",SP_SUL!H936)</f>
        <v>*</v>
      </c>
      <c r="G935" s="82" t="str">
        <f>IF(SP_SUL!M936="","*",SP_SUL!M936)</f>
        <v>-</v>
      </c>
      <c r="H935" s="115" t="str">
        <f>IF(SP_SUL!K936="","*",SP_SUL!K936)</f>
        <v>*</v>
      </c>
      <c r="I935" s="112" t="str">
        <f>IF(SP_SUL!O936="","*",SP_SUL!O936)</f>
        <v>*</v>
      </c>
      <c r="J935" s="112" t="str">
        <f>IF(SP_SUL!P936="","*",SP_SUL!P936)</f>
        <v>*</v>
      </c>
      <c r="K935" s="82">
        <f>IF(SP_SUL!AK936="","*",SP_SUL!AK936)</f>
        <v>0</v>
      </c>
      <c r="L935" s="82" t="str">
        <f>IF(SP_SUL!AM936="","*",SP_SUL!AM936)</f>
        <v>-</v>
      </c>
      <c r="M935" s="82">
        <f>IF(SP_SUL!AP936="","*",SP_SUL!AP936)</f>
        <v>0</v>
      </c>
      <c r="N935" s="82" t="str">
        <f>IF(SP_SUL!AM936="","*",SP_SUL!AM936)</f>
        <v>-</v>
      </c>
      <c r="O935" s="109" t="str">
        <f>IF(SP_SUL!BH936="","*",SP_SUL!BH936)</f>
        <v>*</v>
      </c>
      <c r="P935" s="145" t="str">
        <f>IF($A$2=1,IF(SP_SUL!BJ936="","*",SP_SUL!BJ936),IF(SP_SUL!BK936="","*",SP_SUL!BK936))</f>
        <v>*</v>
      </c>
    </row>
    <row r="936" spans="1:16" hidden="1">
      <c r="A936" s="81" t="str">
        <f>IF(SP_SUL!B937="","*",SP_SUL!B937)</f>
        <v>*</v>
      </c>
      <c r="B936" s="82" t="str">
        <f>IF(SP_SUL!X937="","*",SP_SUL!X937)</f>
        <v>*</v>
      </c>
      <c r="C936" s="82" t="str">
        <f>IF(SP_SUL!S937="","*",SP_SUL!S937)</f>
        <v>-</v>
      </c>
      <c r="D936" s="82" t="str">
        <f>IF(SP_SUL!T937="","*",SP_SUL!T937)</f>
        <v>-</v>
      </c>
      <c r="E936" s="82" t="str">
        <f>IF(SP_SUL!D937="","*",SP_SUL!D937)</f>
        <v>*</v>
      </c>
      <c r="F936" s="82" t="str">
        <f>IF(SP_SUL!H937="","*",SP_SUL!H937)</f>
        <v>*</v>
      </c>
      <c r="G936" s="82" t="str">
        <f>IF(SP_SUL!M937="","*",SP_SUL!M937)</f>
        <v>-</v>
      </c>
      <c r="H936" s="115" t="str">
        <f>IF(SP_SUL!K937="","*",SP_SUL!K937)</f>
        <v>*</v>
      </c>
      <c r="I936" s="112" t="str">
        <f>IF(SP_SUL!O937="","*",SP_SUL!O937)</f>
        <v>*</v>
      </c>
      <c r="J936" s="112" t="str">
        <f>IF(SP_SUL!P937="","*",SP_SUL!P937)</f>
        <v>*</v>
      </c>
      <c r="K936" s="82">
        <f>IF(SP_SUL!AK937="","*",SP_SUL!AK937)</f>
        <v>0</v>
      </c>
      <c r="L936" s="82" t="str">
        <f>IF(SP_SUL!AM937="","*",SP_SUL!AM937)</f>
        <v>-</v>
      </c>
      <c r="M936" s="82">
        <f>IF(SP_SUL!AP937="","*",SP_SUL!AP937)</f>
        <v>0</v>
      </c>
      <c r="N936" s="82" t="str">
        <f>IF(SP_SUL!AM937="","*",SP_SUL!AM937)</f>
        <v>-</v>
      </c>
      <c r="O936" s="109" t="str">
        <f>IF(SP_SUL!BH937="","*",SP_SUL!BH937)</f>
        <v>*</v>
      </c>
      <c r="P936" s="145" t="str">
        <f>IF($A$2=1,IF(SP_SUL!BJ937="","*",SP_SUL!BJ937),IF(SP_SUL!BK937="","*",SP_SUL!BK937))</f>
        <v>*</v>
      </c>
    </row>
    <row r="937" spans="1:16" hidden="1">
      <c r="A937" s="81" t="str">
        <f>IF(SP_SUL!B938="","*",SP_SUL!B938)</f>
        <v>*</v>
      </c>
      <c r="B937" s="82" t="str">
        <f>IF(SP_SUL!X938="","*",SP_SUL!X938)</f>
        <v>*</v>
      </c>
      <c r="C937" s="82" t="str">
        <f>IF(SP_SUL!S938="","*",SP_SUL!S938)</f>
        <v>-</v>
      </c>
      <c r="D937" s="82" t="str">
        <f>IF(SP_SUL!T938="","*",SP_SUL!T938)</f>
        <v>-</v>
      </c>
      <c r="E937" s="82" t="str">
        <f>IF(SP_SUL!D938="","*",SP_SUL!D938)</f>
        <v>*</v>
      </c>
      <c r="F937" s="82" t="str">
        <f>IF(SP_SUL!H938="","*",SP_SUL!H938)</f>
        <v>*</v>
      </c>
      <c r="G937" s="82" t="str">
        <f>IF(SP_SUL!M938="","*",SP_SUL!M938)</f>
        <v>-</v>
      </c>
      <c r="H937" s="115" t="str">
        <f>IF(SP_SUL!K938="","*",SP_SUL!K938)</f>
        <v>*</v>
      </c>
      <c r="I937" s="112" t="str">
        <f>IF(SP_SUL!O938="","*",SP_SUL!O938)</f>
        <v>*</v>
      </c>
      <c r="J937" s="112" t="str">
        <f>IF(SP_SUL!P938="","*",SP_SUL!P938)</f>
        <v>*</v>
      </c>
      <c r="K937" s="82">
        <f>IF(SP_SUL!AK938="","*",SP_SUL!AK938)</f>
        <v>0</v>
      </c>
      <c r="L937" s="82" t="str">
        <f>IF(SP_SUL!AM938="","*",SP_SUL!AM938)</f>
        <v>-</v>
      </c>
      <c r="M937" s="82">
        <f>IF(SP_SUL!AP938="","*",SP_SUL!AP938)</f>
        <v>0</v>
      </c>
      <c r="N937" s="82" t="str">
        <f>IF(SP_SUL!AM938="","*",SP_SUL!AM938)</f>
        <v>-</v>
      </c>
      <c r="O937" s="109" t="str">
        <f>IF(SP_SUL!BH938="","*",SP_SUL!BH938)</f>
        <v>*</v>
      </c>
      <c r="P937" s="145" t="str">
        <f>IF($A$2=1,IF(SP_SUL!BJ938="","*",SP_SUL!BJ938),IF(SP_SUL!BK938="","*",SP_SUL!BK938))</f>
        <v>*</v>
      </c>
    </row>
    <row r="938" spans="1:16" hidden="1">
      <c r="A938" s="81" t="str">
        <f>IF(SP_SUL!B939="","*",SP_SUL!B939)</f>
        <v>*</v>
      </c>
      <c r="B938" s="82" t="str">
        <f>IF(SP_SUL!X939="","*",SP_SUL!X939)</f>
        <v>*</v>
      </c>
      <c r="C938" s="82" t="str">
        <f>IF(SP_SUL!S939="","*",SP_SUL!S939)</f>
        <v>-</v>
      </c>
      <c r="D938" s="82" t="str">
        <f>IF(SP_SUL!T939="","*",SP_SUL!T939)</f>
        <v>-</v>
      </c>
      <c r="E938" s="82" t="str">
        <f>IF(SP_SUL!D939="","*",SP_SUL!D939)</f>
        <v>*</v>
      </c>
      <c r="F938" s="82" t="str">
        <f>IF(SP_SUL!H939="","*",SP_SUL!H939)</f>
        <v>*</v>
      </c>
      <c r="G938" s="82" t="str">
        <f>IF(SP_SUL!M939="","*",SP_SUL!M939)</f>
        <v>-</v>
      </c>
      <c r="H938" s="115" t="str">
        <f>IF(SP_SUL!K939="","*",SP_SUL!K939)</f>
        <v>*</v>
      </c>
      <c r="I938" s="112" t="str">
        <f>IF(SP_SUL!O939="","*",SP_SUL!O939)</f>
        <v>*</v>
      </c>
      <c r="J938" s="112" t="str">
        <f>IF(SP_SUL!P939="","*",SP_SUL!P939)</f>
        <v>*</v>
      </c>
      <c r="K938" s="82">
        <f>IF(SP_SUL!AK939="","*",SP_SUL!AK939)</f>
        <v>0</v>
      </c>
      <c r="L938" s="82" t="str">
        <f>IF(SP_SUL!AM939="","*",SP_SUL!AM939)</f>
        <v>-</v>
      </c>
      <c r="M938" s="82">
        <f>IF(SP_SUL!AP939="","*",SP_SUL!AP939)</f>
        <v>0</v>
      </c>
      <c r="N938" s="82" t="str">
        <f>IF(SP_SUL!AM939="","*",SP_SUL!AM939)</f>
        <v>-</v>
      </c>
      <c r="O938" s="109" t="str">
        <f>IF(SP_SUL!BH939="","*",SP_SUL!BH939)</f>
        <v>*</v>
      </c>
      <c r="P938" s="145" t="str">
        <f>IF($A$2=1,IF(SP_SUL!BJ939="","*",SP_SUL!BJ939),IF(SP_SUL!BK939="","*",SP_SUL!BK939))</f>
        <v>*</v>
      </c>
    </row>
    <row r="939" spans="1:16" hidden="1">
      <c r="A939" s="81" t="str">
        <f>IF(SP_SUL!B940="","*",SP_SUL!B940)</f>
        <v>*</v>
      </c>
      <c r="B939" s="82" t="str">
        <f>IF(SP_SUL!X940="","*",SP_SUL!X940)</f>
        <v>*</v>
      </c>
      <c r="C939" s="82" t="str">
        <f>IF(SP_SUL!S940="","*",SP_SUL!S940)</f>
        <v>-</v>
      </c>
      <c r="D939" s="82" t="str">
        <f>IF(SP_SUL!T940="","*",SP_SUL!T940)</f>
        <v>-</v>
      </c>
      <c r="E939" s="82" t="str">
        <f>IF(SP_SUL!D940="","*",SP_SUL!D940)</f>
        <v>*</v>
      </c>
      <c r="F939" s="82" t="str">
        <f>IF(SP_SUL!H940="","*",SP_SUL!H940)</f>
        <v>*</v>
      </c>
      <c r="G939" s="82" t="str">
        <f>IF(SP_SUL!M940="","*",SP_SUL!M940)</f>
        <v>-</v>
      </c>
      <c r="H939" s="115" t="str">
        <f>IF(SP_SUL!K940="","*",SP_SUL!K940)</f>
        <v>*</v>
      </c>
      <c r="I939" s="112" t="str">
        <f>IF(SP_SUL!O940="","*",SP_SUL!O940)</f>
        <v>*</v>
      </c>
      <c r="J939" s="112" t="str">
        <f>IF(SP_SUL!P940="","*",SP_SUL!P940)</f>
        <v>*</v>
      </c>
      <c r="K939" s="82">
        <f>IF(SP_SUL!AK940="","*",SP_SUL!AK940)</f>
        <v>0</v>
      </c>
      <c r="L939" s="82" t="str">
        <f>IF(SP_SUL!AM940="","*",SP_SUL!AM940)</f>
        <v>-</v>
      </c>
      <c r="M939" s="82">
        <f>IF(SP_SUL!AP940="","*",SP_SUL!AP940)</f>
        <v>0</v>
      </c>
      <c r="N939" s="82" t="str">
        <f>IF(SP_SUL!AM940="","*",SP_SUL!AM940)</f>
        <v>-</v>
      </c>
      <c r="O939" s="109" t="str">
        <f>IF(SP_SUL!BH940="","*",SP_SUL!BH940)</f>
        <v>*</v>
      </c>
      <c r="P939" s="145" t="str">
        <f>IF($A$2=1,IF(SP_SUL!BJ940="","*",SP_SUL!BJ940),IF(SP_SUL!BK940="","*",SP_SUL!BK940))</f>
        <v>*</v>
      </c>
    </row>
    <row r="940" spans="1:16" hidden="1">
      <c r="A940" s="81" t="str">
        <f>IF(SP_SUL!B941="","*",SP_SUL!B941)</f>
        <v>*</v>
      </c>
      <c r="B940" s="82" t="str">
        <f>IF(SP_SUL!X941="","*",SP_SUL!X941)</f>
        <v>*</v>
      </c>
      <c r="C940" s="82" t="str">
        <f>IF(SP_SUL!S941="","*",SP_SUL!S941)</f>
        <v>-</v>
      </c>
      <c r="D940" s="82" t="str">
        <f>IF(SP_SUL!T941="","*",SP_SUL!T941)</f>
        <v>-</v>
      </c>
      <c r="E940" s="82" t="str">
        <f>IF(SP_SUL!D941="","*",SP_SUL!D941)</f>
        <v>*</v>
      </c>
      <c r="F940" s="82" t="str">
        <f>IF(SP_SUL!H941="","*",SP_SUL!H941)</f>
        <v>*</v>
      </c>
      <c r="G940" s="82" t="str">
        <f>IF(SP_SUL!M941="","*",SP_SUL!M941)</f>
        <v>-</v>
      </c>
      <c r="H940" s="115" t="str">
        <f>IF(SP_SUL!K941="","*",SP_SUL!K941)</f>
        <v>*</v>
      </c>
      <c r="I940" s="112" t="str">
        <f>IF(SP_SUL!O941="","*",SP_SUL!O941)</f>
        <v>*</v>
      </c>
      <c r="J940" s="112" t="str">
        <f>IF(SP_SUL!P941="","*",SP_SUL!P941)</f>
        <v>*</v>
      </c>
      <c r="K940" s="82">
        <f>IF(SP_SUL!AK941="","*",SP_SUL!AK941)</f>
        <v>0</v>
      </c>
      <c r="L940" s="82" t="str">
        <f>IF(SP_SUL!AM941="","*",SP_SUL!AM941)</f>
        <v>-</v>
      </c>
      <c r="M940" s="82">
        <f>IF(SP_SUL!AP941="","*",SP_SUL!AP941)</f>
        <v>0</v>
      </c>
      <c r="N940" s="82" t="str">
        <f>IF(SP_SUL!AM941="","*",SP_SUL!AM941)</f>
        <v>-</v>
      </c>
      <c r="O940" s="109" t="str">
        <f>IF(SP_SUL!BH941="","*",SP_SUL!BH941)</f>
        <v>*</v>
      </c>
      <c r="P940" s="145" t="str">
        <f>IF($A$2=1,IF(SP_SUL!BJ941="","*",SP_SUL!BJ941),IF(SP_SUL!BK941="","*",SP_SUL!BK941))</f>
        <v>*</v>
      </c>
    </row>
    <row r="941" spans="1:16" hidden="1">
      <c r="A941" s="81" t="str">
        <f>IF(SP_SUL!B942="","*",SP_SUL!B942)</f>
        <v>*</v>
      </c>
      <c r="B941" s="82" t="str">
        <f>IF(SP_SUL!X942="","*",SP_SUL!X942)</f>
        <v>*</v>
      </c>
      <c r="C941" s="82" t="str">
        <f>IF(SP_SUL!S942="","*",SP_SUL!S942)</f>
        <v>-</v>
      </c>
      <c r="D941" s="82" t="str">
        <f>IF(SP_SUL!T942="","*",SP_SUL!T942)</f>
        <v>-</v>
      </c>
      <c r="E941" s="82" t="str">
        <f>IF(SP_SUL!D942="","*",SP_SUL!D942)</f>
        <v>*</v>
      </c>
      <c r="F941" s="82" t="str">
        <f>IF(SP_SUL!H942="","*",SP_SUL!H942)</f>
        <v>*</v>
      </c>
      <c r="G941" s="82" t="str">
        <f>IF(SP_SUL!M942="","*",SP_SUL!M942)</f>
        <v>-</v>
      </c>
      <c r="H941" s="115" t="str">
        <f>IF(SP_SUL!K942="","*",SP_SUL!K942)</f>
        <v>*</v>
      </c>
      <c r="I941" s="112" t="str">
        <f>IF(SP_SUL!O942="","*",SP_SUL!O942)</f>
        <v>*</v>
      </c>
      <c r="J941" s="112" t="str">
        <f>IF(SP_SUL!P942="","*",SP_SUL!P942)</f>
        <v>*</v>
      </c>
      <c r="K941" s="82">
        <f>IF(SP_SUL!AK942="","*",SP_SUL!AK942)</f>
        <v>0</v>
      </c>
      <c r="L941" s="82" t="str">
        <f>IF(SP_SUL!AM942="","*",SP_SUL!AM942)</f>
        <v>-</v>
      </c>
      <c r="M941" s="82">
        <f>IF(SP_SUL!AP942="","*",SP_SUL!AP942)</f>
        <v>0</v>
      </c>
      <c r="N941" s="82" t="str">
        <f>IF(SP_SUL!AM942="","*",SP_SUL!AM942)</f>
        <v>-</v>
      </c>
      <c r="O941" s="109" t="str">
        <f>IF(SP_SUL!BH942="","*",SP_SUL!BH942)</f>
        <v>*</v>
      </c>
      <c r="P941" s="145" t="str">
        <f>IF($A$2=1,IF(SP_SUL!BJ942="","*",SP_SUL!BJ942),IF(SP_SUL!BK942="","*",SP_SUL!BK942))</f>
        <v>*</v>
      </c>
    </row>
    <row r="942" spans="1:16" hidden="1">
      <c r="A942" s="81" t="str">
        <f>IF(SP_SUL!B943="","*",SP_SUL!B943)</f>
        <v>*</v>
      </c>
      <c r="B942" s="82" t="str">
        <f>IF(SP_SUL!X943="","*",SP_SUL!X943)</f>
        <v>*</v>
      </c>
      <c r="C942" s="82" t="str">
        <f>IF(SP_SUL!S943="","*",SP_SUL!S943)</f>
        <v>-</v>
      </c>
      <c r="D942" s="82" t="str">
        <f>IF(SP_SUL!T943="","*",SP_SUL!T943)</f>
        <v>-</v>
      </c>
      <c r="E942" s="82" t="str">
        <f>IF(SP_SUL!D943="","*",SP_SUL!D943)</f>
        <v>*</v>
      </c>
      <c r="F942" s="82" t="str">
        <f>IF(SP_SUL!H943="","*",SP_SUL!H943)</f>
        <v>*</v>
      </c>
      <c r="G942" s="82" t="str">
        <f>IF(SP_SUL!M943="","*",SP_SUL!M943)</f>
        <v>-</v>
      </c>
      <c r="H942" s="115" t="str">
        <f>IF(SP_SUL!K943="","*",SP_SUL!K943)</f>
        <v>*</v>
      </c>
      <c r="I942" s="112" t="str">
        <f>IF(SP_SUL!O943="","*",SP_SUL!O943)</f>
        <v>*</v>
      </c>
      <c r="J942" s="112" t="str">
        <f>IF(SP_SUL!P943="","*",SP_SUL!P943)</f>
        <v>*</v>
      </c>
      <c r="K942" s="82">
        <f>IF(SP_SUL!AK943="","*",SP_SUL!AK943)</f>
        <v>0</v>
      </c>
      <c r="L942" s="82" t="str">
        <f>IF(SP_SUL!AM943="","*",SP_SUL!AM943)</f>
        <v>-</v>
      </c>
      <c r="M942" s="82">
        <f>IF(SP_SUL!AP943="","*",SP_SUL!AP943)</f>
        <v>0</v>
      </c>
      <c r="N942" s="82" t="str">
        <f>IF(SP_SUL!AM943="","*",SP_SUL!AM943)</f>
        <v>-</v>
      </c>
      <c r="O942" s="109" t="str">
        <f>IF(SP_SUL!BH943="","*",SP_SUL!BH943)</f>
        <v>*</v>
      </c>
      <c r="P942" s="145" t="str">
        <f>IF($A$2=1,IF(SP_SUL!BJ943="","*",SP_SUL!BJ943),IF(SP_SUL!BK943="","*",SP_SUL!BK943))</f>
        <v>*</v>
      </c>
    </row>
    <row r="943" spans="1:16" hidden="1">
      <c r="A943" s="81" t="str">
        <f>IF(SP_SUL!B944="","*",SP_SUL!B944)</f>
        <v>*</v>
      </c>
      <c r="B943" s="82" t="str">
        <f>IF(SP_SUL!X944="","*",SP_SUL!X944)</f>
        <v>*</v>
      </c>
      <c r="C943" s="82" t="str">
        <f>IF(SP_SUL!S944="","*",SP_SUL!S944)</f>
        <v>-</v>
      </c>
      <c r="D943" s="82" t="str">
        <f>IF(SP_SUL!T944="","*",SP_SUL!T944)</f>
        <v>-</v>
      </c>
      <c r="E943" s="82" t="str">
        <f>IF(SP_SUL!D944="","*",SP_SUL!D944)</f>
        <v>*</v>
      </c>
      <c r="F943" s="82" t="str">
        <f>IF(SP_SUL!H944="","*",SP_SUL!H944)</f>
        <v>*</v>
      </c>
      <c r="G943" s="82" t="str">
        <f>IF(SP_SUL!M944="","*",SP_SUL!M944)</f>
        <v>-</v>
      </c>
      <c r="H943" s="115" t="str">
        <f>IF(SP_SUL!K944="","*",SP_SUL!K944)</f>
        <v>*</v>
      </c>
      <c r="I943" s="112" t="str">
        <f>IF(SP_SUL!O944="","*",SP_SUL!O944)</f>
        <v>*</v>
      </c>
      <c r="J943" s="112" t="str">
        <f>IF(SP_SUL!P944="","*",SP_SUL!P944)</f>
        <v>*</v>
      </c>
      <c r="K943" s="82">
        <f>IF(SP_SUL!AK944="","*",SP_SUL!AK944)</f>
        <v>0</v>
      </c>
      <c r="L943" s="82" t="str">
        <f>IF(SP_SUL!AM944="","*",SP_SUL!AM944)</f>
        <v>-</v>
      </c>
      <c r="M943" s="82">
        <f>IF(SP_SUL!AP944="","*",SP_SUL!AP944)</f>
        <v>0</v>
      </c>
      <c r="N943" s="82" t="str">
        <f>IF(SP_SUL!AM944="","*",SP_SUL!AM944)</f>
        <v>-</v>
      </c>
      <c r="O943" s="109" t="str">
        <f>IF(SP_SUL!BH944="","*",SP_SUL!BH944)</f>
        <v>*</v>
      </c>
      <c r="P943" s="145" t="str">
        <f>IF($A$2=1,IF(SP_SUL!BJ944="","*",SP_SUL!BJ944),IF(SP_SUL!BK944="","*",SP_SUL!BK944))</f>
        <v>*</v>
      </c>
    </row>
    <row r="944" spans="1:16" hidden="1">
      <c r="A944" s="81" t="str">
        <f>IF(SP_SUL!B945="","*",SP_SUL!B945)</f>
        <v>*</v>
      </c>
      <c r="B944" s="82" t="str">
        <f>IF(SP_SUL!X945="","*",SP_SUL!X945)</f>
        <v>*</v>
      </c>
      <c r="C944" s="82" t="str">
        <f>IF(SP_SUL!S945="","*",SP_SUL!S945)</f>
        <v>-</v>
      </c>
      <c r="D944" s="82" t="str">
        <f>IF(SP_SUL!T945="","*",SP_SUL!T945)</f>
        <v>-</v>
      </c>
      <c r="E944" s="82" t="str">
        <f>IF(SP_SUL!D945="","*",SP_SUL!D945)</f>
        <v>*</v>
      </c>
      <c r="F944" s="82" t="str">
        <f>IF(SP_SUL!H945="","*",SP_SUL!H945)</f>
        <v>*</v>
      </c>
      <c r="G944" s="82" t="str">
        <f>IF(SP_SUL!M945="","*",SP_SUL!M945)</f>
        <v>-</v>
      </c>
      <c r="H944" s="115" t="str">
        <f>IF(SP_SUL!K945="","*",SP_SUL!K945)</f>
        <v>*</v>
      </c>
      <c r="I944" s="112" t="str">
        <f>IF(SP_SUL!O945="","*",SP_SUL!O945)</f>
        <v>*</v>
      </c>
      <c r="J944" s="112" t="str">
        <f>IF(SP_SUL!P945="","*",SP_SUL!P945)</f>
        <v>*</v>
      </c>
      <c r="K944" s="82">
        <f>IF(SP_SUL!AK945="","*",SP_SUL!AK945)</f>
        <v>0</v>
      </c>
      <c r="L944" s="82" t="str">
        <f>IF(SP_SUL!AM945="","*",SP_SUL!AM945)</f>
        <v>-</v>
      </c>
      <c r="M944" s="82">
        <f>IF(SP_SUL!AP945="","*",SP_SUL!AP945)</f>
        <v>0</v>
      </c>
      <c r="N944" s="82" t="str">
        <f>IF(SP_SUL!AM945="","*",SP_SUL!AM945)</f>
        <v>-</v>
      </c>
      <c r="O944" s="109" t="str">
        <f>IF(SP_SUL!BH945="","*",SP_SUL!BH945)</f>
        <v>*</v>
      </c>
      <c r="P944" s="145" t="str">
        <f>IF($A$2=1,IF(SP_SUL!BJ945="","*",SP_SUL!BJ945),IF(SP_SUL!BK945="","*",SP_SUL!BK945))</f>
        <v>*</v>
      </c>
    </row>
    <row r="945" spans="1:16" hidden="1">
      <c r="A945" s="81" t="str">
        <f>IF(SP_SUL!B946="","*",SP_SUL!B946)</f>
        <v>*</v>
      </c>
      <c r="B945" s="82" t="str">
        <f>IF(SP_SUL!X946="","*",SP_SUL!X946)</f>
        <v>*</v>
      </c>
      <c r="C945" s="82" t="str">
        <f>IF(SP_SUL!S946="","*",SP_SUL!S946)</f>
        <v>-</v>
      </c>
      <c r="D945" s="82" t="str">
        <f>IF(SP_SUL!T946="","*",SP_SUL!T946)</f>
        <v>-</v>
      </c>
      <c r="E945" s="82" t="str">
        <f>IF(SP_SUL!D946="","*",SP_SUL!D946)</f>
        <v>*</v>
      </c>
      <c r="F945" s="82" t="str">
        <f>IF(SP_SUL!H946="","*",SP_SUL!H946)</f>
        <v>*</v>
      </c>
      <c r="G945" s="82" t="str">
        <f>IF(SP_SUL!M946="","*",SP_SUL!M946)</f>
        <v>-</v>
      </c>
      <c r="H945" s="115" t="str">
        <f>IF(SP_SUL!K946="","*",SP_SUL!K946)</f>
        <v>*</v>
      </c>
      <c r="I945" s="112" t="str">
        <f>IF(SP_SUL!O946="","*",SP_SUL!O946)</f>
        <v>*</v>
      </c>
      <c r="J945" s="112" t="str">
        <f>IF(SP_SUL!P946="","*",SP_SUL!P946)</f>
        <v>*</v>
      </c>
      <c r="K945" s="82">
        <f>IF(SP_SUL!AK946="","*",SP_SUL!AK946)</f>
        <v>0</v>
      </c>
      <c r="L945" s="82" t="str">
        <f>IF(SP_SUL!AM946="","*",SP_SUL!AM946)</f>
        <v>-</v>
      </c>
      <c r="M945" s="82">
        <f>IF(SP_SUL!AP946="","*",SP_SUL!AP946)</f>
        <v>0</v>
      </c>
      <c r="N945" s="82" t="str">
        <f>IF(SP_SUL!AM946="","*",SP_SUL!AM946)</f>
        <v>-</v>
      </c>
      <c r="O945" s="109" t="str">
        <f>IF(SP_SUL!BH946="","*",SP_SUL!BH946)</f>
        <v>*</v>
      </c>
      <c r="P945" s="145" t="str">
        <f>IF($A$2=1,IF(SP_SUL!BJ946="","*",SP_SUL!BJ946),IF(SP_SUL!BK946="","*",SP_SUL!BK946))</f>
        <v>*</v>
      </c>
    </row>
    <row r="946" spans="1:16" hidden="1">
      <c r="A946" s="81" t="str">
        <f>IF(SP_SUL!B947="","*",SP_SUL!B947)</f>
        <v>*</v>
      </c>
      <c r="B946" s="82" t="str">
        <f>IF(SP_SUL!X947="","*",SP_SUL!X947)</f>
        <v>*</v>
      </c>
      <c r="C946" s="82" t="str">
        <f>IF(SP_SUL!S947="","*",SP_SUL!S947)</f>
        <v>-</v>
      </c>
      <c r="D946" s="82" t="str">
        <f>IF(SP_SUL!T947="","*",SP_SUL!T947)</f>
        <v>-</v>
      </c>
      <c r="E946" s="82" t="str">
        <f>IF(SP_SUL!D947="","*",SP_SUL!D947)</f>
        <v>*</v>
      </c>
      <c r="F946" s="82" t="str">
        <f>IF(SP_SUL!H947="","*",SP_SUL!H947)</f>
        <v>*</v>
      </c>
      <c r="G946" s="82" t="str">
        <f>IF(SP_SUL!M947="","*",SP_SUL!M947)</f>
        <v>-</v>
      </c>
      <c r="H946" s="115" t="str">
        <f>IF(SP_SUL!K947="","*",SP_SUL!K947)</f>
        <v>*</v>
      </c>
      <c r="I946" s="112" t="str">
        <f>IF(SP_SUL!O947="","*",SP_SUL!O947)</f>
        <v>*</v>
      </c>
      <c r="J946" s="112" t="str">
        <f>IF(SP_SUL!P947="","*",SP_SUL!P947)</f>
        <v>*</v>
      </c>
      <c r="K946" s="82">
        <f>IF(SP_SUL!AK947="","*",SP_SUL!AK947)</f>
        <v>0</v>
      </c>
      <c r="L946" s="82" t="str">
        <f>IF(SP_SUL!AM947="","*",SP_SUL!AM947)</f>
        <v>-</v>
      </c>
      <c r="M946" s="82">
        <f>IF(SP_SUL!AP947="","*",SP_SUL!AP947)</f>
        <v>0</v>
      </c>
      <c r="N946" s="82" t="str">
        <f>IF(SP_SUL!AM947="","*",SP_SUL!AM947)</f>
        <v>-</v>
      </c>
      <c r="O946" s="109" t="str">
        <f>IF(SP_SUL!BH947="","*",SP_SUL!BH947)</f>
        <v>*</v>
      </c>
      <c r="P946" s="145" t="str">
        <f>IF($A$2=1,IF(SP_SUL!BJ947="","*",SP_SUL!BJ947),IF(SP_SUL!BK947="","*",SP_SUL!BK947))</f>
        <v>*</v>
      </c>
    </row>
    <row r="947" spans="1:16" hidden="1">
      <c r="A947" s="81" t="str">
        <f>IF(SP_SUL!B948="","*",SP_SUL!B948)</f>
        <v>*</v>
      </c>
      <c r="B947" s="82" t="str">
        <f>IF(SP_SUL!X948="","*",SP_SUL!X948)</f>
        <v>*</v>
      </c>
      <c r="C947" s="82" t="str">
        <f>IF(SP_SUL!S948="","*",SP_SUL!S948)</f>
        <v>-</v>
      </c>
      <c r="D947" s="82" t="str">
        <f>IF(SP_SUL!T948="","*",SP_SUL!T948)</f>
        <v>-</v>
      </c>
      <c r="E947" s="82" t="str">
        <f>IF(SP_SUL!D948="","*",SP_SUL!D948)</f>
        <v>*</v>
      </c>
      <c r="F947" s="82" t="str">
        <f>IF(SP_SUL!H948="","*",SP_SUL!H948)</f>
        <v>*</v>
      </c>
      <c r="G947" s="82" t="str">
        <f>IF(SP_SUL!M948="","*",SP_SUL!M948)</f>
        <v>-</v>
      </c>
      <c r="H947" s="115" t="str">
        <f>IF(SP_SUL!K948="","*",SP_SUL!K948)</f>
        <v>*</v>
      </c>
      <c r="I947" s="112" t="str">
        <f>IF(SP_SUL!O948="","*",SP_SUL!O948)</f>
        <v>*</v>
      </c>
      <c r="J947" s="112" t="str">
        <f>IF(SP_SUL!P948="","*",SP_SUL!P948)</f>
        <v>*</v>
      </c>
      <c r="K947" s="82">
        <f>IF(SP_SUL!AK948="","*",SP_SUL!AK948)</f>
        <v>0</v>
      </c>
      <c r="L947" s="82" t="str">
        <f>IF(SP_SUL!AM948="","*",SP_SUL!AM948)</f>
        <v>-</v>
      </c>
      <c r="M947" s="82">
        <f>IF(SP_SUL!AP948="","*",SP_SUL!AP948)</f>
        <v>0</v>
      </c>
      <c r="N947" s="82" t="str">
        <f>IF(SP_SUL!AM948="","*",SP_SUL!AM948)</f>
        <v>-</v>
      </c>
      <c r="O947" s="109" t="str">
        <f>IF(SP_SUL!BH948="","*",SP_SUL!BH948)</f>
        <v>*</v>
      </c>
      <c r="P947" s="145" t="str">
        <f>IF($A$2=1,IF(SP_SUL!BJ948="","*",SP_SUL!BJ948),IF(SP_SUL!BK948="","*",SP_SUL!BK948))</f>
        <v>*</v>
      </c>
    </row>
    <row r="948" spans="1:16" hidden="1">
      <c r="A948" s="81" t="str">
        <f>IF(SP_SUL!B949="","*",SP_SUL!B949)</f>
        <v>*</v>
      </c>
      <c r="B948" s="82" t="str">
        <f>IF(SP_SUL!X949="","*",SP_SUL!X949)</f>
        <v>*</v>
      </c>
      <c r="C948" s="82" t="str">
        <f>IF(SP_SUL!S949="","*",SP_SUL!S949)</f>
        <v>-</v>
      </c>
      <c r="D948" s="82" t="str">
        <f>IF(SP_SUL!T949="","*",SP_SUL!T949)</f>
        <v>-</v>
      </c>
      <c r="E948" s="82" t="str">
        <f>IF(SP_SUL!D949="","*",SP_SUL!D949)</f>
        <v>*</v>
      </c>
      <c r="F948" s="82" t="str">
        <f>IF(SP_SUL!H949="","*",SP_SUL!H949)</f>
        <v>*</v>
      </c>
      <c r="G948" s="82" t="str">
        <f>IF(SP_SUL!M949="","*",SP_SUL!M949)</f>
        <v>-</v>
      </c>
      <c r="H948" s="115" t="str">
        <f>IF(SP_SUL!K949="","*",SP_SUL!K949)</f>
        <v>*</v>
      </c>
      <c r="I948" s="112" t="str">
        <f>IF(SP_SUL!O949="","*",SP_SUL!O949)</f>
        <v>*</v>
      </c>
      <c r="J948" s="112" t="str">
        <f>IF(SP_SUL!P949="","*",SP_SUL!P949)</f>
        <v>*</v>
      </c>
      <c r="K948" s="82">
        <f>IF(SP_SUL!AK949="","*",SP_SUL!AK949)</f>
        <v>0</v>
      </c>
      <c r="L948" s="82" t="str">
        <f>IF(SP_SUL!AM949="","*",SP_SUL!AM949)</f>
        <v>-</v>
      </c>
      <c r="M948" s="82">
        <f>IF(SP_SUL!AP949="","*",SP_SUL!AP949)</f>
        <v>0</v>
      </c>
      <c r="N948" s="82" t="str">
        <f>IF(SP_SUL!AM949="","*",SP_SUL!AM949)</f>
        <v>-</v>
      </c>
      <c r="O948" s="109" t="str">
        <f>IF(SP_SUL!BH949="","*",SP_SUL!BH949)</f>
        <v>*</v>
      </c>
      <c r="P948" s="145" t="str">
        <f>IF($A$2=1,IF(SP_SUL!BJ949="","*",SP_SUL!BJ949),IF(SP_SUL!BK949="","*",SP_SUL!BK949))</f>
        <v>*</v>
      </c>
    </row>
    <row r="949" spans="1:16" hidden="1">
      <c r="A949" s="81" t="str">
        <f>IF(SP_SUL!B950="","*",SP_SUL!B950)</f>
        <v>*</v>
      </c>
      <c r="B949" s="82" t="str">
        <f>IF(SP_SUL!X950="","*",SP_SUL!X950)</f>
        <v>*</v>
      </c>
      <c r="C949" s="82" t="str">
        <f>IF(SP_SUL!S950="","*",SP_SUL!S950)</f>
        <v>-</v>
      </c>
      <c r="D949" s="82" t="str">
        <f>IF(SP_SUL!T950="","*",SP_SUL!T950)</f>
        <v>-</v>
      </c>
      <c r="E949" s="82" t="str">
        <f>IF(SP_SUL!D950="","*",SP_SUL!D950)</f>
        <v>*</v>
      </c>
      <c r="F949" s="82" t="str">
        <f>IF(SP_SUL!H950="","*",SP_SUL!H950)</f>
        <v>*</v>
      </c>
      <c r="G949" s="82" t="str">
        <f>IF(SP_SUL!M950="","*",SP_SUL!M950)</f>
        <v>-</v>
      </c>
      <c r="H949" s="115" t="str">
        <f>IF(SP_SUL!K950="","*",SP_SUL!K950)</f>
        <v>*</v>
      </c>
      <c r="I949" s="112" t="str">
        <f>IF(SP_SUL!O950="","*",SP_SUL!O950)</f>
        <v>*</v>
      </c>
      <c r="J949" s="112" t="str">
        <f>IF(SP_SUL!P950="","*",SP_SUL!P950)</f>
        <v>*</v>
      </c>
      <c r="K949" s="82">
        <f>IF(SP_SUL!AK950="","*",SP_SUL!AK950)</f>
        <v>0</v>
      </c>
      <c r="L949" s="82" t="str">
        <f>IF(SP_SUL!AM950="","*",SP_SUL!AM950)</f>
        <v>-</v>
      </c>
      <c r="M949" s="82">
        <f>IF(SP_SUL!AP950="","*",SP_SUL!AP950)</f>
        <v>0</v>
      </c>
      <c r="N949" s="82" t="str">
        <f>IF(SP_SUL!AM950="","*",SP_SUL!AM950)</f>
        <v>-</v>
      </c>
      <c r="O949" s="109" t="str">
        <f>IF(SP_SUL!BH950="","*",SP_SUL!BH950)</f>
        <v>*</v>
      </c>
      <c r="P949" s="145" t="str">
        <f>IF($A$2=1,IF(SP_SUL!BJ950="","*",SP_SUL!BJ950),IF(SP_SUL!BK950="","*",SP_SUL!BK950))</f>
        <v>*</v>
      </c>
    </row>
    <row r="950" spans="1:16" hidden="1">
      <c r="A950" s="81" t="str">
        <f>IF(SP_SUL!B951="","*",SP_SUL!B951)</f>
        <v>*</v>
      </c>
      <c r="B950" s="82" t="str">
        <f>IF(SP_SUL!X951="","*",SP_SUL!X951)</f>
        <v>*</v>
      </c>
      <c r="C950" s="82" t="str">
        <f>IF(SP_SUL!S951="","*",SP_SUL!S951)</f>
        <v>-</v>
      </c>
      <c r="D950" s="82" t="str">
        <f>IF(SP_SUL!T951="","*",SP_SUL!T951)</f>
        <v>-</v>
      </c>
      <c r="E950" s="82" t="str">
        <f>IF(SP_SUL!D951="","*",SP_SUL!D951)</f>
        <v>*</v>
      </c>
      <c r="F950" s="82" t="str">
        <f>IF(SP_SUL!H951="","*",SP_SUL!H951)</f>
        <v>*</v>
      </c>
      <c r="G950" s="82" t="str">
        <f>IF(SP_SUL!M951="","*",SP_SUL!M951)</f>
        <v>-</v>
      </c>
      <c r="H950" s="115" t="str">
        <f>IF(SP_SUL!K951="","*",SP_SUL!K951)</f>
        <v>*</v>
      </c>
      <c r="I950" s="112" t="str">
        <f>IF(SP_SUL!O951="","*",SP_SUL!O951)</f>
        <v>*</v>
      </c>
      <c r="J950" s="112" t="str">
        <f>IF(SP_SUL!P951="","*",SP_SUL!P951)</f>
        <v>*</v>
      </c>
      <c r="K950" s="82">
        <f>IF(SP_SUL!AK951="","*",SP_SUL!AK951)</f>
        <v>0</v>
      </c>
      <c r="L950" s="82" t="str">
        <f>IF(SP_SUL!AM951="","*",SP_SUL!AM951)</f>
        <v>-</v>
      </c>
      <c r="M950" s="82">
        <f>IF(SP_SUL!AP951="","*",SP_SUL!AP951)</f>
        <v>0</v>
      </c>
      <c r="N950" s="82" t="str">
        <f>IF(SP_SUL!AM951="","*",SP_SUL!AM951)</f>
        <v>-</v>
      </c>
      <c r="O950" s="109" t="str">
        <f>IF(SP_SUL!BH951="","*",SP_SUL!BH951)</f>
        <v>*</v>
      </c>
      <c r="P950" s="145" t="str">
        <f>IF($A$2=1,IF(SP_SUL!BJ951="","*",SP_SUL!BJ951),IF(SP_SUL!BK951="","*",SP_SUL!BK951))</f>
        <v>*</v>
      </c>
    </row>
    <row r="951" spans="1:16" hidden="1">
      <c r="A951" s="81" t="str">
        <f>IF(SP_SUL!B952="","*",SP_SUL!B952)</f>
        <v>*</v>
      </c>
      <c r="B951" s="82" t="str">
        <f>IF(SP_SUL!X952="","*",SP_SUL!X952)</f>
        <v>*</v>
      </c>
      <c r="C951" s="82" t="str">
        <f>IF(SP_SUL!S952="","*",SP_SUL!S952)</f>
        <v>-</v>
      </c>
      <c r="D951" s="82" t="str">
        <f>IF(SP_SUL!T952="","*",SP_SUL!T952)</f>
        <v>-</v>
      </c>
      <c r="E951" s="82" t="str">
        <f>IF(SP_SUL!D952="","*",SP_SUL!D952)</f>
        <v>*</v>
      </c>
      <c r="F951" s="82" t="str">
        <f>IF(SP_SUL!H952="","*",SP_SUL!H952)</f>
        <v>*</v>
      </c>
      <c r="G951" s="82" t="str">
        <f>IF(SP_SUL!M952="","*",SP_SUL!M952)</f>
        <v>-</v>
      </c>
      <c r="H951" s="115" t="str">
        <f>IF(SP_SUL!K952="","*",SP_SUL!K952)</f>
        <v>*</v>
      </c>
      <c r="I951" s="112" t="str">
        <f>IF(SP_SUL!O952="","*",SP_SUL!O952)</f>
        <v>*</v>
      </c>
      <c r="J951" s="112" t="str">
        <f>IF(SP_SUL!P952="","*",SP_SUL!P952)</f>
        <v>*</v>
      </c>
      <c r="K951" s="82">
        <f>IF(SP_SUL!AK952="","*",SP_SUL!AK952)</f>
        <v>0</v>
      </c>
      <c r="L951" s="82" t="str">
        <f>IF(SP_SUL!AM952="","*",SP_SUL!AM952)</f>
        <v>-</v>
      </c>
      <c r="M951" s="82">
        <f>IF(SP_SUL!AP952="","*",SP_SUL!AP952)</f>
        <v>0</v>
      </c>
      <c r="N951" s="82" t="str">
        <f>IF(SP_SUL!AM952="","*",SP_SUL!AM952)</f>
        <v>-</v>
      </c>
      <c r="O951" s="109" t="str">
        <f>IF(SP_SUL!BH952="","*",SP_SUL!BH952)</f>
        <v>*</v>
      </c>
      <c r="P951" s="145" t="str">
        <f>IF($A$2=1,IF(SP_SUL!BJ952="","*",SP_SUL!BJ952),IF(SP_SUL!BK952="","*",SP_SUL!BK952))</f>
        <v>*</v>
      </c>
    </row>
    <row r="952" spans="1:16" hidden="1">
      <c r="A952" s="81" t="str">
        <f>IF(SP_SUL!B953="","*",SP_SUL!B953)</f>
        <v>*</v>
      </c>
      <c r="B952" s="82" t="str">
        <f>IF(SP_SUL!X953="","*",SP_SUL!X953)</f>
        <v>*</v>
      </c>
      <c r="C952" s="82" t="str">
        <f>IF(SP_SUL!S953="","*",SP_SUL!S953)</f>
        <v>-</v>
      </c>
      <c r="D952" s="82" t="str">
        <f>IF(SP_SUL!T953="","*",SP_SUL!T953)</f>
        <v>-</v>
      </c>
      <c r="E952" s="82" t="str">
        <f>IF(SP_SUL!D953="","*",SP_SUL!D953)</f>
        <v>*</v>
      </c>
      <c r="F952" s="82" t="str">
        <f>IF(SP_SUL!H953="","*",SP_SUL!H953)</f>
        <v>*</v>
      </c>
      <c r="G952" s="82" t="str">
        <f>IF(SP_SUL!M953="","*",SP_SUL!M953)</f>
        <v>-</v>
      </c>
      <c r="H952" s="115" t="str">
        <f>IF(SP_SUL!K953="","*",SP_SUL!K953)</f>
        <v>*</v>
      </c>
      <c r="I952" s="112" t="str">
        <f>IF(SP_SUL!O953="","*",SP_SUL!O953)</f>
        <v>*</v>
      </c>
      <c r="J952" s="112" t="str">
        <f>IF(SP_SUL!P953="","*",SP_SUL!P953)</f>
        <v>*</v>
      </c>
      <c r="K952" s="82">
        <f>IF(SP_SUL!AK953="","*",SP_SUL!AK953)</f>
        <v>0</v>
      </c>
      <c r="L952" s="82" t="str">
        <f>IF(SP_SUL!AM953="","*",SP_SUL!AM953)</f>
        <v>-</v>
      </c>
      <c r="M952" s="82">
        <f>IF(SP_SUL!AP953="","*",SP_SUL!AP953)</f>
        <v>0</v>
      </c>
      <c r="N952" s="82" t="str">
        <f>IF(SP_SUL!AM953="","*",SP_SUL!AM953)</f>
        <v>-</v>
      </c>
      <c r="O952" s="109" t="str">
        <f>IF(SP_SUL!BH953="","*",SP_SUL!BH953)</f>
        <v>*</v>
      </c>
      <c r="P952" s="145" t="str">
        <f>IF($A$2=1,IF(SP_SUL!BJ953="","*",SP_SUL!BJ953),IF(SP_SUL!BK953="","*",SP_SUL!BK953))</f>
        <v>*</v>
      </c>
    </row>
    <row r="953" spans="1:16" hidden="1">
      <c r="A953" s="81" t="str">
        <f>IF(SP_SUL!B954="","*",SP_SUL!B954)</f>
        <v>*</v>
      </c>
      <c r="B953" s="82" t="str">
        <f>IF(SP_SUL!X954="","*",SP_SUL!X954)</f>
        <v>*</v>
      </c>
      <c r="C953" s="82" t="str">
        <f>IF(SP_SUL!S954="","*",SP_SUL!S954)</f>
        <v>-</v>
      </c>
      <c r="D953" s="82" t="str">
        <f>IF(SP_SUL!T954="","*",SP_SUL!T954)</f>
        <v>-</v>
      </c>
      <c r="E953" s="82" t="str">
        <f>IF(SP_SUL!D954="","*",SP_SUL!D954)</f>
        <v>*</v>
      </c>
      <c r="F953" s="82" t="str">
        <f>IF(SP_SUL!H954="","*",SP_SUL!H954)</f>
        <v>*</v>
      </c>
      <c r="G953" s="82" t="str">
        <f>IF(SP_SUL!M954="","*",SP_SUL!M954)</f>
        <v>-</v>
      </c>
      <c r="H953" s="115" t="str">
        <f>IF(SP_SUL!K954="","*",SP_SUL!K954)</f>
        <v>*</v>
      </c>
      <c r="I953" s="112" t="str">
        <f>IF(SP_SUL!O954="","*",SP_SUL!O954)</f>
        <v>*</v>
      </c>
      <c r="J953" s="112" t="str">
        <f>IF(SP_SUL!P954="","*",SP_SUL!P954)</f>
        <v>*</v>
      </c>
      <c r="K953" s="82">
        <f>IF(SP_SUL!AK954="","*",SP_SUL!AK954)</f>
        <v>0</v>
      </c>
      <c r="L953" s="82" t="str">
        <f>IF(SP_SUL!AM954="","*",SP_SUL!AM954)</f>
        <v>-</v>
      </c>
      <c r="M953" s="82">
        <f>IF(SP_SUL!AP954="","*",SP_SUL!AP954)</f>
        <v>0</v>
      </c>
      <c r="N953" s="82" t="str">
        <f>IF(SP_SUL!AM954="","*",SP_SUL!AM954)</f>
        <v>-</v>
      </c>
      <c r="O953" s="109" t="str">
        <f>IF(SP_SUL!BH954="","*",SP_SUL!BH954)</f>
        <v>*</v>
      </c>
      <c r="P953" s="145" t="str">
        <f>IF($A$2=1,IF(SP_SUL!BJ954="","*",SP_SUL!BJ954),IF(SP_SUL!BK954="","*",SP_SUL!BK954))</f>
        <v>*</v>
      </c>
    </row>
    <row r="954" spans="1:16" hidden="1">
      <c r="A954" s="81" t="str">
        <f>IF(SP_SUL!B955="","*",SP_SUL!B955)</f>
        <v>*</v>
      </c>
      <c r="B954" s="82" t="str">
        <f>IF(SP_SUL!X955="","*",SP_SUL!X955)</f>
        <v>*</v>
      </c>
      <c r="C954" s="82" t="str">
        <f>IF(SP_SUL!S955="","*",SP_SUL!S955)</f>
        <v>-</v>
      </c>
      <c r="D954" s="82" t="str">
        <f>IF(SP_SUL!T955="","*",SP_SUL!T955)</f>
        <v>-</v>
      </c>
      <c r="E954" s="82" t="str">
        <f>IF(SP_SUL!D955="","*",SP_SUL!D955)</f>
        <v>*</v>
      </c>
      <c r="F954" s="82" t="str">
        <f>IF(SP_SUL!H955="","*",SP_SUL!H955)</f>
        <v>*</v>
      </c>
      <c r="G954" s="82" t="str">
        <f>IF(SP_SUL!M955="","*",SP_SUL!M955)</f>
        <v>-</v>
      </c>
      <c r="H954" s="115" t="str">
        <f>IF(SP_SUL!K955="","*",SP_SUL!K955)</f>
        <v>*</v>
      </c>
      <c r="I954" s="112" t="str">
        <f>IF(SP_SUL!O955="","*",SP_SUL!O955)</f>
        <v>*</v>
      </c>
      <c r="J954" s="112" t="str">
        <f>IF(SP_SUL!P955="","*",SP_SUL!P955)</f>
        <v>*</v>
      </c>
      <c r="K954" s="82">
        <f>IF(SP_SUL!AK955="","*",SP_SUL!AK955)</f>
        <v>0</v>
      </c>
      <c r="L954" s="82" t="str">
        <f>IF(SP_SUL!AM955="","*",SP_SUL!AM955)</f>
        <v>-</v>
      </c>
      <c r="M954" s="82">
        <f>IF(SP_SUL!AP955="","*",SP_SUL!AP955)</f>
        <v>0</v>
      </c>
      <c r="N954" s="82" t="str">
        <f>IF(SP_SUL!AM955="","*",SP_SUL!AM955)</f>
        <v>-</v>
      </c>
      <c r="O954" s="109" t="str">
        <f>IF(SP_SUL!BH955="","*",SP_SUL!BH955)</f>
        <v>*</v>
      </c>
      <c r="P954" s="145" t="str">
        <f>IF($A$2=1,IF(SP_SUL!BJ955="","*",SP_SUL!BJ955),IF(SP_SUL!BK955="","*",SP_SUL!BK955))</f>
        <v>*</v>
      </c>
    </row>
    <row r="955" spans="1:16" hidden="1">
      <c r="A955" s="81" t="str">
        <f>IF(SP_SUL!B956="","*",SP_SUL!B956)</f>
        <v>*</v>
      </c>
      <c r="B955" s="82" t="str">
        <f>IF(SP_SUL!X956="","*",SP_SUL!X956)</f>
        <v>*</v>
      </c>
      <c r="C955" s="82" t="str">
        <f>IF(SP_SUL!S956="","*",SP_SUL!S956)</f>
        <v>-</v>
      </c>
      <c r="D955" s="82" t="str">
        <f>IF(SP_SUL!T956="","*",SP_SUL!T956)</f>
        <v>-</v>
      </c>
      <c r="E955" s="82" t="str">
        <f>IF(SP_SUL!D956="","*",SP_SUL!D956)</f>
        <v>*</v>
      </c>
      <c r="F955" s="82" t="str">
        <f>IF(SP_SUL!H956="","*",SP_SUL!H956)</f>
        <v>*</v>
      </c>
      <c r="G955" s="82" t="str">
        <f>IF(SP_SUL!M956="","*",SP_SUL!M956)</f>
        <v>-</v>
      </c>
      <c r="H955" s="115" t="str">
        <f>IF(SP_SUL!K956="","*",SP_SUL!K956)</f>
        <v>*</v>
      </c>
      <c r="I955" s="112" t="str">
        <f>IF(SP_SUL!O956="","*",SP_SUL!O956)</f>
        <v>*</v>
      </c>
      <c r="J955" s="112" t="str">
        <f>IF(SP_SUL!P956="","*",SP_SUL!P956)</f>
        <v>*</v>
      </c>
      <c r="K955" s="82">
        <f>IF(SP_SUL!AK956="","*",SP_SUL!AK956)</f>
        <v>0</v>
      </c>
      <c r="L955" s="82" t="str">
        <f>IF(SP_SUL!AM956="","*",SP_SUL!AM956)</f>
        <v>-</v>
      </c>
      <c r="M955" s="82">
        <f>IF(SP_SUL!AP956="","*",SP_SUL!AP956)</f>
        <v>0</v>
      </c>
      <c r="N955" s="82" t="str">
        <f>IF(SP_SUL!AM956="","*",SP_SUL!AM956)</f>
        <v>-</v>
      </c>
      <c r="O955" s="109" t="str">
        <f>IF(SP_SUL!BH956="","*",SP_SUL!BH956)</f>
        <v>*</v>
      </c>
      <c r="P955" s="145" t="str">
        <f>IF($A$2=1,IF(SP_SUL!BJ956="","*",SP_SUL!BJ956),IF(SP_SUL!BK956="","*",SP_SUL!BK956))</f>
        <v>*</v>
      </c>
    </row>
    <row r="956" spans="1:16" hidden="1">
      <c r="A956" s="81" t="str">
        <f>IF(SP_SUL!B957="","*",SP_SUL!B957)</f>
        <v>*</v>
      </c>
      <c r="B956" s="82" t="str">
        <f>IF(SP_SUL!X957="","*",SP_SUL!X957)</f>
        <v>*</v>
      </c>
      <c r="C956" s="82" t="str">
        <f>IF(SP_SUL!S957="","*",SP_SUL!S957)</f>
        <v>-</v>
      </c>
      <c r="D956" s="82" t="str">
        <f>IF(SP_SUL!T957="","*",SP_SUL!T957)</f>
        <v>-</v>
      </c>
      <c r="E956" s="82" t="str">
        <f>IF(SP_SUL!D957="","*",SP_SUL!D957)</f>
        <v>*</v>
      </c>
      <c r="F956" s="82" t="str">
        <f>IF(SP_SUL!H957="","*",SP_SUL!H957)</f>
        <v>*</v>
      </c>
      <c r="G956" s="82" t="str">
        <f>IF(SP_SUL!M957="","*",SP_SUL!M957)</f>
        <v>-</v>
      </c>
      <c r="H956" s="115" t="str">
        <f>IF(SP_SUL!K957="","*",SP_SUL!K957)</f>
        <v>*</v>
      </c>
      <c r="I956" s="112" t="str">
        <f>IF(SP_SUL!O957="","*",SP_SUL!O957)</f>
        <v>*</v>
      </c>
      <c r="J956" s="112" t="str">
        <f>IF(SP_SUL!P957="","*",SP_SUL!P957)</f>
        <v>*</v>
      </c>
      <c r="K956" s="82">
        <f>IF(SP_SUL!AK957="","*",SP_SUL!AK957)</f>
        <v>0</v>
      </c>
      <c r="L956" s="82" t="str">
        <f>IF(SP_SUL!AM957="","*",SP_SUL!AM957)</f>
        <v>-</v>
      </c>
      <c r="M956" s="82">
        <f>IF(SP_SUL!AP957="","*",SP_SUL!AP957)</f>
        <v>0</v>
      </c>
      <c r="N956" s="82" t="str">
        <f>IF(SP_SUL!AM957="","*",SP_SUL!AM957)</f>
        <v>-</v>
      </c>
      <c r="O956" s="109" t="str">
        <f>IF(SP_SUL!BH957="","*",SP_SUL!BH957)</f>
        <v>*</v>
      </c>
      <c r="P956" s="145" t="str">
        <f>IF($A$2=1,IF(SP_SUL!BJ957="","*",SP_SUL!BJ957),IF(SP_SUL!BK957="","*",SP_SUL!BK957))</f>
        <v>*</v>
      </c>
    </row>
    <row r="957" spans="1:16" hidden="1">
      <c r="A957" s="81" t="str">
        <f>IF(SP_SUL!B958="","*",SP_SUL!B958)</f>
        <v>*</v>
      </c>
      <c r="B957" s="82" t="str">
        <f>IF(SP_SUL!X958="","*",SP_SUL!X958)</f>
        <v>*</v>
      </c>
      <c r="C957" s="82" t="str">
        <f>IF(SP_SUL!S958="","*",SP_SUL!S958)</f>
        <v>-</v>
      </c>
      <c r="D957" s="82" t="str">
        <f>IF(SP_SUL!T958="","*",SP_SUL!T958)</f>
        <v>-</v>
      </c>
      <c r="E957" s="82" t="str">
        <f>IF(SP_SUL!D958="","*",SP_SUL!D958)</f>
        <v>*</v>
      </c>
      <c r="F957" s="82" t="str">
        <f>IF(SP_SUL!H958="","*",SP_SUL!H958)</f>
        <v>*</v>
      </c>
      <c r="G957" s="82" t="str">
        <f>IF(SP_SUL!M958="","*",SP_SUL!M958)</f>
        <v>-</v>
      </c>
      <c r="H957" s="115" t="str">
        <f>IF(SP_SUL!K958="","*",SP_SUL!K958)</f>
        <v>*</v>
      </c>
      <c r="I957" s="112" t="str">
        <f>IF(SP_SUL!O958="","*",SP_SUL!O958)</f>
        <v>*</v>
      </c>
      <c r="J957" s="112" t="str">
        <f>IF(SP_SUL!P958="","*",SP_SUL!P958)</f>
        <v>*</v>
      </c>
      <c r="K957" s="82">
        <f>IF(SP_SUL!AK958="","*",SP_SUL!AK958)</f>
        <v>0</v>
      </c>
      <c r="L957" s="82" t="str">
        <f>IF(SP_SUL!AM958="","*",SP_SUL!AM958)</f>
        <v>-</v>
      </c>
      <c r="M957" s="82">
        <f>IF(SP_SUL!AP958="","*",SP_SUL!AP958)</f>
        <v>0</v>
      </c>
      <c r="N957" s="82" t="str">
        <f>IF(SP_SUL!AM958="","*",SP_SUL!AM958)</f>
        <v>-</v>
      </c>
      <c r="O957" s="109" t="str">
        <f>IF(SP_SUL!BH958="","*",SP_SUL!BH958)</f>
        <v>*</v>
      </c>
      <c r="P957" s="145" t="str">
        <f>IF($A$2=1,IF(SP_SUL!BJ958="","*",SP_SUL!BJ958),IF(SP_SUL!BK958="","*",SP_SUL!BK958))</f>
        <v>*</v>
      </c>
    </row>
    <row r="958" spans="1:16" hidden="1">
      <c r="A958" s="81" t="str">
        <f>IF(SP_SUL!B959="","*",SP_SUL!B959)</f>
        <v>*</v>
      </c>
      <c r="B958" s="82" t="str">
        <f>IF(SP_SUL!X959="","*",SP_SUL!X959)</f>
        <v>*</v>
      </c>
      <c r="C958" s="82" t="str">
        <f>IF(SP_SUL!S959="","*",SP_SUL!S959)</f>
        <v>-</v>
      </c>
      <c r="D958" s="82" t="str">
        <f>IF(SP_SUL!T959="","*",SP_SUL!T959)</f>
        <v>-</v>
      </c>
      <c r="E958" s="82" t="str">
        <f>IF(SP_SUL!D959="","*",SP_SUL!D959)</f>
        <v>*</v>
      </c>
      <c r="F958" s="82" t="str">
        <f>IF(SP_SUL!H959="","*",SP_SUL!H959)</f>
        <v>*</v>
      </c>
      <c r="G958" s="82" t="str">
        <f>IF(SP_SUL!M959="","*",SP_SUL!M959)</f>
        <v>-</v>
      </c>
      <c r="H958" s="115" t="str">
        <f>IF(SP_SUL!K959="","*",SP_SUL!K959)</f>
        <v>*</v>
      </c>
      <c r="I958" s="112" t="str">
        <f>IF(SP_SUL!O959="","*",SP_SUL!O959)</f>
        <v>*</v>
      </c>
      <c r="J958" s="112" t="str">
        <f>IF(SP_SUL!P959="","*",SP_SUL!P959)</f>
        <v>*</v>
      </c>
      <c r="K958" s="82">
        <f>IF(SP_SUL!AK959="","*",SP_SUL!AK959)</f>
        <v>0</v>
      </c>
      <c r="L958" s="82" t="str">
        <f>IF(SP_SUL!AM959="","*",SP_SUL!AM959)</f>
        <v>-</v>
      </c>
      <c r="M958" s="82">
        <f>IF(SP_SUL!AP959="","*",SP_SUL!AP959)</f>
        <v>0</v>
      </c>
      <c r="N958" s="82" t="str">
        <f>IF(SP_SUL!AM959="","*",SP_SUL!AM959)</f>
        <v>-</v>
      </c>
      <c r="O958" s="109" t="str">
        <f>IF(SP_SUL!BH959="","*",SP_SUL!BH959)</f>
        <v>*</v>
      </c>
      <c r="P958" s="145" t="str">
        <f>IF($A$2=1,IF(SP_SUL!BJ959="","*",SP_SUL!BJ959),IF(SP_SUL!BK959="","*",SP_SUL!BK959))</f>
        <v>*</v>
      </c>
    </row>
    <row r="959" spans="1:16" hidden="1">
      <c r="A959" s="81" t="str">
        <f>IF(SP_SUL!B960="","*",SP_SUL!B960)</f>
        <v>*</v>
      </c>
      <c r="B959" s="82" t="str">
        <f>IF(SP_SUL!X960="","*",SP_SUL!X960)</f>
        <v>*</v>
      </c>
      <c r="C959" s="82" t="str">
        <f>IF(SP_SUL!S960="","*",SP_SUL!S960)</f>
        <v>-</v>
      </c>
      <c r="D959" s="82" t="str">
        <f>IF(SP_SUL!T960="","*",SP_SUL!T960)</f>
        <v>-</v>
      </c>
      <c r="E959" s="82" t="str">
        <f>IF(SP_SUL!D960="","*",SP_SUL!D960)</f>
        <v>*</v>
      </c>
      <c r="F959" s="82" t="str">
        <f>IF(SP_SUL!H960="","*",SP_SUL!H960)</f>
        <v>*</v>
      </c>
      <c r="G959" s="82" t="str">
        <f>IF(SP_SUL!M960="","*",SP_SUL!M960)</f>
        <v>-</v>
      </c>
      <c r="H959" s="115" t="str">
        <f>IF(SP_SUL!K960="","*",SP_SUL!K960)</f>
        <v>*</v>
      </c>
      <c r="I959" s="112" t="str">
        <f>IF(SP_SUL!O960="","*",SP_SUL!O960)</f>
        <v>*</v>
      </c>
      <c r="J959" s="112" t="str">
        <f>IF(SP_SUL!P960="","*",SP_SUL!P960)</f>
        <v>*</v>
      </c>
      <c r="K959" s="82">
        <f>IF(SP_SUL!AK960="","*",SP_SUL!AK960)</f>
        <v>0</v>
      </c>
      <c r="L959" s="82" t="str">
        <f>IF(SP_SUL!AM960="","*",SP_SUL!AM960)</f>
        <v>-</v>
      </c>
      <c r="M959" s="82">
        <f>IF(SP_SUL!AP960="","*",SP_SUL!AP960)</f>
        <v>0</v>
      </c>
      <c r="N959" s="82" t="str">
        <f>IF(SP_SUL!AM960="","*",SP_SUL!AM960)</f>
        <v>-</v>
      </c>
      <c r="O959" s="109" t="str">
        <f>IF(SP_SUL!BH960="","*",SP_SUL!BH960)</f>
        <v>*</v>
      </c>
      <c r="P959" s="145" t="str">
        <f>IF($A$2=1,IF(SP_SUL!BJ960="","*",SP_SUL!BJ960),IF(SP_SUL!BK960="","*",SP_SUL!BK960))</f>
        <v>*</v>
      </c>
    </row>
    <row r="960" spans="1:16" hidden="1">
      <c r="A960" s="81" t="str">
        <f>IF(SP_SUL!B961="","*",SP_SUL!B961)</f>
        <v>*</v>
      </c>
      <c r="B960" s="82" t="str">
        <f>IF(SP_SUL!X961="","*",SP_SUL!X961)</f>
        <v>*</v>
      </c>
      <c r="C960" s="82" t="str">
        <f>IF(SP_SUL!S961="","*",SP_SUL!S961)</f>
        <v>-</v>
      </c>
      <c r="D960" s="82" t="str">
        <f>IF(SP_SUL!T961="","*",SP_SUL!T961)</f>
        <v>-</v>
      </c>
      <c r="E960" s="82" t="str">
        <f>IF(SP_SUL!D961="","*",SP_SUL!D961)</f>
        <v>*</v>
      </c>
      <c r="F960" s="82" t="str">
        <f>IF(SP_SUL!H961="","*",SP_SUL!H961)</f>
        <v>*</v>
      </c>
      <c r="G960" s="82" t="str">
        <f>IF(SP_SUL!M961="","*",SP_SUL!M961)</f>
        <v>-</v>
      </c>
      <c r="H960" s="115" t="str">
        <f>IF(SP_SUL!K961="","*",SP_SUL!K961)</f>
        <v>*</v>
      </c>
      <c r="I960" s="112" t="str">
        <f>IF(SP_SUL!O961="","*",SP_SUL!O961)</f>
        <v>*</v>
      </c>
      <c r="J960" s="112" t="str">
        <f>IF(SP_SUL!P961="","*",SP_SUL!P961)</f>
        <v>*</v>
      </c>
      <c r="K960" s="82">
        <f>IF(SP_SUL!AK961="","*",SP_SUL!AK961)</f>
        <v>0</v>
      </c>
      <c r="L960" s="82" t="str">
        <f>IF(SP_SUL!AM961="","*",SP_SUL!AM961)</f>
        <v>-</v>
      </c>
      <c r="M960" s="82">
        <f>IF(SP_SUL!AP961="","*",SP_SUL!AP961)</f>
        <v>0</v>
      </c>
      <c r="N960" s="82" t="str">
        <f>IF(SP_SUL!AM961="","*",SP_SUL!AM961)</f>
        <v>-</v>
      </c>
      <c r="O960" s="109" t="str">
        <f>IF(SP_SUL!BH961="","*",SP_SUL!BH961)</f>
        <v>*</v>
      </c>
      <c r="P960" s="145" t="str">
        <f>IF($A$2=1,IF(SP_SUL!BJ961="","*",SP_SUL!BJ961),IF(SP_SUL!BK961="","*",SP_SUL!BK961))</f>
        <v>*</v>
      </c>
    </row>
    <row r="961" spans="1:16" hidden="1">
      <c r="A961" s="81" t="str">
        <f>IF(SP_SUL!B962="","*",SP_SUL!B962)</f>
        <v>*</v>
      </c>
      <c r="B961" s="82" t="str">
        <f>IF(SP_SUL!X962="","*",SP_SUL!X962)</f>
        <v>*</v>
      </c>
      <c r="C961" s="82" t="str">
        <f>IF(SP_SUL!S962="","*",SP_SUL!S962)</f>
        <v>-</v>
      </c>
      <c r="D961" s="82" t="str">
        <f>IF(SP_SUL!T962="","*",SP_SUL!T962)</f>
        <v>-</v>
      </c>
      <c r="E961" s="82" t="str">
        <f>IF(SP_SUL!D962="","*",SP_SUL!D962)</f>
        <v>*</v>
      </c>
      <c r="F961" s="82" t="str">
        <f>IF(SP_SUL!H962="","*",SP_SUL!H962)</f>
        <v>*</v>
      </c>
      <c r="G961" s="82" t="str">
        <f>IF(SP_SUL!M962="","*",SP_SUL!M962)</f>
        <v>-</v>
      </c>
      <c r="H961" s="115" t="str">
        <f>IF(SP_SUL!K962="","*",SP_SUL!K962)</f>
        <v>*</v>
      </c>
      <c r="I961" s="112" t="str">
        <f>IF(SP_SUL!O962="","*",SP_SUL!O962)</f>
        <v>*</v>
      </c>
      <c r="J961" s="112" t="str">
        <f>IF(SP_SUL!P962="","*",SP_SUL!P962)</f>
        <v>*</v>
      </c>
      <c r="K961" s="82">
        <f>IF(SP_SUL!AK962="","*",SP_SUL!AK962)</f>
        <v>0</v>
      </c>
      <c r="L961" s="82" t="str">
        <f>IF(SP_SUL!AM962="","*",SP_SUL!AM962)</f>
        <v>-</v>
      </c>
      <c r="M961" s="82">
        <f>IF(SP_SUL!AP962="","*",SP_SUL!AP962)</f>
        <v>0</v>
      </c>
      <c r="N961" s="82" t="str">
        <f>IF(SP_SUL!AM962="","*",SP_SUL!AM962)</f>
        <v>-</v>
      </c>
      <c r="O961" s="109" t="str">
        <f>IF(SP_SUL!BH962="","*",SP_SUL!BH962)</f>
        <v>*</v>
      </c>
      <c r="P961" s="145" t="str">
        <f>IF($A$2=1,IF(SP_SUL!BJ962="","*",SP_SUL!BJ962),IF(SP_SUL!BK962="","*",SP_SUL!BK962))</f>
        <v>*</v>
      </c>
    </row>
    <row r="962" spans="1:16" hidden="1">
      <c r="A962" s="81" t="str">
        <f>IF(SP_SUL!B963="","*",SP_SUL!B963)</f>
        <v>*</v>
      </c>
      <c r="B962" s="82" t="str">
        <f>IF(SP_SUL!X963="","*",SP_SUL!X963)</f>
        <v>*</v>
      </c>
      <c r="C962" s="82" t="str">
        <f>IF(SP_SUL!S963="","*",SP_SUL!S963)</f>
        <v>-</v>
      </c>
      <c r="D962" s="82" t="str">
        <f>IF(SP_SUL!T963="","*",SP_SUL!T963)</f>
        <v>-</v>
      </c>
      <c r="E962" s="82" t="str">
        <f>IF(SP_SUL!D963="","*",SP_SUL!D963)</f>
        <v>*</v>
      </c>
      <c r="F962" s="82" t="str">
        <f>IF(SP_SUL!H963="","*",SP_SUL!H963)</f>
        <v>*</v>
      </c>
      <c r="G962" s="82" t="str">
        <f>IF(SP_SUL!M963="","*",SP_SUL!M963)</f>
        <v>-</v>
      </c>
      <c r="H962" s="115" t="str">
        <f>IF(SP_SUL!K963="","*",SP_SUL!K963)</f>
        <v>*</v>
      </c>
      <c r="I962" s="112" t="str">
        <f>IF(SP_SUL!O963="","*",SP_SUL!O963)</f>
        <v>*</v>
      </c>
      <c r="J962" s="112" t="str">
        <f>IF(SP_SUL!P963="","*",SP_SUL!P963)</f>
        <v>*</v>
      </c>
      <c r="K962" s="82">
        <f>IF(SP_SUL!AK963="","*",SP_SUL!AK963)</f>
        <v>0</v>
      </c>
      <c r="L962" s="82" t="str">
        <f>IF(SP_SUL!AM963="","*",SP_SUL!AM963)</f>
        <v>-</v>
      </c>
      <c r="M962" s="82">
        <f>IF(SP_SUL!AP963="","*",SP_SUL!AP963)</f>
        <v>0</v>
      </c>
      <c r="N962" s="82" t="str">
        <f>IF(SP_SUL!AM963="","*",SP_SUL!AM963)</f>
        <v>-</v>
      </c>
      <c r="O962" s="109" t="str">
        <f>IF(SP_SUL!BH963="","*",SP_SUL!BH963)</f>
        <v>*</v>
      </c>
      <c r="P962" s="145" t="str">
        <f>IF($A$2=1,IF(SP_SUL!BJ963="","*",SP_SUL!BJ963),IF(SP_SUL!BK963="","*",SP_SUL!BK963))</f>
        <v>*</v>
      </c>
    </row>
    <row r="963" spans="1:16" hidden="1">
      <c r="A963" s="81" t="str">
        <f>IF(SP_SUL!B964="","*",SP_SUL!B964)</f>
        <v>*</v>
      </c>
      <c r="B963" s="82" t="str">
        <f>IF(SP_SUL!X964="","*",SP_SUL!X964)</f>
        <v>*</v>
      </c>
      <c r="C963" s="82" t="str">
        <f>IF(SP_SUL!S964="","*",SP_SUL!S964)</f>
        <v>-</v>
      </c>
      <c r="D963" s="82" t="str">
        <f>IF(SP_SUL!T964="","*",SP_SUL!T964)</f>
        <v>-</v>
      </c>
      <c r="E963" s="82" t="str">
        <f>IF(SP_SUL!D964="","*",SP_SUL!D964)</f>
        <v>*</v>
      </c>
      <c r="F963" s="82" t="str">
        <f>IF(SP_SUL!H964="","*",SP_SUL!H964)</f>
        <v>*</v>
      </c>
      <c r="G963" s="82" t="str">
        <f>IF(SP_SUL!M964="","*",SP_SUL!M964)</f>
        <v>-</v>
      </c>
      <c r="H963" s="115" t="str">
        <f>IF(SP_SUL!K964="","*",SP_SUL!K964)</f>
        <v>*</v>
      </c>
      <c r="I963" s="112" t="str">
        <f>IF(SP_SUL!O964="","*",SP_SUL!O964)</f>
        <v>*</v>
      </c>
      <c r="J963" s="112" t="str">
        <f>IF(SP_SUL!P964="","*",SP_SUL!P964)</f>
        <v>*</v>
      </c>
      <c r="K963" s="82">
        <f>IF(SP_SUL!AK964="","*",SP_SUL!AK964)</f>
        <v>0</v>
      </c>
      <c r="L963" s="82" t="str">
        <f>IF(SP_SUL!AM964="","*",SP_SUL!AM964)</f>
        <v>-</v>
      </c>
      <c r="M963" s="82">
        <f>IF(SP_SUL!AP964="","*",SP_SUL!AP964)</f>
        <v>0</v>
      </c>
      <c r="N963" s="82" t="str">
        <f>IF(SP_SUL!AM964="","*",SP_SUL!AM964)</f>
        <v>-</v>
      </c>
      <c r="O963" s="109" t="str">
        <f>IF(SP_SUL!BH964="","*",SP_SUL!BH964)</f>
        <v>*</v>
      </c>
      <c r="P963" s="145" t="str">
        <f>IF($A$2=1,IF(SP_SUL!BJ964="","*",SP_SUL!BJ964),IF(SP_SUL!BK964="","*",SP_SUL!BK964))</f>
        <v>*</v>
      </c>
    </row>
    <row r="964" spans="1:16" hidden="1">
      <c r="A964" s="81" t="str">
        <f>IF(SP_SUL!B965="","*",SP_SUL!B965)</f>
        <v>*</v>
      </c>
      <c r="B964" s="82" t="str">
        <f>IF(SP_SUL!X965="","*",SP_SUL!X965)</f>
        <v>*</v>
      </c>
      <c r="C964" s="82" t="str">
        <f>IF(SP_SUL!S965="","*",SP_SUL!S965)</f>
        <v>-</v>
      </c>
      <c r="D964" s="82" t="str">
        <f>IF(SP_SUL!T965="","*",SP_SUL!T965)</f>
        <v>-</v>
      </c>
      <c r="E964" s="82" t="str">
        <f>IF(SP_SUL!D965="","*",SP_SUL!D965)</f>
        <v>*</v>
      </c>
      <c r="F964" s="82" t="str">
        <f>IF(SP_SUL!H965="","*",SP_SUL!H965)</f>
        <v>*</v>
      </c>
      <c r="G964" s="82" t="str">
        <f>IF(SP_SUL!M965="","*",SP_SUL!M965)</f>
        <v>-</v>
      </c>
      <c r="H964" s="115" t="str">
        <f>IF(SP_SUL!K965="","*",SP_SUL!K965)</f>
        <v>*</v>
      </c>
      <c r="I964" s="112" t="str">
        <f>IF(SP_SUL!O965="","*",SP_SUL!O965)</f>
        <v>*</v>
      </c>
      <c r="J964" s="112" t="str">
        <f>IF(SP_SUL!P965="","*",SP_SUL!P965)</f>
        <v>*</v>
      </c>
      <c r="K964" s="82">
        <f>IF(SP_SUL!AK965="","*",SP_SUL!AK965)</f>
        <v>0</v>
      </c>
      <c r="L964" s="82" t="str">
        <f>IF(SP_SUL!AM965="","*",SP_SUL!AM965)</f>
        <v>-</v>
      </c>
      <c r="M964" s="82">
        <f>IF(SP_SUL!AP965="","*",SP_SUL!AP965)</f>
        <v>0</v>
      </c>
      <c r="N964" s="82" t="str">
        <f>IF(SP_SUL!AM965="","*",SP_SUL!AM965)</f>
        <v>-</v>
      </c>
      <c r="O964" s="109" t="str">
        <f>IF(SP_SUL!BH965="","*",SP_SUL!BH965)</f>
        <v>*</v>
      </c>
      <c r="P964" s="145" t="str">
        <f>IF($A$2=1,IF(SP_SUL!BJ965="","*",SP_SUL!BJ965),IF(SP_SUL!BK965="","*",SP_SUL!BK965))</f>
        <v>*</v>
      </c>
    </row>
    <row r="965" spans="1:16" hidden="1">
      <c r="A965" s="81" t="str">
        <f>IF(SP_SUL!B966="","*",SP_SUL!B966)</f>
        <v>*</v>
      </c>
      <c r="B965" s="82" t="str">
        <f>IF(SP_SUL!X966="","*",SP_SUL!X966)</f>
        <v>*</v>
      </c>
      <c r="C965" s="82" t="str">
        <f>IF(SP_SUL!S966="","*",SP_SUL!S966)</f>
        <v>-</v>
      </c>
      <c r="D965" s="82" t="str">
        <f>IF(SP_SUL!T966="","*",SP_SUL!T966)</f>
        <v>-</v>
      </c>
      <c r="E965" s="82" t="str">
        <f>IF(SP_SUL!D966="","*",SP_SUL!D966)</f>
        <v>*</v>
      </c>
      <c r="F965" s="82" t="str">
        <f>IF(SP_SUL!H966="","*",SP_SUL!H966)</f>
        <v>*</v>
      </c>
      <c r="G965" s="82" t="str">
        <f>IF(SP_SUL!M966="","*",SP_SUL!M966)</f>
        <v>-</v>
      </c>
      <c r="H965" s="115" t="str">
        <f>IF(SP_SUL!K966="","*",SP_SUL!K966)</f>
        <v>*</v>
      </c>
      <c r="I965" s="112" t="str">
        <f>IF(SP_SUL!O966="","*",SP_SUL!O966)</f>
        <v>*</v>
      </c>
      <c r="J965" s="112" t="str">
        <f>IF(SP_SUL!P966="","*",SP_SUL!P966)</f>
        <v>*</v>
      </c>
      <c r="K965" s="82">
        <f>IF(SP_SUL!AK966="","*",SP_SUL!AK966)</f>
        <v>0</v>
      </c>
      <c r="L965" s="82" t="str">
        <f>IF(SP_SUL!AM966="","*",SP_SUL!AM966)</f>
        <v>-</v>
      </c>
      <c r="M965" s="82">
        <f>IF(SP_SUL!AP966="","*",SP_SUL!AP966)</f>
        <v>0</v>
      </c>
      <c r="N965" s="82" t="str">
        <f>IF(SP_SUL!AM966="","*",SP_SUL!AM966)</f>
        <v>-</v>
      </c>
      <c r="O965" s="109" t="str">
        <f>IF(SP_SUL!BH966="","*",SP_SUL!BH966)</f>
        <v>*</v>
      </c>
      <c r="P965" s="145" t="str">
        <f>IF($A$2=1,IF(SP_SUL!BJ966="","*",SP_SUL!BJ966),IF(SP_SUL!BK966="","*",SP_SUL!BK966))</f>
        <v>*</v>
      </c>
    </row>
    <row r="966" spans="1:16" hidden="1">
      <c r="A966" s="81" t="str">
        <f>IF(SP_SUL!B967="","*",SP_SUL!B967)</f>
        <v>*</v>
      </c>
      <c r="B966" s="82" t="str">
        <f>IF(SP_SUL!X967="","*",SP_SUL!X967)</f>
        <v>*</v>
      </c>
      <c r="C966" s="82" t="str">
        <f>IF(SP_SUL!S967="","*",SP_SUL!S967)</f>
        <v>-</v>
      </c>
      <c r="D966" s="82" t="str">
        <f>IF(SP_SUL!T967="","*",SP_SUL!T967)</f>
        <v>-</v>
      </c>
      <c r="E966" s="82" t="str">
        <f>IF(SP_SUL!D967="","*",SP_SUL!D967)</f>
        <v>*</v>
      </c>
      <c r="F966" s="82" t="str">
        <f>IF(SP_SUL!H967="","*",SP_SUL!H967)</f>
        <v>*</v>
      </c>
      <c r="G966" s="82" t="str">
        <f>IF(SP_SUL!M967="","*",SP_SUL!M967)</f>
        <v>-</v>
      </c>
      <c r="H966" s="115" t="str">
        <f>IF(SP_SUL!K967="","*",SP_SUL!K967)</f>
        <v>*</v>
      </c>
      <c r="I966" s="112" t="str">
        <f>IF(SP_SUL!O967="","*",SP_SUL!O967)</f>
        <v>*</v>
      </c>
      <c r="J966" s="112" t="str">
        <f>IF(SP_SUL!P967="","*",SP_SUL!P967)</f>
        <v>*</v>
      </c>
      <c r="K966" s="82">
        <f>IF(SP_SUL!AK967="","*",SP_SUL!AK967)</f>
        <v>0</v>
      </c>
      <c r="L966" s="82" t="str">
        <f>IF(SP_SUL!AM967="","*",SP_SUL!AM967)</f>
        <v>-</v>
      </c>
      <c r="M966" s="82">
        <f>IF(SP_SUL!AP967="","*",SP_SUL!AP967)</f>
        <v>0</v>
      </c>
      <c r="N966" s="82" t="str">
        <f>IF(SP_SUL!AM967="","*",SP_SUL!AM967)</f>
        <v>-</v>
      </c>
      <c r="O966" s="109" t="str">
        <f>IF(SP_SUL!BH967="","*",SP_SUL!BH967)</f>
        <v>*</v>
      </c>
      <c r="P966" s="145" t="str">
        <f>IF($A$2=1,IF(SP_SUL!BJ967="","*",SP_SUL!BJ967),IF(SP_SUL!BK967="","*",SP_SUL!BK967))</f>
        <v>*</v>
      </c>
    </row>
    <row r="967" spans="1:16" hidden="1">
      <c r="A967" s="81" t="str">
        <f>IF(SP_SUL!B968="","*",SP_SUL!B968)</f>
        <v>*</v>
      </c>
      <c r="B967" s="82" t="str">
        <f>IF(SP_SUL!X968="","*",SP_SUL!X968)</f>
        <v>*</v>
      </c>
      <c r="C967" s="82" t="str">
        <f>IF(SP_SUL!S968="","*",SP_SUL!S968)</f>
        <v>-</v>
      </c>
      <c r="D967" s="82" t="str">
        <f>IF(SP_SUL!T968="","*",SP_SUL!T968)</f>
        <v>-</v>
      </c>
      <c r="E967" s="82" t="str">
        <f>IF(SP_SUL!D968="","*",SP_SUL!D968)</f>
        <v>*</v>
      </c>
      <c r="F967" s="82" t="str">
        <f>IF(SP_SUL!H968="","*",SP_SUL!H968)</f>
        <v>*</v>
      </c>
      <c r="G967" s="82" t="str">
        <f>IF(SP_SUL!M968="","*",SP_SUL!M968)</f>
        <v>-</v>
      </c>
      <c r="H967" s="115" t="str">
        <f>IF(SP_SUL!K968="","*",SP_SUL!K968)</f>
        <v>*</v>
      </c>
      <c r="I967" s="112" t="str">
        <f>IF(SP_SUL!O968="","*",SP_SUL!O968)</f>
        <v>*</v>
      </c>
      <c r="J967" s="112" t="str">
        <f>IF(SP_SUL!P968="","*",SP_SUL!P968)</f>
        <v>*</v>
      </c>
      <c r="K967" s="82">
        <f>IF(SP_SUL!AK968="","*",SP_SUL!AK968)</f>
        <v>0</v>
      </c>
      <c r="L967" s="82" t="str">
        <f>IF(SP_SUL!AM968="","*",SP_SUL!AM968)</f>
        <v>-</v>
      </c>
      <c r="M967" s="82">
        <f>IF(SP_SUL!AP968="","*",SP_SUL!AP968)</f>
        <v>0</v>
      </c>
      <c r="N967" s="82" t="str">
        <f>IF(SP_SUL!AM968="","*",SP_SUL!AM968)</f>
        <v>-</v>
      </c>
      <c r="O967" s="109" t="str">
        <f>IF(SP_SUL!BH968="","*",SP_SUL!BH968)</f>
        <v>*</v>
      </c>
      <c r="P967" s="145" t="str">
        <f>IF($A$2=1,IF(SP_SUL!BJ968="","*",SP_SUL!BJ968),IF(SP_SUL!BK968="","*",SP_SUL!BK968))</f>
        <v>*</v>
      </c>
    </row>
    <row r="968" spans="1:16" hidden="1">
      <c r="A968" s="81" t="str">
        <f>IF(SP_SUL!B969="","*",SP_SUL!B969)</f>
        <v>*</v>
      </c>
      <c r="B968" s="82" t="str">
        <f>IF(SP_SUL!X969="","*",SP_SUL!X969)</f>
        <v>*</v>
      </c>
      <c r="C968" s="82" t="str">
        <f>IF(SP_SUL!S969="","*",SP_SUL!S969)</f>
        <v>-</v>
      </c>
      <c r="D968" s="82" t="str">
        <f>IF(SP_SUL!T969="","*",SP_SUL!T969)</f>
        <v>-</v>
      </c>
      <c r="E968" s="82" t="str">
        <f>IF(SP_SUL!D969="","*",SP_SUL!D969)</f>
        <v>*</v>
      </c>
      <c r="F968" s="82" t="str">
        <f>IF(SP_SUL!H969="","*",SP_SUL!H969)</f>
        <v>*</v>
      </c>
      <c r="G968" s="82" t="str">
        <f>IF(SP_SUL!M969="","*",SP_SUL!M969)</f>
        <v>-</v>
      </c>
      <c r="H968" s="115" t="str">
        <f>IF(SP_SUL!K969="","*",SP_SUL!K969)</f>
        <v>*</v>
      </c>
      <c r="I968" s="112" t="str">
        <f>IF(SP_SUL!O969="","*",SP_SUL!O969)</f>
        <v>*</v>
      </c>
      <c r="J968" s="112" t="str">
        <f>IF(SP_SUL!P969="","*",SP_SUL!P969)</f>
        <v>*</v>
      </c>
      <c r="K968" s="82">
        <f>IF(SP_SUL!AK969="","*",SP_SUL!AK969)</f>
        <v>0</v>
      </c>
      <c r="L968" s="82" t="str">
        <f>IF(SP_SUL!AM969="","*",SP_SUL!AM969)</f>
        <v>-</v>
      </c>
      <c r="M968" s="82">
        <f>IF(SP_SUL!AP969="","*",SP_SUL!AP969)</f>
        <v>0</v>
      </c>
      <c r="N968" s="82" t="str">
        <f>IF(SP_SUL!AM969="","*",SP_SUL!AM969)</f>
        <v>-</v>
      </c>
      <c r="O968" s="109" t="str">
        <f>IF(SP_SUL!BH969="","*",SP_SUL!BH969)</f>
        <v>*</v>
      </c>
      <c r="P968" s="145" t="str">
        <f>IF($A$2=1,IF(SP_SUL!BJ969="","*",SP_SUL!BJ969),IF(SP_SUL!BK969="","*",SP_SUL!BK969))</f>
        <v>*</v>
      </c>
    </row>
    <row r="969" spans="1:16" hidden="1">
      <c r="A969" s="81" t="str">
        <f>IF(SP_SUL!B970="","*",SP_SUL!B970)</f>
        <v>*</v>
      </c>
      <c r="B969" s="82" t="str">
        <f>IF(SP_SUL!X970="","*",SP_SUL!X970)</f>
        <v>*</v>
      </c>
      <c r="C969" s="82" t="str">
        <f>IF(SP_SUL!S970="","*",SP_SUL!S970)</f>
        <v>-</v>
      </c>
      <c r="D969" s="82" t="str">
        <f>IF(SP_SUL!T970="","*",SP_SUL!T970)</f>
        <v>-</v>
      </c>
      <c r="E969" s="82" t="str">
        <f>IF(SP_SUL!D970="","*",SP_SUL!D970)</f>
        <v>*</v>
      </c>
      <c r="F969" s="82" t="str">
        <f>IF(SP_SUL!H970="","*",SP_SUL!H970)</f>
        <v>*</v>
      </c>
      <c r="G969" s="82" t="str">
        <f>IF(SP_SUL!M970="","*",SP_SUL!M970)</f>
        <v>-</v>
      </c>
      <c r="H969" s="115" t="str">
        <f>IF(SP_SUL!K970="","*",SP_SUL!K970)</f>
        <v>*</v>
      </c>
      <c r="I969" s="112" t="str">
        <f>IF(SP_SUL!O970="","*",SP_SUL!O970)</f>
        <v>*</v>
      </c>
      <c r="J969" s="112" t="str">
        <f>IF(SP_SUL!P970="","*",SP_SUL!P970)</f>
        <v>*</v>
      </c>
      <c r="K969" s="82">
        <f>IF(SP_SUL!AK970="","*",SP_SUL!AK970)</f>
        <v>0</v>
      </c>
      <c r="L969" s="82" t="str">
        <f>IF(SP_SUL!AM970="","*",SP_SUL!AM970)</f>
        <v>-</v>
      </c>
      <c r="M969" s="82">
        <f>IF(SP_SUL!AP970="","*",SP_SUL!AP970)</f>
        <v>0</v>
      </c>
      <c r="N969" s="82" t="str">
        <f>IF(SP_SUL!AM970="","*",SP_SUL!AM970)</f>
        <v>-</v>
      </c>
      <c r="O969" s="109" t="str">
        <f>IF(SP_SUL!BH970="","*",SP_SUL!BH970)</f>
        <v>*</v>
      </c>
      <c r="P969" s="145" t="str">
        <f>IF($A$2=1,IF(SP_SUL!BJ970="","*",SP_SUL!BJ970),IF(SP_SUL!BK970="","*",SP_SUL!BK970))</f>
        <v>*</v>
      </c>
    </row>
    <row r="970" spans="1:16" hidden="1">
      <c r="A970" s="81" t="str">
        <f>IF(SP_SUL!B971="","*",SP_SUL!B971)</f>
        <v>*</v>
      </c>
      <c r="B970" s="82" t="str">
        <f>IF(SP_SUL!X971="","*",SP_SUL!X971)</f>
        <v>*</v>
      </c>
      <c r="C970" s="82" t="str">
        <f>IF(SP_SUL!S971="","*",SP_SUL!S971)</f>
        <v>-</v>
      </c>
      <c r="D970" s="82" t="str">
        <f>IF(SP_SUL!T971="","*",SP_SUL!T971)</f>
        <v>-</v>
      </c>
      <c r="E970" s="82" t="str">
        <f>IF(SP_SUL!D971="","*",SP_SUL!D971)</f>
        <v>*</v>
      </c>
      <c r="F970" s="82" t="str">
        <f>IF(SP_SUL!H971="","*",SP_SUL!H971)</f>
        <v>*</v>
      </c>
      <c r="G970" s="82" t="str">
        <f>IF(SP_SUL!M971="","*",SP_SUL!M971)</f>
        <v>-</v>
      </c>
      <c r="H970" s="115" t="str">
        <f>IF(SP_SUL!K971="","*",SP_SUL!K971)</f>
        <v>*</v>
      </c>
      <c r="I970" s="112" t="str">
        <f>IF(SP_SUL!O971="","*",SP_SUL!O971)</f>
        <v>*</v>
      </c>
      <c r="J970" s="112" t="str">
        <f>IF(SP_SUL!P971="","*",SP_SUL!P971)</f>
        <v>*</v>
      </c>
      <c r="K970" s="82">
        <f>IF(SP_SUL!AK971="","*",SP_SUL!AK971)</f>
        <v>0</v>
      </c>
      <c r="L970" s="82" t="str">
        <f>IF(SP_SUL!AM971="","*",SP_SUL!AM971)</f>
        <v>-</v>
      </c>
      <c r="M970" s="82">
        <f>IF(SP_SUL!AP971="","*",SP_SUL!AP971)</f>
        <v>0</v>
      </c>
      <c r="N970" s="82" t="str">
        <f>IF(SP_SUL!AM971="","*",SP_SUL!AM971)</f>
        <v>-</v>
      </c>
      <c r="O970" s="109" t="str">
        <f>IF(SP_SUL!BH971="","*",SP_SUL!BH971)</f>
        <v>*</v>
      </c>
      <c r="P970" s="145" t="str">
        <f>IF($A$2=1,IF(SP_SUL!BJ971="","*",SP_SUL!BJ971),IF(SP_SUL!BK971="","*",SP_SUL!BK971))</f>
        <v>*</v>
      </c>
    </row>
    <row r="971" spans="1:16" hidden="1">
      <c r="A971" s="81" t="str">
        <f>IF(SP_SUL!B972="","*",SP_SUL!B972)</f>
        <v>*</v>
      </c>
      <c r="B971" s="82" t="str">
        <f>IF(SP_SUL!X972="","*",SP_SUL!X972)</f>
        <v>*</v>
      </c>
      <c r="C971" s="82" t="str">
        <f>IF(SP_SUL!S972="","*",SP_SUL!S972)</f>
        <v>-</v>
      </c>
      <c r="D971" s="82" t="str">
        <f>IF(SP_SUL!T972="","*",SP_SUL!T972)</f>
        <v>-</v>
      </c>
      <c r="E971" s="82" t="str">
        <f>IF(SP_SUL!D972="","*",SP_SUL!D972)</f>
        <v>*</v>
      </c>
      <c r="F971" s="82" t="str">
        <f>IF(SP_SUL!H972="","*",SP_SUL!H972)</f>
        <v>*</v>
      </c>
      <c r="G971" s="82" t="str">
        <f>IF(SP_SUL!M972="","*",SP_SUL!M972)</f>
        <v>-</v>
      </c>
      <c r="H971" s="115" t="str">
        <f>IF(SP_SUL!K972="","*",SP_SUL!K972)</f>
        <v>*</v>
      </c>
      <c r="I971" s="112" t="str">
        <f>IF(SP_SUL!O972="","*",SP_SUL!O972)</f>
        <v>*</v>
      </c>
      <c r="J971" s="112" t="str">
        <f>IF(SP_SUL!P972="","*",SP_SUL!P972)</f>
        <v>*</v>
      </c>
      <c r="K971" s="82">
        <f>IF(SP_SUL!AK972="","*",SP_SUL!AK972)</f>
        <v>0</v>
      </c>
      <c r="L971" s="82" t="str">
        <f>IF(SP_SUL!AM972="","*",SP_SUL!AM972)</f>
        <v>-</v>
      </c>
      <c r="M971" s="82">
        <f>IF(SP_SUL!AP972="","*",SP_SUL!AP972)</f>
        <v>0</v>
      </c>
      <c r="N971" s="82" t="str">
        <f>IF(SP_SUL!AM972="","*",SP_SUL!AM972)</f>
        <v>-</v>
      </c>
      <c r="O971" s="109" t="str">
        <f>IF(SP_SUL!BH972="","*",SP_SUL!BH972)</f>
        <v>*</v>
      </c>
      <c r="P971" s="145" t="str">
        <f>IF($A$2=1,IF(SP_SUL!BJ972="","*",SP_SUL!BJ972),IF(SP_SUL!BK972="","*",SP_SUL!BK972))</f>
        <v>*</v>
      </c>
    </row>
    <row r="972" spans="1:16" hidden="1">
      <c r="A972" s="81" t="str">
        <f>IF(SP_SUL!B973="","*",SP_SUL!B973)</f>
        <v>*</v>
      </c>
      <c r="B972" s="82" t="str">
        <f>IF(SP_SUL!X973="","*",SP_SUL!X973)</f>
        <v>*</v>
      </c>
      <c r="C972" s="82" t="str">
        <f>IF(SP_SUL!S973="","*",SP_SUL!S973)</f>
        <v>-</v>
      </c>
      <c r="D972" s="82" t="str">
        <f>IF(SP_SUL!T973="","*",SP_SUL!T973)</f>
        <v>-</v>
      </c>
      <c r="E972" s="82" t="str">
        <f>IF(SP_SUL!D973="","*",SP_SUL!D973)</f>
        <v>*</v>
      </c>
      <c r="F972" s="82" t="str">
        <f>IF(SP_SUL!H973="","*",SP_SUL!H973)</f>
        <v>*</v>
      </c>
      <c r="G972" s="82" t="str">
        <f>IF(SP_SUL!M973="","*",SP_SUL!M973)</f>
        <v>-</v>
      </c>
      <c r="H972" s="115" t="str">
        <f>IF(SP_SUL!K973="","*",SP_SUL!K973)</f>
        <v>*</v>
      </c>
      <c r="I972" s="112" t="str">
        <f>IF(SP_SUL!O973="","*",SP_SUL!O973)</f>
        <v>*</v>
      </c>
      <c r="J972" s="112" t="str">
        <f>IF(SP_SUL!P973="","*",SP_SUL!P973)</f>
        <v>*</v>
      </c>
      <c r="K972" s="82">
        <f>IF(SP_SUL!AK973="","*",SP_SUL!AK973)</f>
        <v>0</v>
      </c>
      <c r="L972" s="82" t="str">
        <f>IF(SP_SUL!AM973="","*",SP_SUL!AM973)</f>
        <v>-</v>
      </c>
      <c r="M972" s="82">
        <f>IF(SP_SUL!AP973="","*",SP_SUL!AP973)</f>
        <v>0</v>
      </c>
      <c r="N972" s="82" t="str">
        <f>IF(SP_SUL!AM973="","*",SP_SUL!AM973)</f>
        <v>-</v>
      </c>
      <c r="O972" s="109" t="str">
        <f>IF(SP_SUL!BH973="","*",SP_SUL!BH973)</f>
        <v>*</v>
      </c>
      <c r="P972" s="145" t="str">
        <f>IF($A$2=1,IF(SP_SUL!BJ973="","*",SP_SUL!BJ973),IF(SP_SUL!BK973="","*",SP_SUL!BK973))</f>
        <v>*</v>
      </c>
    </row>
    <row r="973" spans="1:16" hidden="1">
      <c r="A973" s="81" t="str">
        <f>IF(SP_SUL!B974="","*",SP_SUL!B974)</f>
        <v>*</v>
      </c>
      <c r="B973" s="82" t="str">
        <f>IF(SP_SUL!X974="","*",SP_SUL!X974)</f>
        <v>*</v>
      </c>
      <c r="C973" s="82" t="str">
        <f>IF(SP_SUL!S974="","*",SP_SUL!S974)</f>
        <v>-</v>
      </c>
      <c r="D973" s="82" t="str">
        <f>IF(SP_SUL!T974="","*",SP_SUL!T974)</f>
        <v>-</v>
      </c>
      <c r="E973" s="82" t="str">
        <f>IF(SP_SUL!D974="","*",SP_SUL!D974)</f>
        <v>*</v>
      </c>
      <c r="F973" s="82" t="str">
        <f>IF(SP_SUL!H974="","*",SP_SUL!H974)</f>
        <v>*</v>
      </c>
      <c r="G973" s="82" t="str">
        <f>IF(SP_SUL!M974="","*",SP_SUL!M974)</f>
        <v>-</v>
      </c>
      <c r="H973" s="115" t="str">
        <f>IF(SP_SUL!K974="","*",SP_SUL!K974)</f>
        <v>*</v>
      </c>
      <c r="I973" s="112" t="str">
        <f>IF(SP_SUL!O974="","*",SP_SUL!O974)</f>
        <v>*</v>
      </c>
      <c r="J973" s="112" t="str">
        <f>IF(SP_SUL!P974="","*",SP_SUL!P974)</f>
        <v>*</v>
      </c>
      <c r="K973" s="82">
        <f>IF(SP_SUL!AK974="","*",SP_SUL!AK974)</f>
        <v>0</v>
      </c>
      <c r="L973" s="82" t="str">
        <f>IF(SP_SUL!AM974="","*",SP_SUL!AM974)</f>
        <v>-</v>
      </c>
      <c r="M973" s="82">
        <f>IF(SP_SUL!AP974="","*",SP_SUL!AP974)</f>
        <v>0</v>
      </c>
      <c r="N973" s="82" t="str">
        <f>IF(SP_SUL!AM974="","*",SP_SUL!AM974)</f>
        <v>-</v>
      </c>
      <c r="O973" s="109" t="str">
        <f>IF(SP_SUL!BH974="","*",SP_SUL!BH974)</f>
        <v>*</v>
      </c>
      <c r="P973" s="145" t="str">
        <f>IF($A$2=1,IF(SP_SUL!BJ974="","*",SP_SUL!BJ974),IF(SP_SUL!BK974="","*",SP_SUL!BK974))</f>
        <v>*</v>
      </c>
    </row>
    <row r="974" spans="1:16" hidden="1">
      <c r="A974" s="81" t="str">
        <f>IF(SP_SUL!B975="","*",SP_SUL!B975)</f>
        <v>*</v>
      </c>
      <c r="B974" s="82" t="str">
        <f>IF(SP_SUL!X975="","*",SP_SUL!X975)</f>
        <v>*</v>
      </c>
      <c r="C974" s="82" t="str">
        <f>IF(SP_SUL!S975="","*",SP_SUL!S975)</f>
        <v>-</v>
      </c>
      <c r="D974" s="82" t="str">
        <f>IF(SP_SUL!T975="","*",SP_SUL!T975)</f>
        <v>-</v>
      </c>
      <c r="E974" s="82" t="str">
        <f>IF(SP_SUL!D975="","*",SP_SUL!D975)</f>
        <v>*</v>
      </c>
      <c r="F974" s="82" t="str">
        <f>IF(SP_SUL!H975="","*",SP_SUL!H975)</f>
        <v>*</v>
      </c>
      <c r="G974" s="82" t="str">
        <f>IF(SP_SUL!M975="","*",SP_SUL!M975)</f>
        <v>-</v>
      </c>
      <c r="H974" s="115" t="str">
        <f>IF(SP_SUL!K975="","*",SP_SUL!K975)</f>
        <v>*</v>
      </c>
      <c r="I974" s="112" t="str">
        <f>IF(SP_SUL!O975="","*",SP_SUL!O975)</f>
        <v>*</v>
      </c>
      <c r="J974" s="112" t="str">
        <f>IF(SP_SUL!P975="","*",SP_SUL!P975)</f>
        <v>*</v>
      </c>
      <c r="K974" s="82">
        <f>IF(SP_SUL!AK975="","*",SP_SUL!AK975)</f>
        <v>0</v>
      </c>
      <c r="L974" s="82" t="str">
        <f>IF(SP_SUL!AM975="","*",SP_SUL!AM975)</f>
        <v>-</v>
      </c>
      <c r="M974" s="82">
        <f>IF(SP_SUL!AP975="","*",SP_SUL!AP975)</f>
        <v>0</v>
      </c>
      <c r="N974" s="82" t="str">
        <f>IF(SP_SUL!AM975="","*",SP_SUL!AM975)</f>
        <v>-</v>
      </c>
      <c r="O974" s="109" t="str">
        <f>IF(SP_SUL!BH975="","*",SP_SUL!BH975)</f>
        <v>*</v>
      </c>
      <c r="P974" s="145" t="str">
        <f>IF($A$2=1,IF(SP_SUL!BJ975="","*",SP_SUL!BJ975),IF(SP_SUL!BK975="","*",SP_SUL!BK975))</f>
        <v>*</v>
      </c>
    </row>
    <row r="975" spans="1:16" hidden="1">
      <c r="A975" s="81" t="str">
        <f>IF(SP_SUL!B976="","*",SP_SUL!B976)</f>
        <v>*</v>
      </c>
      <c r="B975" s="82" t="str">
        <f>IF(SP_SUL!X976="","*",SP_SUL!X976)</f>
        <v>*</v>
      </c>
      <c r="C975" s="82" t="str">
        <f>IF(SP_SUL!S976="","*",SP_SUL!S976)</f>
        <v>-</v>
      </c>
      <c r="D975" s="82" t="str">
        <f>IF(SP_SUL!T976="","*",SP_SUL!T976)</f>
        <v>-</v>
      </c>
      <c r="E975" s="82" t="str">
        <f>IF(SP_SUL!D976="","*",SP_SUL!D976)</f>
        <v>*</v>
      </c>
      <c r="F975" s="82" t="str">
        <f>IF(SP_SUL!H976="","*",SP_SUL!H976)</f>
        <v>*</v>
      </c>
      <c r="G975" s="82" t="str">
        <f>IF(SP_SUL!M976="","*",SP_SUL!M976)</f>
        <v>-</v>
      </c>
      <c r="H975" s="115" t="str">
        <f>IF(SP_SUL!K976="","*",SP_SUL!K976)</f>
        <v>*</v>
      </c>
      <c r="I975" s="112" t="str">
        <f>IF(SP_SUL!O976="","*",SP_SUL!O976)</f>
        <v>*</v>
      </c>
      <c r="J975" s="112" t="str">
        <f>IF(SP_SUL!P976="","*",SP_SUL!P976)</f>
        <v>*</v>
      </c>
      <c r="K975" s="82">
        <f>IF(SP_SUL!AK976="","*",SP_SUL!AK976)</f>
        <v>0</v>
      </c>
      <c r="L975" s="82" t="str">
        <f>IF(SP_SUL!AM976="","*",SP_SUL!AM976)</f>
        <v>-</v>
      </c>
      <c r="M975" s="82">
        <f>IF(SP_SUL!AP976="","*",SP_SUL!AP976)</f>
        <v>0</v>
      </c>
      <c r="N975" s="82" t="str">
        <f>IF(SP_SUL!AM976="","*",SP_SUL!AM976)</f>
        <v>-</v>
      </c>
      <c r="O975" s="109" t="str">
        <f>IF(SP_SUL!BH976="","*",SP_SUL!BH976)</f>
        <v>*</v>
      </c>
      <c r="P975" s="145" t="str">
        <f>IF($A$2=1,IF(SP_SUL!BJ976="","*",SP_SUL!BJ976),IF(SP_SUL!BK976="","*",SP_SUL!BK976))</f>
        <v>*</v>
      </c>
    </row>
    <row r="976" spans="1:16" hidden="1">
      <c r="A976" s="81" t="str">
        <f>IF(SP_SUL!B977="","*",SP_SUL!B977)</f>
        <v>*</v>
      </c>
      <c r="B976" s="82" t="str">
        <f>IF(SP_SUL!X977="","*",SP_SUL!X977)</f>
        <v>*</v>
      </c>
      <c r="C976" s="82" t="str">
        <f>IF(SP_SUL!S977="","*",SP_SUL!S977)</f>
        <v>-</v>
      </c>
      <c r="D976" s="82" t="str">
        <f>IF(SP_SUL!T977="","*",SP_SUL!T977)</f>
        <v>-</v>
      </c>
      <c r="E976" s="82" t="str">
        <f>IF(SP_SUL!D977="","*",SP_SUL!D977)</f>
        <v>*</v>
      </c>
      <c r="F976" s="82" t="str">
        <f>IF(SP_SUL!H977="","*",SP_SUL!H977)</f>
        <v>*</v>
      </c>
      <c r="G976" s="82" t="str">
        <f>IF(SP_SUL!M977="","*",SP_SUL!M977)</f>
        <v>-</v>
      </c>
      <c r="H976" s="115" t="str">
        <f>IF(SP_SUL!K977="","*",SP_SUL!K977)</f>
        <v>*</v>
      </c>
      <c r="I976" s="112" t="str">
        <f>IF(SP_SUL!O977="","*",SP_SUL!O977)</f>
        <v>*</v>
      </c>
      <c r="J976" s="112" t="str">
        <f>IF(SP_SUL!P977="","*",SP_SUL!P977)</f>
        <v>*</v>
      </c>
      <c r="K976" s="82">
        <f>IF(SP_SUL!AK977="","*",SP_SUL!AK977)</f>
        <v>0</v>
      </c>
      <c r="L976" s="82" t="str">
        <f>IF(SP_SUL!AM977="","*",SP_SUL!AM977)</f>
        <v>-</v>
      </c>
      <c r="M976" s="82">
        <f>IF(SP_SUL!AP977="","*",SP_SUL!AP977)</f>
        <v>0</v>
      </c>
      <c r="N976" s="82" t="str">
        <f>IF(SP_SUL!AM977="","*",SP_SUL!AM977)</f>
        <v>-</v>
      </c>
      <c r="O976" s="109" t="str">
        <f>IF(SP_SUL!BH977="","*",SP_SUL!BH977)</f>
        <v>*</v>
      </c>
      <c r="P976" s="145" t="str">
        <f>IF($A$2=1,IF(SP_SUL!BJ977="","*",SP_SUL!BJ977),IF(SP_SUL!BK977="","*",SP_SUL!BK977))</f>
        <v>*</v>
      </c>
    </row>
    <row r="977" spans="1:16" hidden="1">
      <c r="A977" s="81" t="str">
        <f>IF(SP_SUL!B978="","*",SP_SUL!B978)</f>
        <v>*</v>
      </c>
      <c r="B977" s="82" t="str">
        <f>IF(SP_SUL!X978="","*",SP_SUL!X978)</f>
        <v>*</v>
      </c>
      <c r="C977" s="82" t="str">
        <f>IF(SP_SUL!S978="","*",SP_SUL!S978)</f>
        <v>-</v>
      </c>
      <c r="D977" s="82" t="str">
        <f>IF(SP_SUL!T978="","*",SP_SUL!T978)</f>
        <v>-</v>
      </c>
      <c r="E977" s="82" t="str">
        <f>IF(SP_SUL!D978="","*",SP_SUL!D978)</f>
        <v>*</v>
      </c>
      <c r="F977" s="82" t="str">
        <f>IF(SP_SUL!H978="","*",SP_SUL!H978)</f>
        <v>*</v>
      </c>
      <c r="G977" s="82" t="str">
        <f>IF(SP_SUL!M978="","*",SP_SUL!M978)</f>
        <v>-</v>
      </c>
      <c r="H977" s="115" t="str">
        <f>IF(SP_SUL!K978="","*",SP_SUL!K978)</f>
        <v>*</v>
      </c>
      <c r="I977" s="112" t="str">
        <f>IF(SP_SUL!O978="","*",SP_SUL!O978)</f>
        <v>*</v>
      </c>
      <c r="J977" s="112" t="str">
        <f>IF(SP_SUL!P978="","*",SP_SUL!P978)</f>
        <v>*</v>
      </c>
      <c r="K977" s="82">
        <f>IF(SP_SUL!AK978="","*",SP_SUL!AK978)</f>
        <v>0</v>
      </c>
      <c r="L977" s="82" t="str">
        <f>IF(SP_SUL!AM978="","*",SP_SUL!AM978)</f>
        <v>-</v>
      </c>
      <c r="M977" s="82">
        <f>IF(SP_SUL!AP978="","*",SP_SUL!AP978)</f>
        <v>0</v>
      </c>
      <c r="N977" s="82" t="str">
        <f>IF(SP_SUL!AM978="","*",SP_SUL!AM978)</f>
        <v>-</v>
      </c>
      <c r="O977" s="109" t="str">
        <f>IF(SP_SUL!BH978="","*",SP_SUL!BH978)</f>
        <v>*</v>
      </c>
      <c r="P977" s="145" t="str">
        <f>IF($A$2=1,IF(SP_SUL!BJ978="","*",SP_SUL!BJ978),IF(SP_SUL!BK978="","*",SP_SUL!BK978))</f>
        <v>*</v>
      </c>
    </row>
    <row r="978" spans="1:16" hidden="1">
      <c r="A978" s="81" t="str">
        <f>IF(SP_SUL!B979="","*",SP_SUL!B979)</f>
        <v>*</v>
      </c>
      <c r="B978" s="82" t="str">
        <f>IF(SP_SUL!X979="","*",SP_SUL!X979)</f>
        <v>*</v>
      </c>
      <c r="C978" s="82" t="str">
        <f>IF(SP_SUL!S979="","*",SP_SUL!S979)</f>
        <v>-</v>
      </c>
      <c r="D978" s="82" t="str">
        <f>IF(SP_SUL!T979="","*",SP_SUL!T979)</f>
        <v>-</v>
      </c>
      <c r="E978" s="82" t="str">
        <f>IF(SP_SUL!D979="","*",SP_SUL!D979)</f>
        <v>*</v>
      </c>
      <c r="F978" s="82" t="str">
        <f>IF(SP_SUL!H979="","*",SP_SUL!H979)</f>
        <v>*</v>
      </c>
      <c r="G978" s="82" t="str">
        <f>IF(SP_SUL!M979="","*",SP_SUL!M979)</f>
        <v>-</v>
      </c>
      <c r="H978" s="115" t="str">
        <f>IF(SP_SUL!K979="","*",SP_SUL!K979)</f>
        <v>*</v>
      </c>
      <c r="I978" s="112" t="str">
        <f>IF(SP_SUL!O979="","*",SP_SUL!O979)</f>
        <v>*</v>
      </c>
      <c r="J978" s="112" t="str">
        <f>IF(SP_SUL!P979="","*",SP_SUL!P979)</f>
        <v>*</v>
      </c>
      <c r="K978" s="82">
        <f>IF(SP_SUL!AK979="","*",SP_SUL!AK979)</f>
        <v>0</v>
      </c>
      <c r="L978" s="82" t="str">
        <f>IF(SP_SUL!AM979="","*",SP_SUL!AM979)</f>
        <v>-</v>
      </c>
      <c r="M978" s="82">
        <f>IF(SP_SUL!AP979="","*",SP_SUL!AP979)</f>
        <v>0</v>
      </c>
      <c r="N978" s="82" t="str">
        <f>IF(SP_SUL!AM979="","*",SP_SUL!AM979)</f>
        <v>-</v>
      </c>
      <c r="O978" s="109" t="str">
        <f>IF(SP_SUL!BH979="","*",SP_SUL!BH979)</f>
        <v>*</v>
      </c>
      <c r="P978" s="145" t="str">
        <f>IF($A$2=1,IF(SP_SUL!BJ979="","*",SP_SUL!BJ979),IF(SP_SUL!BK979="","*",SP_SUL!BK979))</f>
        <v>*</v>
      </c>
    </row>
    <row r="979" spans="1:16" hidden="1">
      <c r="A979" s="81" t="str">
        <f>IF(SP_SUL!B980="","*",SP_SUL!B980)</f>
        <v>*</v>
      </c>
      <c r="B979" s="82" t="str">
        <f>IF(SP_SUL!X980="","*",SP_SUL!X980)</f>
        <v>*</v>
      </c>
      <c r="C979" s="82" t="str">
        <f>IF(SP_SUL!S980="","*",SP_SUL!S980)</f>
        <v>-</v>
      </c>
      <c r="D979" s="82" t="str">
        <f>IF(SP_SUL!T980="","*",SP_SUL!T980)</f>
        <v>-</v>
      </c>
      <c r="E979" s="82" t="str">
        <f>IF(SP_SUL!D980="","*",SP_SUL!D980)</f>
        <v>*</v>
      </c>
      <c r="F979" s="82" t="str">
        <f>IF(SP_SUL!H980="","*",SP_SUL!H980)</f>
        <v>*</v>
      </c>
      <c r="G979" s="82" t="str">
        <f>IF(SP_SUL!M980="","*",SP_SUL!M980)</f>
        <v>-</v>
      </c>
      <c r="H979" s="115" t="str">
        <f>IF(SP_SUL!K980="","*",SP_SUL!K980)</f>
        <v>*</v>
      </c>
      <c r="I979" s="112" t="str">
        <f>IF(SP_SUL!O980="","*",SP_SUL!O980)</f>
        <v>*</v>
      </c>
      <c r="J979" s="112" t="str">
        <f>IF(SP_SUL!P980="","*",SP_SUL!P980)</f>
        <v>*</v>
      </c>
      <c r="K979" s="82">
        <f>IF(SP_SUL!AK980="","*",SP_SUL!AK980)</f>
        <v>0</v>
      </c>
      <c r="L979" s="82" t="str">
        <f>IF(SP_SUL!AM980="","*",SP_SUL!AM980)</f>
        <v>-</v>
      </c>
      <c r="M979" s="82">
        <f>IF(SP_SUL!AP980="","*",SP_SUL!AP980)</f>
        <v>0</v>
      </c>
      <c r="N979" s="82" t="str">
        <f>IF(SP_SUL!AM980="","*",SP_SUL!AM980)</f>
        <v>-</v>
      </c>
      <c r="O979" s="109" t="str">
        <f>IF(SP_SUL!BH980="","*",SP_SUL!BH980)</f>
        <v>*</v>
      </c>
      <c r="P979" s="145" t="str">
        <f>IF($A$2=1,IF(SP_SUL!BJ980="","*",SP_SUL!BJ980),IF(SP_SUL!BK980="","*",SP_SUL!BK980))</f>
        <v>*</v>
      </c>
    </row>
    <row r="980" spans="1:16" hidden="1">
      <c r="A980" s="81" t="str">
        <f>IF(SP_SUL!B981="","*",SP_SUL!B981)</f>
        <v>*</v>
      </c>
      <c r="B980" s="82" t="str">
        <f>IF(SP_SUL!X981="","*",SP_SUL!X981)</f>
        <v>*</v>
      </c>
      <c r="C980" s="82" t="str">
        <f>IF(SP_SUL!S981="","*",SP_SUL!S981)</f>
        <v>-</v>
      </c>
      <c r="D980" s="82" t="str">
        <f>IF(SP_SUL!T981="","*",SP_SUL!T981)</f>
        <v>-</v>
      </c>
      <c r="E980" s="82" t="str">
        <f>IF(SP_SUL!D981="","*",SP_SUL!D981)</f>
        <v>*</v>
      </c>
      <c r="F980" s="82" t="str">
        <f>IF(SP_SUL!H981="","*",SP_SUL!H981)</f>
        <v>*</v>
      </c>
      <c r="G980" s="82" t="str">
        <f>IF(SP_SUL!M981="","*",SP_SUL!M981)</f>
        <v>-</v>
      </c>
      <c r="H980" s="115" t="str">
        <f>IF(SP_SUL!K981="","*",SP_SUL!K981)</f>
        <v>*</v>
      </c>
      <c r="I980" s="112" t="str">
        <f>IF(SP_SUL!O981="","*",SP_SUL!O981)</f>
        <v>*</v>
      </c>
      <c r="J980" s="112" t="str">
        <f>IF(SP_SUL!P981="","*",SP_SUL!P981)</f>
        <v>*</v>
      </c>
      <c r="K980" s="82">
        <f>IF(SP_SUL!AK981="","*",SP_SUL!AK981)</f>
        <v>0</v>
      </c>
      <c r="L980" s="82" t="str">
        <f>IF(SP_SUL!AM981="","*",SP_SUL!AM981)</f>
        <v>-</v>
      </c>
      <c r="M980" s="82">
        <f>IF(SP_SUL!AP981="","*",SP_SUL!AP981)</f>
        <v>0</v>
      </c>
      <c r="N980" s="82" t="str">
        <f>IF(SP_SUL!AM981="","*",SP_SUL!AM981)</f>
        <v>-</v>
      </c>
      <c r="O980" s="109" t="str">
        <f>IF(SP_SUL!BH981="","*",SP_SUL!BH981)</f>
        <v>*</v>
      </c>
      <c r="P980" s="145" t="str">
        <f>IF($A$2=1,IF(SP_SUL!BJ981="","*",SP_SUL!BJ981),IF(SP_SUL!BK981="","*",SP_SUL!BK981))</f>
        <v>*</v>
      </c>
    </row>
    <row r="981" spans="1:16" hidden="1">
      <c r="A981" s="81" t="str">
        <f>IF(SP_SUL!B982="","*",SP_SUL!B982)</f>
        <v>*</v>
      </c>
      <c r="B981" s="82" t="str">
        <f>IF(SP_SUL!X982="","*",SP_SUL!X982)</f>
        <v>*</v>
      </c>
      <c r="C981" s="82" t="str">
        <f>IF(SP_SUL!S982="","*",SP_SUL!S982)</f>
        <v>-</v>
      </c>
      <c r="D981" s="82" t="str">
        <f>IF(SP_SUL!T982="","*",SP_SUL!T982)</f>
        <v>-</v>
      </c>
      <c r="E981" s="82" t="str">
        <f>IF(SP_SUL!D982="","*",SP_SUL!D982)</f>
        <v>*</v>
      </c>
      <c r="F981" s="82" t="str">
        <f>IF(SP_SUL!H982="","*",SP_SUL!H982)</f>
        <v>*</v>
      </c>
      <c r="G981" s="82" t="str">
        <f>IF(SP_SUL!M982="","*",SP_SUL!M982)</f>
        <v>-</v>
      </c>
      <c r="H981" s="115" t="str">
        <f>IF(SP_SUL!K982="","*",SP_SUL!K982)</f>
        <v>*</v>
      </c>
      <c r="I981" s="112" t="str">
        <f>IF(SP_SUL!O982="","*",SP_SUL!O982)</f>
        <v>*</v>
      </c>
      <c r="J981" s="112" t="str">
        <f>IF(SP_SUL!P982="","*",SP_SUL!P982)</f>
        <v>*</v>
      </c>
      <c r="K981" s="82">
        <f>IF(SP_SUL!AK982="","*",SP_SUL!AK982)</f>
        <v>0</v>
      </c>
      <c r="L981" s="82" t="str">
        <f>IF(SP_SUL!AM982="","*",SP_SUL!AM982)</f>
        <v>-</v>
      </c>
      <c r="M981" s="82">
        <f>IF(SP_SUL!AP982="","*",SP_SUL!AP982)</f>
        <v>0</v>
      </c>
      <c r="N981" s="82" t="str">
        <f>IF(SP_SUL!AM982="","*",SP_SUL!AM982)</f>
        <v>-</v>
      </c>
      <c r="O981" s="109" t="str">
        <f>IF(SP_SUL!BH982="","*",SP_SUL!BH982)</f>
        <v>*</v>
      </c>
      <c r="P981" s="145" t="str">
        <f>IF($A$2=1,IF(SP_SUL!BJ982="","*",SP_SUL!BJ982),IF(SP_SUL!BK982="","*",SP_SUL!BK982))</f>
        <v>*</v>
      </c>
    </row>
    <row r="982" spans="1:16" hidden="1">
      <c r="A982" s="81" t="str">
        <f>IF(SP_SUL!B983="","*",SP_SUL!B983)</f>
        <v>*</v>
      </c>
      <c r="B982" s="82" t="str">
        <f>IF(SP_SUL!X983="","*",SP_SUL!X983)</f>
        <v>*</v>
      </c>
      <c r="C982" s="82" t="str">
        <f>IF(SP_SUL!S983="","*",SP_SUL!S983)</f>
        <v>-</v>
      </c>
      <c r="D982" s="82" t="str">
        <f>IF(SP_SUL!T983="","*",SP_SUL!T983)</f>
        <v>-</v>
      </c>
      <c r="E982" s="82" t="str">
        <f>IF(SP_SUL!D983="","*",SP_SUL!D983)</f>
        <v>*</v>
      </c>
      <c r="F982" s="82" t="str">
        <f>IF(SP_SUL!H983="","*",SP_SUL!H983)</f>
        <v>*</v>
      </c>
      <c r="G982" s="82" t="str">
        <f>IF(SP_SUL!M983="","*",SP_SUL!M983)</f>
        <v>-</v>
      </c>
      <c r="H982" s="115" t="str">
        <f>IF(SP_SUL!K983="","*",SP_SUL!K983)</f>
        <v>*</v>
      </c>
      <c r="I982" s="112" t="str">
        <f>IF(SP_SUL!O983="","*",SP_SUL!O983)</f>
        <v>*</v>
      </c>
      <c r="J982" s="112" t="str">
        <f>IF(SP_SUL!P983="","*",SP_SUL!P983)</f>
        <v>*</v>
      </c>
      <c r="K982" s="82">
        <f>IF(SP_SUL!AK983="","*",SP_SUL!AK983)</f>
        <v>0</v>
      </c>
      <c r="L982" s="82" t="str">
        <f>IF(SP_SUL!AM983="","*",SP_SUL!AM983)</f>
        <v>-</v>
      </c>
      <c r="M982" s="82">
        <f>IF(SP_SUL!AP983="","*",SP_SUL!AP983)</f>
        <v>0</v>
      </c>
      <c r="N982" s="82" t="str">
        <f>IF(SP_SUL!AM983="","*",SP_SUL!AM983)</f>
        <v>-</v>
      </c>
      <c r="O982" s="109" t="str">
        <f>IF(SP_SUL!BH983="","*",SP_SUL!BH983)</f>
        <v>*</v>
      </c>
      <c r="P982" s="145" t="str">
        <f>IF($A$2=1,IF(SP_SUL!BJ983="","*",SP_SUL!BJ983),IF(SP_SUL!BK983="","*",SP_SUL!BK983))</f>
        <v>*</v>
      </c>
    </row>
    <row r="983" spans="1:16" hidden="1">
      <c r="A983" s="81" t="str">
        <f>IF(SP_SUL!B984="","*",SP_SUL!B984)</f>
        <v>*</v>
      </c>
      <c r="B983" s="82" t="str">
        <f>IF(SP_SUL!X984="","*",SP_SUL!X984)</f>
        <v>*</v>
      </c>
      <c r="C983" s="82" t="str">
        <f>IF(SP_SUL!S984="","*",SP_SUL!S984)</f>
        <v>-</v>
      </c>
      <c r="D983" s="82" t="str">
        <f>IF(SP_SUL!T984="","*",SP_SUL!T984)</f>
        <v>-</v>
      </c>
      <c r="E983" s="82" t="str">
        <f>IF(SP_SUL!D984="","*",SP_SUL!D984)</f>
        <v>*</v>
      </c>
      <c r="F983" s="82" t="str">
        <f>IF(SP_SUL!H984="","*",SP_SUL!H984)</f>
        <v>*</v>
      </c>
      <c r="G983" s="82" t="str">
        <f>IF(SP_SUL!M984="","*",SP_SUL!M984)</f>
        <v>-</v>
      </c>
      <c r="H983" s="115" t="str">
        <f>IF(SP_SUL!K984="","*",SP_SUL!K984)</f>
        <v>*</v>
      </c>
      <c r="I983" s="112" t="str">
        <f>IF(SP_SUL!O984="","*",SP_SUL!O984)</f>
        <v>*</v>
      </c>
      <c r="J983" s="112" t="str">
        <f>IF(SP_SUL!P984="","*",SP_SUL!P984)</f>
        <v>*</v>
      </c>
      <c r="K983" s="82">
        <f>IF(SP_SUL!AK984="","*",SP_SUL!AK984)</f>
        <v>0</v>
      </c>
      <c r="L983" s="82" t="str">
        <f>IF(SP_SUL!AM984="","*",SP_SUL!AM984)</f>
        <v>-</v>
      </c>
      <c r="M983" s="82">
        <f>IF(SP_SUL!AP984="","*",SP_SUL!AP984)</f>
        <v>0</v>
      </c>
      <c r="N983" s="82" t="str">
        <f>IF(SP_SUL!AM984="","*",SP_SUL!AM984)</f>
        <v>-</v>
      </c>
      <c r="O983" s="109" t="str">
        <f>IF(SP_SUL!BH984="","*",SP_SUL!BH984)</f>
        <v>*</v>
      </c>
      <c r="P983" s="145" t="str">
        <f>IF($A$2=1,IF(SP_SUL!BJ984="","*",SP_SUL!BJ984),IF(SP_SUL!BK984="","*",SP_SUL!BK984))</f>
        <v>*</v>
      </c>
    </row>
    <row r="984" spans="1:16" hidden="1">
      <c r="A984" s="81" t="str">
        <f>IF(SP_SUL!B985="","*",SP_SUL!B985)</f>
        <v>*</v>
      </c>
      <c r="B984" s="82" t="str">
        <f>IF(SP_SUL!X985="","*",SP_SUL!X985)</f>
        <v>*</v>
      </c>
      <c r="C984" s="82" t="str">
        <f>IF(SP_SUL!S985="","*",SP_SUL!S985)</f>
        <v>-</v>
      </c>
      <c r="D984" s="82" t="str">
        <f>IF(SP_SUL!T985="","*",SP_SUL!T985)</f>
        <v>-</v>
      </c>
      <c r="E984" s="82" t="str">
        <f>IF(SP_SUL!D985="","*",SP_SUL!D985)</f>
        <v>*</v>
      </c>
      <c r="F984" s="82" t="str">
        <f>IF(SP_SUL!H985="","*",SP_SUL!H985)</f>
        <v>*</v>
      </c>
      <c r="G984" s="82" t="str">
        <f>IF(SP_SUL!M985="","*",SP_SUL!M985)</f>
        <v>-</v>
      </c>
      <c r="H984" s="115" t="str">
        <f>IF(SP_SUL!K985="","*",SP_SUL!K985)</f>
        <v>*</v>
      </c>
      <c r="I984" s="112" t="str">
        <f>IF(SP_SUL!O985="","*",SP_SUL!O985)</f>
        <v>*</v>
      </c>
      <c r="J984" s="112" t="str">
        <f>IF(SP_SUL!P985="","*",SP_SUL!P985)</f>
        <v>*</v>
      </c>
      <c r="K984" s="82">
        <f>IF(SP_SUL!AK985="","*",SP_SUL!AK985)</f>
        <v>0</v>
      </c>
      <c r="L984" s="82" t="str">
        <f>IF(SP_SUL!AM985="","*",SP_SUL!AM985)</f>
        <v>-</v>
      </c>
      <c r="M984" s="82">
        <f>IF(SP_SUL!AP985="","*",SP_SUL!AP985)</f>
        <v>0</v>
      </c>
      <c r="N984" s="82" t="str">
        <f>IF(SP_SUL!AM985="","*",SP_SUL!AM985)</f>
        <v>-</v>
      </c>
      <c r="O984" s="109" t="str">
        <f>IF(SP_SUL!BH985="","*",SP_SUL!BH985)</f>
        <v>*</v>
      </c>
      <c r="P984" s="145" t="str">
        <f>IF($A$2=1,IF(SP_SUL!BJ985="","*",SP_SUL!BJ985),IF(SP_SUL!BK985="","*",SP_SUL!BK985))</f>
        <v>*</v>
      </c>
    </row>
    <row r="985" spans="1:16" hidden="1">
      <c r="A985" s="81" t="str">
        <f>IF(SP_SUL!B986="","*",SP_SUL!B986)</f>
        <v>*</v>
      </c>
      <c r="B985" s="82" t="str">
        <f>IF(SP_SUL!X986="","*",SP_SUL!X986)</f>
        <v>*</v>
      </c>
      <c r="C985" s="82" t="str">
        <f>IF(SP_SUL!S986="","*",SP_SUL!S986)</f>
        <v>-</v>
      </c>
      <c r="D985" s="82" t="str">
        <f>IF(SP_SUL!T986="","*",SP_SUL!T986)</f>
        <v>-</v>
      </c>
      <c r="E985" s="82" t="str">
        <f>IF(SP_SUL!D986="","*",SP_SUL!D986)</f>
        <v>*</v>
      </c>
      <c r="F985" s="82" t="str">
        <f>IF(SP_SUL!H986="","*",SP_SUL!H986)</f>
        <v>*</v>
      </c>
      <c r="G985" s="82" t="str">
        <f>IF(SP_SUL!M986="","*",SP_SUL!M986)</f>
        <v>-</v>
      </c>
      <c r="H985" s="115" t="str">
        <f>IF(SP_SUL!K986="","*",SP_SUL!K986)</f>
        <v>*</v>
      </c>
      <c r="I985" s="112" t="str">
        <f>IF(SP_SUL!O986="","*",SP_SUL!O986)</f>
        <v>*</v>
      </c>
      <c r="J985" s="112" t="str">
        <f>IF(SP_SUL!P986="","*",SP_SUL!P986)</f>
        <v>*</v>
      </c>
      <c r="K985" s="82">
        <f>IF(SP_SUL!AK986="","*",SP_SUL!AK986)</f>
        <v>0</v>
      </c>
      <c r="L985" s="82" t="str">
        <f>IF(SP_SUL!AM986="","*",SP_SUL!AM986)</f>
        <v>-</v>
      </c>
      <c r="M985" s="82">
        <f>IF(SP_SUL!AP986="","*",SP_SUL!AP986)</f>
        <v>0</v>
      </c>
      <c r="N985" s="82" t="str">
        <f>IF(SP_SUL!AM986="","*",SP_SUL!AM986)</f>
        <v>-</v>
      </c>
      <c r="O985" s="109" t="str">
        <f>IF(SP_SUL!BH986="","*",SP_SUL!BH986)</f>
        <v>*</v>
      </c>
      <c r="P985" s="145" t="str">
        <f>IF($A$2=1,IF(SP_SUL!BJ986="","*",SP_SUL!BJ986),IF(SP_SUL!BK986="","*",SP_SUL!BK986))</f>
        <v>*</v>
      </c>
    </row>
    <row r="986" spans="1:16" hidden="1">
      <c r="A986" s="81" t="str">
        <f>IF(SP_SUL!B987="","*",SP_SUL!B987)</f>
        <v>*</v>
      </c>
      <c r="B986" s="82" t="str">
        <f>IF(SP_SUL!X987="","*",SP_SUL!X987)</f>
        <v>*</v>
      </c>
      <c r="C986" s="82" t="str">
        <f>IF(SP_SUL!S987="","*",SP_SUL!S987)</f>
        <v>-</v>
      </c>
      <c r="D986" s="82" t="str">
        <f>IF(SP_SUL!T987="","*",SP_SUL!T987)</f>
        <v>-</v>
      </c>
      <c r="E986" s="82" t="str">
        <f>IF(SP_SUL!D987="","*",SP_SUL!D987)</f>
        <v>*</v>
      </c>
      <c r="F986" s="82" t="str">
        <f>IF(SP_SUL!H987="","*",SP_SUL!H987)</f>
        <v>*</v>
      </c>
      <c r="G986" s="82" t="str">
        <f>IF(SP_SUL!M987="","*",SP_SUL!M987)</f>
        <v>-</v>
      </c>
      <c r="H986" s="115" t="str">
        <f>IF(SP_SUL!K987="","*",SP_SUL!K987)</f>
        <v>*</v>
      </c>
      <c r="I986" s="112" t="str">
        <f>IF(SP_SUL!O987="","*",SP_SUL!O987)</f>
        <v>*</v>
      </c>
      <c r="J986" s="112" t="str">
        <f>IF(SP_SUL!P987="","*",SP_SUL!P987)</f>
        <v>*</v>
      </c>
      <c r="K986" s="82">
        <f>IF(SP_SUL!AK987="","*",SP_SUL!AK987)</f>
        <v>0</v>
      </c>
      <c r="L986" s="82" t="str">
        <f>IF(SP_SUL!AM987="","*",SP_SUL!AM987)</f>
        <v>-</v>
      </c>
      <c r="M986" s="82">
        <f>IF(SP_SUL!AP987="","*",SP_SUL!AP987)</f>
        <v>0</v>
      </c>
      <c r="N986" s="82" t="str">
        <f>IF(SP_SUL!AM987="","*",SP_SUL!AM987)</f>
        <v>-</v>
      </c>
      <c r="O986" s="109" t="str">
        <f>IF(SP_SUL!BH987="","*",SP_SUL!BH987)</f>
        <v>*</v>
      </c>
      <c r="P986" s="145" t="str">
        <f>IF($A$2=1,IF(SP_SUL!BJ987="","*",SP_SUL!BJ987),IF(SP_SUL!BK987="","*",SP_SUL!BK987))</f>
        <v>*</v>
      </c>
    </row>
    <row r="987" spans="1:16" hidden="1">
      <c r="A987" s="81" t="str">
        <f>IF(SP_SUL!B988="","*",SP_SUL!B988)</f>
        <v>*</v>
      </c>
      <c r="B987" s="82" t="str">
        <f>IF(SP_SUL!X988="","*",SP_SUL!X988)</f>
        <v>*</v>
      </c>
      <c r="C987" s="82" t="str">
        <f>IF(SP_SUL!S988="","*",SP_SUL!S988)</f>
        <v>-</v>
      </c>
      <c r="D987" s="82" t="str">
        <f>IF(SP_SUL!T988="","*",SP_SUL!T988)</f>
        <v>-</v>
      </c>
      <c r="E987" s="82" t="str">
        <f>IF(SP_SUL!D988="","*",SP_SUL!D988)</f>
        <v>*</v>
      </c>
      <c r="F987" s="82" t="str">
        <f>IF(SP_SUL!H988="","*",SP_SUL!H988)</f>
        <v>*</v>
      </c>
      <c r="G987" s="82" t="str">
        <f>IF(SP_SUL!M988="","*",SP_SUL!M988)</f>
        <v>-</v>
      </c>
      <c r="H987" s="115" t="str">
        <f>IF(SP_SUL!K988="","*",SP_SUL!K988)</f>
        <v>*</v>
      </c>
      <c r="I987" s="112" t="str">
        <f>IF(SP_SUL!O988="","*",SP_SUL!O988)</f>
        <v>*</v>
      </c>
      <c r="J987" s="112" t="str">
        <f>IF(SP_SUL!P988="","*",SP_SUL!P988)</f>
        <v>*</v>
      </c>
      <c r="K987" s="82">
        <f>IF(SP_SUL!AK988="","*",SP_SUL!AK988)</f>
        <v>0</v>
      </c>
      <c r="L987" s="82" t="str">
        <f>IF(SP_SUL!AM988="","*",SP_SUL!AM988)</f>
        <v>-</v>
      </c>
      <c r="M987" s="82">
        <f>IF(SP_SUL!AP988="","*",SP_SUL!AP988)</f>
        <v>0</v>
      </c>
      <c r="N987" s="82" t="str">
        <f>IF(SP_SUL!AM988="","*",SP_SUL!AM988)</f>
        <v>-</v>
      </c>
      <c r="O987" s="109" t="str">
        <f>IF(SP_SUL!BH988="","*",SP_SUL!BH988)</f>
        <v>*</v>
      </c>
      <c r="P987" s="145" t="str">
        <f>IF($A$2=1,IF(SP_SUL!BJ988="","*",SP_SUL!BJ988),IF(SP_SUL!BK988="","*",SP_SUL!BK988))</f>
        <v>*</v>
      </c>
    </row>
    <row r="988" spans="1:16" hidden="1">
      <c r="A988" s="81" t="str">
        <f>IF(SP_SUL!B989="","*",SP_SUL!B989)</f>
        <v>*</v>
      </c>
      <c r="B988" s="82" t="str">
        <f>IF(SP_SUL!X989="","*",SP_SUL!X989)</f>
        <v>*</v>
      </c>
      <c r="C988" s="82" t="str">
        <f>IF(SP_SUL!S989="","*",SP_SUL!S989)</f>
        <v>-</v>
      </c>
      <c r="D988" s="82" t="str">
        <f>IF(SP_SUL!T989="","*",SP_SUL!T989)</f>
        <v>-</v>
      </c>
      <c r="E988" s="82" t="str">
        <f>IF(SP_SUL!D989="","*",SP_SUL!D989)</f>
        <v>*</v>
      </c>
      <c r="F988" s="82" t="str">
        <f>IF(SP_SUL!H989="","*",SP_SUL!H989)</f>
        <v>*</v>
      </c>
      <c r="G988" s="82" t="str">
        <f>IF(SP_SUL!M989="","*",SP_SUL!M989)</f>
        <v>-</v>
      </c>
      <c r="H988" s="115" t="str">
        <f>IF(SP_SUL!K989="","*",SP_SUL!K989)</f>
        <v>*</v>
      </c>
      <c r="I988" s="112" t="str">
        <f>IF(SP_SUL!O989="","*",SP_SUL!O989)</f>
        <v>*</v>
      </c>
      <c r="J988" s="112" t="str">
        <f>IF(SP_SUL!P989="","*",SP_SUL!P989)</f>
        <v>*</v>
      </c>
      <c r="K988" s="82">
        <f>IF(SP_SUL!AK989="","*",SP_SUL!AK989)</f>
        <v>0</v>
      </c>
      <c r="L988" s="82" t="str">
        <f>IF(SP_SUL!AM989="","*",SP_SUL!AM989)</f>
        <v>-</v>
      </c>
      <c r="M988" s="82">
        <f>IF(SP_SUL!AP989="","*",SP_SUL!AP989)</f>
        <v>0</v>
      </c>
      <c r="N988" s="82" t="str">
        <f>IF(SP_SUL!AM989="","*",SP_SUL!AM989)</f>
        <v>-</v>
      </c>
      <c r="O988" s="109" t="str">
        <f>IF(SP_SUL!BH989="","*",SP_SUL!BH989)</f>
        <v>*</v>
      </c>
      <c r="P988" s="145" t="str">
        <f>IF($A$2=1,IF(SP_SUL!BJ989="","*",SP_SUL!BJ989),IF(SP_SUL!BK989="","*",SP_SUL!BK989))</f>
        <v>*</v>
      </c>
    </row>
    <row r="989" spans="1:16" hidden="1">
      <c r="A989" s="81" t="str">
        <f>IF(SP_SUL!B990="","*",SP_SUL!B990)</f>
        <v>*</v>
      </c>
      <c r="B989" s="82" t="str">
        <f>IF(SP_SUL!X990="","*",SP_SUL!X990)</f>
        <v>*</v>
      </c>
      <c r="C989" s="82" t="str">
        <f>IF(SP_SUL!S990="","*",SP_SUL!S990)</f>
        <v>-</v>
      </c>
      <c r="D989" s="82" t="str">
        <f>IF(SP_SUL!T990="","*",SP_SUL!T990)</f>
        <v>-</v>
      </c>
      <c r="E989" s="82" t="str">
        <f>IF(SP_SUL!D990="","*",SP_SUL!D990)</f>
        <v>*</v>
      </c>
      <c r="F989" s="82" t="str">
        <f>IF(SP_SUL!H990="","*",SP_SUL!H990)</f>
        <v>*</v>
      </c>
      <c r="G989" s="82" t="str">
        <f>IF(SP_SUL!M990="","*",SP_SUL!M990)</f>
        <v>-</v>
      </c>
      <c r="H989" s="115" t="str">
        <f>IF(SP_SUL!K990="","*",SP_SUL!K990)</f>
        <v>*</v>
      </c>
      <c r="I989" s="112" t="str">
        <f>IF(SP_SUL!O990="","*",SP_SUL!O990)</f>
        <v>*</v>
      </c>
      <c r="J989" s="112" t="str">
        <f>IF(SP_SUL!P990="","*",SP_SUL!P990)</f>
        <v>*</v>
      </c>
      <c r="K989" s="82">
        <f>IF(SP_SUL!AK990="","*",SP_SUL!AK990)</f>
        <v>0</v>
      </c>
      <c r="L989" s="82" t="str">
        <f>IF(SP_SUL!AM990="","*",SP_SUL!AM990)</f>
        <v>-</v>
      </c>
      <c r="M989" s="82">
        <f>IF(SP_SUL!AP990="","*",SP_SUL!AP990)</f>
        <v>0</v>
      </c>
      <c r="N989" s="82" t="str">
        <f>IF(SP_SUL!AM990="","*",SP_SUL!AM990)</f>
        <v>-</v>
      </c>
      <c r="O989" s="109" t="str">
        <f>IF(SP_SUL!BH990="","*",SP_SUL!BH990)</f>
        <v>*</v>
      </c>
      <c r="P989" s="145" t="str">
        <f>IF($A$2=1,IF(SP_SUL!BJ990="","*",SP_SUL!BJ990),IF(SP_SUL!BK990="","*",SP_SUL!BK990))</f>
        <v>*</v>
      </c>
    </row>
    <row r="990" spans="1:16" hidden="1">
      <c r="A990" s="81" t="str">
        <f>IF(SP_SUL!B991="","*",SP_SUL!B991)</f>
        <v>*</v>
      </c>
      <c r="B990" s="82" t="str">
        <f>IF(SP_SUL!X991="","*",SP_SUL!X991)</f>
        <v>*</v>
      </c>
      <c r="C990" s="82" t="str">
        <f>IF(SP_SUL!S991="","*",SP_SUL!S991)</f>
        <v>-</v>
      </c>
      <c r="D990" s="82" t="str">
        <f>IF(SP_SUL!T991="","*",SP_SUL!T991)</f>
        <v>-</v>
      </c>
      <c r="E990" s="82" t="str">
        <f>IF(SP_SUL!D991="","*",SP_SUL!D991)</f>
        <v>*</v>
      </c>
      <c r="F990" s="82" t="str">
        <f>IF(SP_SUL!H991="","*",SP_SUL!H991)</f>
        <v>*</v>
      </c>
      <c r="G990" s="82" t="str">
        <f>IF(SP_SUL!M991="","*",SP_SUL!M991)</f>
        <v>-</v>
      </c>
      <c r="H990" s="115" t="str">
        <f>IF(SP_SUL!K991="","*",SP_SUL!K991)</f>
        <v>*</v>
      </c>
      <c r="I990" s="112" t="str">
        <f>IF(SP_SUL!O991="","*",SP_SUL!O991)</f>
        <v>*</v>
      </c>
      <c r="J990" s="112" t="str">
        <f>IF(SP_SUL!P991="","*",SP_SUL!P991)</f>
        <v>*</v>
      </c>
      <c r="K990" s="82">
        <f>IF(SP_SUL!AK991="","*",SP_SUL!AK991)</f>
        <v>0</v>
      </c>
      <c r="L990" s="82" t="str">
        <f>IF(SP_SUL!AM991="","*",SP_SUL!AM991)</f>
        <v>-</v>
      </c>
      <c r="M990" s="82">
        <f>IF(SP_SUL!AP991="","*",SP_SUL!AP991)</f>
        <v>0</v>
      </c>
      <c r="N990" s="82" t="str">
        <f>IF(SP_SUL!AM991="","*",SP_SUL!AM991)</f>
        <v>-</v>
      </c>
      <c r="O990" s="109" t="str">
        <f>IF(SP_SUL!BH991="","*",SP_SUL!BH991)</f>
        <v>*</v>
      </c>
      <c r="P990" s="145" t="str">
        <f>IF($A$2=1,IF(SP_SUL!BJ991="","*",SP_SUL!BJ991),IF(SP_SUL!BK991="","*",SP_SUL!BK991))</f>
        <v>*</v>
      </c>
    </row>
    <row r="991" spans="1:16" hidden="1">
      <c r="A991" s="81" t="str">
        <f>IF(SP_SUL!B992="","*",SP_SUL!B992)</f>
        <v>*</v>
      </c>
      <c r="B991" s="82" t="str">
        <f>IF(SP_SUL!X992="","*",SP_SUL!X992)</f>
        <v>*</v>
      </c>
      <c r="C991" s="82" t="str">
        <f>IF(SP_SUL!S992="","*",SP_SUL!S992)</f>
        <v>-</v>
      </c>
      <c r="D991" s="82" t="str">
        <f>IF(SP_SUL!T992="","*",SP_SUL!T992)</f>
        <v>-</v>
      </c>
      <c r="E991" s="82" t="str">
        <f>IF(SP_SUL!D992="","*",SP_SUL!D992)</f>
        <v>*</v>
      </c>
      <c r="F991" s="82" t="str">
        <f>IF(SP_SUL!H992="","*",SP_SUL!H992)</f>
        <v>*</v>
      </c>
      <c r="G991" s="82" t="str">
        <f>IF(SP_SUL!M992="","*",SP_SUL!M992)</f>
        <v>-</v>
      </c>
      <c r="H991" s="115" t="str">
        <f>IF(SP_SUL!K992="","*",SP_SUL!K992)</f>
        <v>*</v>
      </c>
      <c r="I991" s="112" t="str">
        <f>IF(SP_SUL!O992="","*",SP_SUL!O992)</f>
        <v>*</v>
      </c>
      <c r="J991" s="112" t="str">
        <f>IF(SP_SUL!P992="","*",SP_SUL!P992)</f>
        <v>*</v>
      </c>
      <c r="K991" s="82">
        <f>IF(SP_SUL!AK992="","*",SP_SUL!AK992)</f>
        <v>0</v>
      </c>
      <c r="L991" s="82" t="str">
        <f>IF(SP_SUL!AM992="","*",SP_SUL!AM992)</f>
        <v>-</v>
      </c>
      <c r="M991" s="82">
        <f>IF(SP_SUL!AP992="","*",SP_SUL!AP992)</f>
        <v>0</v>
      </c>
      <c r="N991" s="82" t="str">
        <f>IF(SP_SUL!AM992="","*",SP_SUL!AM992)</f>
        <v>-</v>
      </c>
      <c r="O991" s="109" t="str">
        <f>IF(SP_SUL!BH992="","*",SP_SUL!BH992)</f>
        <v>*</v>
      </c>
      <c r="P991" s="145" t="str">
        <f>IF($A$2=1,IF(SP_SUL!BJ992="","*",SP_SUL!BJ992),IF(SP_SUL!BK992="","*",SP_SUL!BK992))</f>
        <v>*</v>
      </c>
    </row>
    <row r="992" spans="1:16" hidden="1">
      <c r="A992" s="81" t="str">
        <f>IF(SP_SUL!B993="","*",SP_SUL!B993)</f>
        <v>*</v>
      </c>
      <c r="B992" s="82" t="str">
        <f>IF(SP_SUL!X993="","*",SP_SUL!X993)</f>
        <v>*</v>
      </c>
      <c r="C992" s="82" t="str">
        <f>IF(SP_SUL!S993="","*",SP_SUL!S993)</f>
        <v>-</v>
      </c>
      <c r="D992" s="82" t="str">
        <f>IF(SP_SUL!T993="","*",SP_SUL!T993)</f>
        <v>-</v>
      </c>
      <c r="E992" s="82" t="str">
        <f>IF(SP_SUL!D993="","*",SP_SUL!D993)</f>
        <v>*</v>
      </c>
      <c r="F992" s="82" t="str">
        <f>IF(SP_SUL!H993="","*",SP_SUL!H993)</f>
        <v>*</v>
      </c>
      <c r="G992" s="82" t="str">
        <f>IF(SP_SUL!M993="","*",SP_SUL!M993)</f>
        <v>-</v>
      </c>
      <c r="H992" s="115" t="str">
        <f>IF(SP_SUL!K993="","*",SP_SUL!K993)</f>
        <v>*</v>
      </c>
      <c r="I992" s="112" t="str">
        <f>IF(SP_SUL!O993="","*",SP_SUL!O993)</f>
        <v>*</v>
      </c>
      <c r="J992" s="112" t="str">
        <f>IF(SP_SUL!P993="","*",SP_SUL!P993)</f>
        <v>*</v>
      </c>
      <c r="K992" s="82">
        <f>IF(SP_SUL!AK993="","*",SP_SUL!AK993)</f>
        <v>0</v>
      </c>
      <c r="L992" s="82" t="str">
        <f>IF(SP_SUL!AM993="","*",SP_SUL!AM993)</f>
        <v>-</v>
      </c>
      <c r="M992" s="82">
        <f>IF(SP_SUL!AP993="","*",SP_SUL!AP993)</f>
        <v>0</v>
      </c>
      <c r="N992" s="82" t="str">
        <f>IF(SP_SUL!AM993="","*",SP_SUL!AM993)</f>
        <v>-</v>
      </c>
      <c r="O992" s="109" t="str">
        <f>IF(SP_SUL!BH993="","*",SP_SUL!BH993)</f>
        <v>*</v>
      </c>
      <c r="P992" s="145" t="str">
        <f>IF($A$2=1,IF(SP_SUL!BJ993="","*",SP_SUL!BJ993),IF(SP_SUL!BK993="","*",SP_SUL!BK993))</f>
        <v>*</v>
      </c>
    </row>
    <row r="993" spans="1:16" hidden="1">
      <c r="A993" s="81" t="str">
        <f>IF(SP_SUL!B994="","*",SP_SUL!B994)</f>
        <v>*</v>
      </c>
      <c r="B993" s="82" t="str">
        <f>IF(SP_SUL!X994="","*",SP_SUL!X994)</f>
        <v>*</v>
      </c>
      <c r="C993" s="82" t="str">
        <f>IF(SP_SUL!S994="","*",SP_SUL!S994)</f>
        <v>-</v>
      </c>
      <c r="D993" s="82" t="str">
        <f>IF(SP_SUL!T994="","*",SP_SUL!T994)</f>
        <v>-</v>
      </c>
      <c r="E993" s="82" t="str">
        <f>IF(SP_SUL!D994="","*",SP_SUL!D994)</f>
        <v>*</v>
      </c>
      <c r="F993" s="82" t="str">
        <f>IF(SP_SUL!H994="","*",SP_SUL!H994)</f>
        <v>*</v>
      </c>
      <c r="G993" s="82" t="str">
        <f>IF(SP_SUL!M994="","*",SP_SUL!M994)</f>
        <v>-</v>
      </c>
      <c r="H993" s="115" t="str">
        <f>IF(SP_SUL!K994="","*",SP_SUL!K994)</f>
        <v>*</v>
      </c>
      <c r="I993" s="112" t="str">
        <f>IF(SP_SUL!O994="","*",SP_SUL!O994)</f>
        <v>*</v>
      </c>
      <c r="J993" s="112" t="str">
        <f>IF(SP_SUL!P994="","*",SP_SUL!P994)</f>
        <v>*</v>
      </c>
      <c r="K993" s="82">
        <f>IF(SP_SUL!AK994="","*",SP_SUL!AK994)</f>
        <v>0</v>
      </c>
      <c r="L993" s="82" t="str">
        <f>IF(SP_SUL!AM994="","*",SP_SUL!AM994)</f>
        <v>-</v>
      </c>
      <c r="M993" s="82">
        <f>IF(SP_SUL!AP994="","*",SP_SUL!AP994)</f>
        <v>0</v>
      </c>
      <c r="N993" s="82" t="str">
        <f>IF(SP_SUL!AM994="","*",SP_SUL!AM994)</f>
        <v>-</v>
      </c>
      <c r="O993" s="109" t="str">
        <f>IF(SP_SUL!BH994="","*",SP_SUL!BH994)</f>
        <v>*</v>
      </c>
      <c r="P993" s="145" t="str">
        <f>IF($A$2=1,IF(SP_SUL!BJ994="","*",SP_SUL!BJ994),IF(SP_SUL!BK994="","*",SP_SUL!BK994))</f>
        <v>*</v>
      </c>
    </row>
    <row r="994" spans="1:16" hidden="1">
      <c r="A994" s="81" t="str">
        <f>IF(SP_SUL!B995="","*",SP_SUL!B995)</f>
        <v>*</v>
      </c>
      <c r="B994" s="82" t="str">
        <f>IF(SP_SUL!X995="","*",SP_SUL!X995)</f>
        <v>*</v>
      </c>
      <c r="C994" s="82" t="str">
        <f>IF(SP_SUL!S995="","*",SP_SUL!S995)</f>
        <v>-</v>
      </c>
      <c r="D994" s="82" t="str">
        <f>IF(SP_SUL!T995="","*",SP_SUL!T995)</f>
        <v>-</v>
      </c>
      <c r="E994" s="82" t="str">
        <f>IF(SP_SUL!D995="","*",SP_SUL!D995)</f>
        <v>*</v>
      </c>
      <c r="F994" s="82" t="str">
        <f>IF(SP_SUL!H995="","*",SP_SUL!H995)</f>
        <v>*</v>
      </c>
      <c r="G994" s="82" t="str">
        <f>IF(SP_SUL!M995="","*",SP_SUL!M995)</f>
        <v>-</v>
      </c>
      <c r="H994" s="115" t="str">
        <f>IF(SP_SUL!K995="","*",SP_SUL!K995)</f>
        <v>*</v>
      </c>
      <c r="I994" s="112" t="str">
        <f>IF(SP_SUL!O995="","*",SP_SUL!O995)</f>
        <v>*</v>
      </c>
      <c r="J994" s="112" t="str">
        <f>IF(SP_SUL!P995="","*",SP_SUL!P995)</f>
        <v>*</v>
      </c>
      <c r="K994" s="82">
        <f>IF(SP_SUL!AK995="","*",SP_SUL!AK995)</f>
        <v>0</v>
      </c>
      <c r="L994" s="82" t="str">
        <f>IF(SP_SUL!AM995="","*",SP_SUL!AM995)</f>
        <v>-</v>
      </c>
      <c r="M994" s="82">
        <f>IF(SP_SUL!AP995="","*",SP_SUL!AP995)</f>
        <v>0</v>
      </c>
      <c r="N994" s="82" t="str">
        <f>IF(SP_SUL!AM995="","*",SP_SUL!AM995)</f>
        <v>-</v>
      </c>
      <c r="O994" s="109" t="str">
        <f>IF(SP_SUL!BH995="","*",SP_SUL!BH995)</f>
        <v>*</v>
      </c>
      <c r="P994" s="145" t="str">
        <f>IF($A$2=1,IF(SP_SUL!BJ995="","*",SP_SUL!BJ995),IF(SP_SUL!BK995="","*",SP_SUL!BK995))</f>
        <v>*</v>
      </c>
    </row>
    <row r="995" spans="1:16" hidden="1">
      <c r="A995" s="81" t="str">
        <f>IF(SP_SUL!B996="","*",SP_SUL!B996)</f>
        <v>*</v>
      </c>
      <c r="B995" s="82" t="str">
        <f>IF(SP_SUL!X996="","*",SP_SUL!X996)</f>
        <v>*</v>
      </c>
      <c r="C995" s="82" t="str">
        <f>IF(SP_SUL!S996="","*",SP_SUL!S996)</f>
        <v>-</v>
      </c>
      <c r="D995" s="82" t="str">
        <f>IF(SP_SUL!T996="","*",SP_SUL!T996)</f>
        <v>-</v>
      </c>
      <c r="E995" s="82" t="str">
        <f>IF(SP_SUL!D996="","*",SP_SUL!D996)</f>
        <v>*</v>
      </c>
      <c r="F995" s="82" t="str">
        <f>IF(SP_SUL!H996="","*",SP_SUL!H996)</f>
        <v>*</v>
      </c>
      <c r="G995" s="82" t="str">
        <f>IF(SP_SUL!M996="","*",SP_SUL!M996)</f>
        <v>-</v>
      </c>
      <c r="H995" s="115" t="str">
        <f>IF(SP_SUL!K996="","*",SP_SUL!K996)</f>
        <v>*</v>
      </c>
      <c r="I995" s="112" t="str">
        <f>IF(SP_SUL!O996="","*",SP_SUL!O996)</f>
        <v>*</v>
      </c>
      <c r="J995" s="112" t="str">
        <f>IF(SP_SUL!P996="","*",SP_SUL!P996)</f>
        <v>*</v>
      </c>
      <c r="K995" s="82">
        <f>IF(SP_SUL!AK996="","*",SP_SUL!AK996)</f>
        <v>0</v>
      </c>
      <c r="L995" s="82" t="str">
        <f>IF(SP_SUL!AM996="","*",SP_SUL!AM996)</f>
        <v>-</v>
      </c>
      <c r="M995" s="82">
        <f>IF(SP_SUL!AP996="","*",SP_SUL!AP996)</f>
        <v>0</v>
      </c>
      <c r="N995" s="82" t="str">
        <f>IF(SP_SUL!AM996="","*",SP_SUL!AM996)</f>
        <v>-</v>
      </c>
      <c r="O995" s="109" t="str">
        <f>IF(SP_SUL!BH996="","*",SP_SUL!BH996)</f>
        <v>*</v>
      </c>
      <c r="P995" s="145" t="str">
        <f>IF($A$2=1,IF(SP_SUL!BJ996="","*",SP_SUL!BJ996),IF(SP_SUL!BK996="","*",SP_SUL!BK996))</f>
        <v>*</v>
      </c>
    </row>
    <row r="996" spans="1:16" hidden="1">
      <c r="A996" s="81" t="str">
        <f>IF(SP_SUL!B997="","*",SP_SUL!B997)</f>
        <v>*</v>
      </c>
      <c r="B996" s="82" t="str">
        <f>IF(SP_SUL!X997="","*",SP_SUL!X997)</f>
        <v>*</v>
      </c>
      <c r="C996" s="82" t="str">
        <f>IF(SP_SUL!S997="","*",SP_SUL!S997)</f>
        <v>-</v>
      </c>
      <c r="D996" s="82" t="str">
        <f>IF(SP_SUL!T997="","*",SP_SUL!T997)</f>
        <v>-</v>
      </c>
      <c r="E996" s="82" t="str">
        <f>IF(SP_SUL!D997="","*",SP_SUL!D997)</f>
        <v>*</v>
      </c>
      <c r="F996" s="82" t="str">
        <f>IF(SP_SUL!H997="","*",SP_SUL!H997)</f>
        <v>*</v>
      </c>
      <c r="G996" s="82" t="str">
        <f>IF(SP_SUL!M997="","*",SP_SUL!M997)</f>
        <v>-</v>
      </c>
      <c r="H996" s="115" t="str">
        <f>IF(SP_SUL!K997="","*",SP_SUL!K997)</f>
        <v>*</v>
      </c>
      <c r="I996" s="112" t="str">
        <f>IF(SP_SUL!O997="","*",SP_SUL!O997)</f>
        <v>*</v>
      </c>
      <c r="J996" s="112" t="str">
        <f>IF(SP_SUL!P997="","*",SP_SUL!P997)</f>
        <v>*</v>
      </c>
      <c r="K996" s="82">
        <f>IF(SP_SUL!AK997="","*",SP_SUL!AK997)</f>
        <v>0</v>
      </c>
      <c r="L996" s="82" t="str">
        <f>IF(SP_SUL!AM997="","*",SP_SUL!AM997)</f>
        <v>-</v>
      </c>
      <c r="M996" s="82">
        <f>IF(SP_SUL!AP997="","*",SP_SUL!AP997)</f>
        <v>0</v>
      </c>
      <c r="N996" s="82" t="str">
        <f>IF(SP_SUL!AM997="","*",SP_SUL!AM997)</f>
        <v>-</v>
      </c>
      <c r="O996" s="109" t="str">
        <f>IF(SP_SUL!BH997="","*",SP_SUL!BH997)</f>
        <v>*</v>
      </c>
      <c r="P996" s="145" t="str">
        <f>IF($A$2=1,IF(SP_SUL!BJ997="","*",SP_SUL!BJ997),IF(SP_SUL!BK997="","*",SP_SUL!BK997))</f>
        <v>*</v>
      </c>
    </row>
    <row r="997" spans="1:16" hidden="1">
      <c r="A997" s="81" t="str">
        <f>IF(SP_SUL!B998="","*",SP_SUL!B998)</f>
        <v>*</v>
      </c>
      <c r="B997" s="82" t="str">
        <f>IF(SP_SUL!X998="","*",SP_SUL!X998)</f>
        <v>*</v>
      </c>
      <c r="C997" s="82" t="str">
        <f>IF(SP_SUL!S998="","*",SP_SUL!S998)</f>
        <v>-</v>
      </c>
      <c r="D997" s="82" t="str">
        <f>IF(SP_SUL!T998="","*",SP_SUL!T998)</f>
        <v>-</v>
      </c>
      <c r="E997" s="82" t="str">
        <f>IF(SP_SUL!D998="","*",SP_SUL!D998)</f>
        <v>*</v>
      </c>
      <c r="F997" s="82" t="str">
        <f>IF(SP_SUL!H998="","*",SP_SUL!H998)</f>
        <v>*</v>
      </c>
      <c r="G997" s="82" t="str">
        <f>IF(SP_SUL!M998="","*",SP_SUL!M998)</f>
        <v>-</v>
      </c>
      <c r="H997" s="115" t="str">
        <f>IF(SP_SUL!K998="","*",SP_SUL!K998)</f>
        <v>*</v>
      </c>
      <c r="I997" s="112" t="str">
        <f>IF(SP_SUL!O998="","*",SP_SUL!O998)</f>
        <v>*</v>
      </c>
      <c r="J997" s="112" t="str">
        <f>IF(SP_SUL!P998="","*",SP_SUL!P998)</f>
        <v>*</v>
      </c>
      <c r="K997" s="82">
        <f>IF(SP_SUL!AK998="","*",SP_SUL!AK998)</f>
        <v>0</v>
      </c>
      <c r="L997" s="82" t="str">
        <f>IF(SP_SUL!AM998="","*",SP_SUL!AM998)</f>
        <v>-</v>
      </c>
      <c r="M997" s="82">
        <f>IF(SP_SUL!AP998="","*",SP_SUL!AP998)</f>
        <v>0</v>
      </c>
      <c r="N997" s="82" t="str">
        <f>IF(SP_SUL!AM998="","*",SP_SUL!AM998)</f>
        <v>-</v>
      </c>
      <c r="O997" s="109" t="str">
        <f>IF(SP_SUL!BH998="","*",SP_SUL!BH998)</f>
        <v>*</v>
      </c>
      <c r="P997" s="145" t="str">
        <f>IF($A$2=1,IF(SP_SUL!BJ998="","*",SP_SUL!BJ998),IF(SP_SUL!BK998="","*",SP_SUL!BK998))</f>
        <v>*</v>
      </c>
    </row>
    <row r="998" spans="1:16" hidden="1">
      <c r="A998" s="81" t="str">
        <f>IF(SP_SUL!B999="","*",SP_SUL!B999)</f>
        <v>*</v>
      </c>
      <c r="B998" s="82" t="str">
        <f>IF(SP_SUL!X999="","*",SP_SUL!X999)</f>
        <v>*</v>
      </c>
      <c r="C998" s="82" t="str">
        <f>IF(SP_SUL!S999="","*",SP_SUL!S999)</f>
        <v>-</v>
      </c>
      <c r="D998" s="82" t="str">
        <f>IF(SP_SUL!T999="","*",SP_SUL!T999)</f>
        <v>-</v>
      </c>
      <c r="E998" s="82" t="str">
        <f>IF(SP_SUL!D999="","*",SP_SUL!D999)</f>
        <v>*</v>
      </c>
      <c r="F998" s="82" t="str">
        <f>IF(SP_SUL!H999="","*",SP_SUL!H999)</f>
        <v>*</v>
      </c>
      <c r="G998" s="82" t="str">
        <f>IF(SP_SUL!M999="","*",SP_SUL!M999)</f>
        <v>-</v>
      </c>
      <c r="H998" s="115" t="str">
        <f>IF(SP_SUL!K999="","*",SP_SUL!K999)</f>
        <v>*</v>
      </c>
      <c r="I998" s="112" t="str">
        <f>IF(SP_SUL!O999="","*",SP_SUL!O999)</f>
        <v>*</v>
      </c>
      <c r="J998" s="112" t="str">
        <f>IF(SP_SUL!P999="","*",SP_SUL!P999)</f>
        <v>*</v>
      </c>
      <c r="K998" s="82">
        <f>IF(SP_SUL!AK999="","*",SP_SUL!AK999)</f>
        <v>0</v>
      </c>
      <c r="L998" s="82" t="str">
        <f>IF(SP_SUL!AM999="","*",SP_SUL!AM999)</f>
        <v>-</v>
      </c>
      <c r="M998" s="82">
        <f>IF(SP_SUL!AP999="","*",SP_SUL!AP999)</f>
        <v>0</v>
      </c>
      <c r="N998" s="82" t="str">
        <f>IF(SP_SUL!AM999="","*",SP_SUL!AM999)</f>
        <v>-</v>
      </c>
      <c r="O998" s="109" t="str">
        <f>IF(SP_SUL!BH999="","*",SP_SUL!BH999)</f>
        <v>*</v>
      </c>
      <c r="P998" s="145" t="str">
        <f>IF($A$2=1,IF(SP_SUL!BJ999="","*",SP_SUL!BJ999),IF(SP_SUL!BK999="","*",SP_SUL!BK999))</f>
        <v>*</v>
      </c>
    </row>
    <row r="999" spans="1:16" hidden="1">
      <c r="A999" s="81" t="str">
        <f>IF(SP_SUL!B1000="","*",SP_SUL!B1000)</f>
        <v>*</v>
      </c>
      <c r="B999" s="82" t="str">
        <f>IF(SP_SUL!X1000="","*",SP_SUL!X1000)</f>
        <v>*</v>
      </c>
      <c r="C999" s="82" t="str">
        <f>IF(SP_SUL!S1000="","*",SP_SUL!S1000)</f>
        <v>-</v>
      </c>
      <c r="D999" s="82" t="str">
        <f>IF(SP_SUL!T1000="","*",SP_SUL!T1000)</f>
        <v>-</v>
      </c>
      <c r="E999" s="82" t="str">
        <f>IF(SP_SUL!D1000="","*",SP_SUL!D1000)</f>
        <v>*</v>
      </c>
      <c r="F999" s="82" t="str">
        <f>IF(SP_SUL!H1000="","*",SP_SUL!H1000)</f>
        <v>*</v>
      </c>
      <c r="G999" s="82" t="str">
        <f>IF(SP_SUL!M1000="","*",SP_SUL!M1000)</f>
        <v>-</v>
      </c>
      <c r="H999" s="115" t="str">
        <f>IF(SP_SUL!K1000="","*",SP_SUL!K1000)</f>
        <v>*</v>
      </c>
      <c r="I999" s="112" t="str">
        <f>IF(SP_SUL!O1000="","*",SP_SUL!O1000)</f>
        <v>*</v>
      </c>
      <c r="J999" s="112" t="str">
        <f>IF(SP_SUL!P1000="","*",SP_SUL!P1000)</f>
        <v>*</v>
      </c>
      <c r="K999" s="82">
        <f>IF(SP_SUL!AK1000="","*",SP_SUL!AK1000)</f>
        <v>0</v>
      </c>
      <c r="L999" s="82" t="str">
        <f>IF(SP_SUL!AM1000="","*",SP_SUL!AM1000)</f>
        <v>-</v>
      </c>
      <c r="M999" s="82">
        <f>IF(SP_SUL!AP1000="","*",SP_SUL!AP1000)</f>
        <v>0</v>
      </c>
      <c r="N999" s="82" t="str">
        <f>IF(SP_SUL!AM1000="","*",SP_SUL!AM1000)</f>
        <v>-</v>
      </c>
      <c r="O999" s="109" t="str">
        <f>IF(SP_SUL!BH1000="","*",SP_SUL!BH1000)</f>
        <v>*</v>
      </c>
      <c r="P999" s="145" t="str">
        <f>IF($A$2=1,IF(SP_SUL!BJ1000="","*",SP_SUL!BJ1000),IF(SP_SUL!BK1000="","*",SP_SUL!BK1000))</f>
        <v>*</v>
      </c>
    </row>
    <row r="1000" spans="1:16" hidden="1">
      <c r="A1000" s="81" t="str">
        <f>IF(SP_SUL!B1001="","*",SP_SUL!B1001)</f>
        <v>*</v>
      </c>
      <c r="B1000" s="82" t="str">
        <f>IF(SP_SUL!X1001="","*",SP_SUL!X1001)</f>
        <v>*</v>
      </c>
      <c r="C1000" s="82" t="str">
        <f>IF(SP_SUL!S1001="","*",SP_SUL!S1001)</f>
        <v>-</v>
      </c>
      <c r="D1000" s="82" t="str">
        <f>IF(SP_SUL!T1001="","*",SP_SUL!T1001)</f>
        <v>-</v>
      </c>
      <c r="E1000" s="82" t="str">
        <f>IF(SP_SUL!D1001="","*",SP_SUL!D1001)</f>
        <v>*</v>
      </c>
      <c r="F1000" s="82" t="str">
        <f>IF(SP_SUL!H1001="","*",SP_SUL!H1001)</f>
        <v>*</v>
      </c>
      <c r="G1000" s="82" t="str">
        <f>IF(SP_SUL!M1001="","*",SP_SUL!M1001)</f>
        <v>-</v>
      </c>
      <c r="H1000" s="115" t="str">
        <f>IF(SP_SUL!K1001="","*",SP_SUL!K1001)</f>
        <v>*</v>
      </c>
      <c r="I1000" s="112" t="str">
        <f>IF(SP_SUL!O1001="","*",SP_SUL!O1001)</f>
        <v>*</v>
      </c>
      <c r="J1000" s="112" t="str">
        <f>IF(SP_SUL!P1001="","*",SP_SUL!P1001)</f>
        <v>*</v>
      </c>
      <c r="K1000" s="82">
        <f>IF(SP_SUL!AK1001="","*",SP_SUL!AK1001)</f>
        <v>0</v>
      </c>
      <c r="L1000" s="82" t="str">
        <f>IF(SP_SUL!AM1001="","*",SP_SUL!AM1001)</f>
        <v>-</v>
      </c>
      <c r="M1000" s="82">
        <f>IF(SP_SUL!AP1001="","*",SP_SUL!AP1001)</f>
        <v>0</v>
      </c>
      <c r="N1000" s="82" t="str">
        <f>IF(SP_SUL!AM1001="","*",SP_SUL!AM1001)</f>
        <v>-</v>
      </c>
      <c r="O1000" s="109" t="str">
        <f>IF(SP_SUL!BH1001="","*",SP_SUL!BH1001)</f>
        <v>*</v>
      </c>
      <c r="P1000" s="145" t="str">
        <f>IF($A$2=1,IF(SP_SUL!BJ1001="","*",SP_SUL!BJ1001),IF(SP_SUL!BK1001="","*",SP_SUL!BK1001))</f>
        <v>*</v>
      </c>
    </row>
    <row r="1001" spans="1:16" hidden="1">
      <c r="A1001" s="81" t="str">
        <f>IF(SP_SUL!B1002="","*",SP_SUL!B1002)</f>
        <v>*</v>
      </c>
      <c r="B1001" s="82" t="str">
        <f>IF(SP_SUL!X1002="","*",SP_SUL!X1002)</f>
        <v>*</v>
      </c>
      <c r="C1001" s="82" t="str">
        <f>IF(SP_SUL!S1002="","*",SP_SUL!S1002)</f>
        <v>-</v>
      </c>
      <c r="D1001" s="82" t="str">
        <f>IF(SP_SUL!T1002="","*",SP_SUL!T1002)</f>
        <v>-</v>
      </c>
      <c r="E1001" s="82" t="str">
        <f>IF(SP_SUL!D1002="","*",SP_SUL!D1002)</f>
        <v>*</v>
      </c>
      <c r="F1001" s="82" t="str">
        <f>IF(SP_SUL!H1002="","*",SP_SUL!H1002)</f>
        <v>*</v>
      </c>
      <c r="G1001" s="82" t="str">
        <f>IF(SP_SUL!M1002="","*",SP_SUL!M1002)</f>
        <v>-</v>
      </c>
      <c r="H1001" s="115" t="str">
        <f>IF(SP_SUL!K1002="","*",SP_SUL!K1002)</f>
        <v>*</v>
      </c>
      <c r="I1001" s="112" t="str">
        <f>IF(SP_SUL!O1002="","*",SP_SUL!O1002)</f>
        <v>*</v>
      </c>
      <c r="J1001" s="112" t="str">
        <f>IF(SP_SUL!P1002="","*",SP_SUL!P1002)</f>
        <v>*</v>
      </c>
      <c r="K1001" s="82">
        <f>IF(SP_SUL!AK1002="","*",SP_SUL!AK1002)</f>
        <v>0</v>
      </c>
      <c r="L1001" s="82" t="str">
        <f>IF(SP_SUL!AM1002="","*",SP_SUL!AM1002)</f>
        <v>-</v>
      </c>
      <c r="M1001" s="82">
        <f>IF(SP_SUL!AP1002="","*",SP_SUL!AP1002)</f>
        <v>0</v>
      </c>
      <c r="N1001" s="82" t="str">
        <f>IF(SP_SUL!AM1002="","*",SP_SUL!AM1002)</f>
        <v>-</v>
      </c>
      <c r="O1001" s="109" t="str">
        <f>IF(SP_SUL!BH1002="","*",SP_SUL!BH1002)</f>
        <v>*</v>
      </c>
      <c r="P1001" s="145" t="str">
        <f>IF($A$2=1,IF(SP_SUL!BJ1002="","*",SP_SUL!BJ1002),IF(SP_SUL!BK1002="","*",SP_SUL!BK1002))</f>
        <v>*</v>
      </c>
    </row>
    <row r="1002" spans="1:16" hidden="1">
      <c r="A1002" s="81" t="str">
        <f>IF(SP_SUL!B1003="","*",SP_SUL!B1003)</f>
        <v>*</v>
      </c>
      <c r="B1002" s="82" t="str">
        <f>IF(SP_SUL!X1003="","*",SP_SUL!X1003)</f>
        <v>*</v>
      </c>
      <c r="C1002" s="82" t="str">
        <f>IF(SP_SUL!S1003="","*",SP_SUL!S1003)</f>
        <v>-</v>
      </c>
      <c r="D1002" s="82" t="str">
        <f>IF(SP_SUL!T1003="","*",SP_SUL!T1003)</f>
        <v>-</v>
      </c>
      <c r="E1002" s="82" t="str">
        <f>IF(SP_SUL!D1003="","*",SP_SUL!D1003)</f>
        <v>*</v>
      </c>
      <c r="F1002" s="82" t="str">
        <f>IF(SP_SUL!H1003="","*",SP_SUL!H1003)</f>
        <v>*</v>
      </c>
      <c r="G1002" s="82" t="str">
        <f>IF(SP_SUL!M1003="","*",SP_SUL!M1003)</f>
        <v>-</v>
      </c>
      <c r="H1002" s="115" t="str">
        <f>IF(SP_SUL!K1003="","*",SP_SUL!K1003)</f>
        <v>*</v>
      </c>
      <c r="I1002" s="112" t="str">
        <f>IF(SP_SUL!O1003="","*",SP_SUL!O1003)</f>
        <v>*</v>
      </c>
      <c r="J1002" s="112" t="str">
        <f>IF(SP_SUL!P1003="","*",SP_SUL!P1003)</f>
        <v>*</v>
      </c>
      <c r="K1002" s="82">
        <f>IF(SP_SUL!AK1003="","*",SP_SUL!AK1003)</f>
        <v>0</v>
      </c>
      <c r="L1002" s="82" t="str">
        <f>IF(SP_SUL!AM1003="","*",SP_SUL!AM1003)</f>
        <v>-</v>
      </c>
      <c r="M1002" s="82">
        <f>IF(SP_SUL!AP1003="","*",SP_SUL!AP1003)</f>
        <v>0</v>
      </c>
      <c r="N1002" s="82" t="str">
        <f>IF(SP_SUL!AM1003="","*",SP_SUL!AM1003)</f>
        <v>-</v>
      </c>
      <c r="O1002" s="109" t="str">
        <f>IF(SP_SUL!BH1003="","*",SP_SUL!BH1003)</f>
        <v>*</v>
      </c>
      <c r="P1002" s="145" t="str">
        <f>IF($A$2=1,IF(SP_SUL!BJ1003="","*",SP_SUL!BJ1003),IF(SP_SUL!BK1003="","*",SP_SUL!BK1003))</f>
        <v>*</v>
      </c>
    </row>
    <row r="1003" spans="1:16" hidden="1">
      <c r="A1003" s="81" t="str">
        <f>IF(SP_SUL!B1004="","*",SP_SUL!B1004)</f>
        <v>*</v>
      </c>
      <c r="B1003" s="82" t="str">
        <f>IF(SP_SUL!X1004="","*",SP_SUL!X1004)</f>
        <v>*</v>
      </c>
      <c r="C1003" s="82" t="str">
        <f>IF(SP_SUL!S1004="","*",SP_SUL!S1004)</f>
        <v>*</v>
      </c>
      <c r="D1003" s="82" t="str">
        <f>IF(SP_SUL!T1004="","*",SP_SUL!T1004)</f>
        <v>*</v>
      </c>
      <c r="E1003" s="82" t="str">
        <f>IF(SP_SUL!D1004="","*",SP_SUL!D1004)</f>
        <v>*</v>
      </c>
      <c r="F1003" s="82" t="str">
        <f>IF(SP_SUL!H1004="","*",SP_SUL!H1004)</f>
        <v>*</v>
      </c>
      <c r="G1003" s="82" t="str">
        <f>IF(SP_SUL!M1004="","*",SP_SUL!M1004)</f>
        <v>*</v>
      </c>
      <c r="H1003" s="115" t="str">
        <f>IF(SP_SUL!K1004="","*",SP_SUL!K1004)</f>
        <v>*</v>
      </c>
      <c r="I1003" s="112" t="str">
        <f>IF(SP_SUL!O1004="","*",SP_SUL!O1004)</f>
        <v>*</v>
      </c>
      <c r="J1003" s="112" t="str">
        <f>IF(SP_SUL!P1004="","*",SP_SUL!P1004)</f>
        <v>*</v>
      </c>
      <c r="K1003" s="82" t="str">
        <f>IF(SP_SUL!AK1004="","*",SP_SUL!AK1004)</f>
        <v>*</v>
      </c>
      <c r="L1003" s="82" t="str">
        <f>IF(SP_SUL!AM1004="","*",SP_SUL!AM1004)</f>
        <v>*</v>
      </c>
      <c r="M1003" s="82" t="str">
        <f>IF(SP_SUL!AP1004="","*",SP_SUL!AP1004)</f>
        <v>*</v>
      </c>
      <c r="N1003" s="82" t="str">
        <f>IF(SP_SUL!AM1004="","*",SP_SUL!AM1004)</f>
        <v>*</v>
      </c>
      <c r="O1003" s="109" t="str">
        <f>IF(SP_SUL!BH1004="","*",SP_SUL!BH1004)</f>
        <v>*</v>
      </c>
      <c r="P1003" s="145" t="str">
        <f>IF($A$2=1,IF(SP_SUL!BJ1004="","*",SP_SUL!BJ1004),IF(SP_SUL!BK1004="","*",SP_SUL!BK1004))</f>
        <v>*</v>
      </c>
    </row>
    <row r="1004" spans="1:16" hidden="1">
      <c r="A1004" s="81" t="str">
        <f>IF(SP_SUL!B1005="","*",SP_SUL!B1005)</f>
        <v>*</v>
      </c>
      <c r="B1004" s="82" t="str">
        <f>IF(SP_SUL!X1005="","*",SP_SUL!X1005)</f>
        <v>*</v>
      </c>
      <c r="C1004" s="82" t="str">
        <f>IF(SP_SUL!S1005="","*",SP_SUL!S1005)</f>
        <v>*</v>
      </c>
      <c r="D1004" s="82" t="str">
        <f>IF(SP_SUL!T1005="","*",SP_SUL!T1005)</f>
        <v>*</v>
      </c>
      <c r="E1004" s="82" t="str">
        <f>IF(SP_SUL!D1005="","*",SP_SUL!D1005)</f>
        <v>*</v>
      </c>
      <c r="F1004" s="82" t="str">
        <f>IF(SP_SUL!H1005="","*",SP_SUL!H1005)</f>
        <v>*</v>
      </c>
      <c r="G1004" s="82" t="str">
        <f>IF(SP_SUL!M1005="","*",SP_SUL!M1005)</f>
        <v>*</v>
      </c>
      <c r="H1004" s="115" t="str">
        <f>IF(SP_SUL!K1005="","*",SP_SUL!K1005)</f>
        <v>*</v>
      </c>
      <c r="I1004" s="112" t="str">
        <f>IF(SP_SUL!O1005="","*",SP_SUL!O1005)</f>
        <v>*</v>
      </c>
      <c r="J1004" s="112" t="str">
        <f>IF(SP_SUL!P1005="","*",SP_SUL!P1005)</f>
        <v>*</v>
      </c>
      <c r="K1004" s="82" t="str">
        <f>IF(SP_SUL!AK1005="","*",SP_SUL!AK1005)</f>
        <v>*</v>
      </c>
      <c r="L1004" s="82" t="str">
        <f>IF(SP_SUL!AM1005="","*",SP_SUL!AM1005)</f>
        <v>*</v>
      </c>
      <c r="M1004" s="82" t="str">
        <f>IF(SP_SUL!AP1005="","*",SP_SUL!AP1005)</f>
        <v>*</v>
      </c>
      <c r="N1004" s="82" t="str">
        <f>IF(SP_SUL!AM1005="","*",SP_SUL!AM1005)</f>
        <v>*</v>
      </c>
      <c r="O1004" s="109" t="str">
        <f>IF(SP_SUL!BH1005="","*",SP_SUL!BH1005)</f>
        <v>*</v>
      </c>
      <c r="P1004" s="145" t="str">
        <f>IF($A$2=1,IF(SP_SUL!BJ1005="","*",SP_SUL!BJ1005),IF(SP_SUL!BK1005="","*",SP_SUL!BK1005))</f>
        <v>*</v>
      </c>
    </row>
    <row r="1005" spans="1:16" hidden="1">
      <c r="A1005" s="81" t="str">
        <f>IF(SP_SUL!B1006="","*",SP_SUL!B1006)</f>
        <v>*</v>
      </c>
      <c r="B1005" s="82" t="str">
        <f>IF(SP_SUL!X1006="","*",SP_SUL!X1006)</f>
        <v>*</v>
      </c>
      <c r="C1005" s="82" t="str">
        <f>IF(SP_SUL!S1006="","*",SP_SUL!S1006)</f>
        <v>*</v>
      </c>
      <c r="D1005" s="82" t="str">
        <f>IF(SP_SUL!T1006="","*",SP_SUL!T1006)</f>
        <v>*</v>
      </c>
      <c r="E1005" s="82" t="str">
        <f>IF(SP_SUL!D1006="","*",SP_SUL!D1006)</f>
        <v>*</v>
      </c>
      <c r="F1005" s="82" t="str">
        <f>IF(SP_SUL!H1006="","*",SP_SUL!H1006)</f>
        <v>*</v>
      </c>
      <c r="G1005" s="82" t="str">
        <f>IF(SP_SUL!M1006="","*",SP_SUL!M1006)</f>
        <v>*</v>
      </c>
      <c r="H1005" s="115" t="str">
        <f>IF(SP_SUL!K1006="","*",SP_SUL!K1006)</f>
        <v>*</v>
      </c>
      <c r="I1005" s="112" t="str">
        <f>IF(SP_SUL!O1006="","*",SP_SUL!O1006)</f>
        <v>*</v>
      </c>
      <c r="J1005" s="112" t="str">
        <f>IF(SP_SUL!P1006="","*",SP_SUL!P1006)</f>
        <v>*</v>
      </c>
      <c r="K1005" s="82" t="str">
        <f>IF(SP_SUL!AK1006="","*",SP_SUL!AK1006)</f>
        <v>*</v>
      </c>
      <c r="L1005" s="82" t="str">
        <f>IF(SP_SUL!AM1006="","*",SP_SUL!AM1006)</f>
        <v>*</v>
      </c>
      <c r="M1005" s="82" t="str">
        <f>IF(SP_SUL!AP1006="","*",SP_SUL!AP1006)</f>
        <v>*</v>
      </c>
      <c r="N1005" s="82" t="str">
        <f>IF(SP_SUL!AM1006="","*",SP_SUL!AM1006)</f>
        <v>*</v>
      </c>
      <c r="O1005" s="109" t="str">
        <f>IF(SP_SUL!BH1006="","*",SP_SUL!BH1006)</f>
        <v>*</v>
      </c>
      <c r="P1005" s="145" t="str">
        <f>IF($A$2=1,IF(SP_SUL!BJ1006="","*",SP_SUL!BJ1006),IF(SP_SUL!BK1006="","*",SP_SUL!BK1006))</f>
        <v>*</v>
      </c>
    </row>
    <row r="1006" spans="1:16" hidden="1">
      <c r="A1006" s="81" t="str">
        <f>IF(SP_SUL!B1007="","*",SP_SUL!B1007)</f>
        <v>*</v>
      </c>
      <c r="B1006" s="82" t="str">
        <f>IF(SP_SUL!X1007="","*",SP_SUL!X1007)</f>
        <v>*</v>
      </c>
      <c r="C1006" s="82" t="str">
        <f>IF(SP_SUL!S1007="","*",SP_SUL!S1007)</f>
        <v>*</v>
      </c>
      <c r="D1006" s="82" t="str">
        <f>IF(SP_SUL!T1007="","*",SP_SUL!T1007)</f>
        <v>*</v>
      </c>
      <c r="E1006" s="82" t="str">
        <f>IF(SP_SUL!D1007="","*",SP_SUL!D1007)</f>
        <v>*</v>
      </c>
      <c r="F1006" s="82" t="str">
        <f>IF(SP_SUL!H1007="","*",SP_SUL!H1007)</f>
        <v>*</v>
      </c>
      <c r="G1006" s="82" t="str">
        <f>IF(SP_SUL!M1007="","*",SP_SUL!M1007)</f>
        <v>*</v>
      </c>
      <c r="H1006" s="115" t="str">
        <f>IF(SP_SUL!K1007="","*",SP_SUL!K1007)</f>
        <v>*</v>
      </c>
      <c r="I1006" s="112" t="str">
        <f>IF(SP_SUL!O1007="","*",SP_SUL!O1007)</f>
        <v>*</v>
      </c>
      <c r="J1006" s="112" t="str">
        <f>IF(SP_SUL!P1007="","*",SP_SUL!P1007)</f>
        <v>*</v>
      </c>
      <c r="K1006" s="82" t="str">
        <f>IF(SP_SUL!AK1007="","*",SP_SUL!AK1007)</f>
        <v>*</v>
      </c>
      <c r="L1006" s="82" t="str">
        <f>IF(SP_SUL!AM1007="","*",SP_SUL!AM1007)</f>
        <v>*</v>
      </c>
      <c r="M1006" s="82" t="str">
        <f>IF(SP_SUL!AP1007="","*",SP_SUL!AP1007)</f>
        <v>*</v>
      </c>
      <c r="N1006" s="82" t="str">
        <f>IF(SP_SUL!AM1007="","*",SP_SUL!AM1007)</f>
        <v>*</v>
      </c>
      <c r="O1006" s="109" t="str">
        <f>IF(SP_SUL!BH1007="","*",SP_SUL!BH1007)</f>
        <v>*</v>
      </c>
      <c r="P1006" s="145" t="str">
        <f>IF($A$2=1,IF(SP_SUL!BJ1007="","*",SP_SUL!BJ1007),IF(SP_SUL!BK1007="","*",SP_SUL!BK1007))</f>
        <v>*</v>
      </c>
    </row>
    <row r="1007" spans="1:16" hidden="1">
      <c r="A1007" s="81" t="str">
        <f>IF(SP_SUL!B1008="","*",SP_SUL!B1008)</f>
        <v>*</v>
      </c>
      <c r="B1007" s="82" t="str">
        <f>IF(SP_SUL!X1008="","*",SP_SUL!X1008)</f>
        <v>*</v>
      </c>
      <c r="C1007" s="82" t="str">
        <f>IF(SP_SUL!S1008="","*",SP_SUL!S1008)</f>
        <v>*</v>
      </c>
      <c r="D1007" s="82" t="str">
        <f>IF(SP_SUL!T1008="","*",SP_SUL!T1008)</f>
        <v>*</v>
      </c>
      <c r="E1007" s="82" t="str">
        <f>IF(SP_SUL!D1008="","*",SP_SUL!D1008)</f>
        <v>*</v>
      </c>
      <c r="F1007" s="82" t="str">
        <f>IF(SP_SUL!H1008="","*",SP_SUL!H1008)</f>
        <v>*</v>
      </c>
      <c r="G1007" s="82" t="str">
        <f>IF(SP_SUL!M1008="","*",SP_SUL!M1008)</f>
        <v>*</v>
      </c>
      <c r="H1007" s="115" t="str">
        <f>IF(SP_SUL!K1008="","*",SP_SUL!K1008)</f>
        <v>*</v>
      </c>
      <c r="I1007" s="112" t="str">
        <f>IF(SP_SUL!O1008="","*",SP_SUL!O1008)</f>
        <v>*</v>
      </c>
      <c r="J1007" s="112" t="str">
        <f>IF(SP_SUL!P1008="","*",SP_SUL!P1008)</f>
        <v>*</v>
      </c>
      <c r="K1007" s="82" t="str">
        <f>IF(SP_SUL!AK1008="","*",SP_SUL!AK1008)</f>
        <v>*</v>
      </c>
      <c r="L1007" s="82" t="str">
        <f>IF(SP_SUL!AM1008="","*",SP_SUL!AM1008)</f>
        <v>*</v>
      </c>
      <c r="M1007" s="82" t="str">
        <f>IF(SP_SUL!AP1008="","*",SP_SUL!AP1008)</f>
        <v>*</v>
      </c>
      <c r="N1007" s="82" t="str">
        <f>IF(SP_SUL!AM1008="","*",SP_SUL!AM1008)</f>
        <v>*</v>
      </c>
      <c r="O1007" s="109" t="str">
        <f>IF(SP_SUL!BH1008="","*",SP_SUL!BH1008)</f>
        <v>*</v>
      </c>
      <c r="P1007" s="145" t="str">
        <f>IF($A$2=1,IF(SP_SUL!BJ1008="","*",SP_SUL!BJ1008),IF(SP_SUL!BK1008="","*",SP_SUL!BK1008))</f>
        <v>*</v>
      </c>
    </row>
    <row r="1008" spans="1:16" hidden="1">
      <c r="A1008" s="81" t="str">
        <f>IF(SP_SUL!B1009="","*",SP_SUL!B1009)</f>
        <v>*</v>
      </c>
      <c r="B1008" s="82" t="str">
        <f>IF(SP_SUL!X1009="","*",SP_SUL!X1009)</f>
        <v>*</v>
      </c>
      <c r="C1008" s="82" t="str">
        <f>IF(SP_SUL!S1009="","*",SP_SUL!S1009)</f>
        <v>*</v>
      </c>
      <c r="D1008" s="82" t="str">
        <f>IF(SP_SUL!T1009="","*",SP_SUL!T1009)</f>
        <v>*</v>
      </c>
      <c r="E1008" s="82" t="str">
        <f>IF(SP_SUL!D1009="","*",SP_SUL!D1009)</f>
        <v>*</v>
      </c>
      <c r="F1008" s="82" t="str">
        <f>IF(SP_SUL!H1009="","*",SP_SUL!H1009)</f>
        <v>*</v>
      </c>
      <c r="G1008" s="82" t="str">
        <f>IF(SP_SUL!M1009="","*",SP_SUL!M1009)</f>
        <v>*</v>
      </c>
      <c r="H1008" s="115" t="str">
        <f>IF(SP_SUL!K1009="","*",SP_SUL!K1009)</f>
        <v>*</v>
      </c>
      <c r="I1008" s="112" t="str">
        <f>IF(SP_SUL!O1009="","*",SP_SUL!O1009)</f>
        <v>*</v>
      </c>
      <c r="J1008" s="112" t="str">
        <f>IF(SP_SUL!P1009="","*",SP_SUL!P1009)</f>
        <v>*</v>
      </c>
      <c r="K1008" s="82" t="str">
        <f>IF(SP_SUL!AK1009="","*",SP_SUL!AK1009)</f>
        <v>*</v>
      </c>
      <c r="L1008" s="82" t="str">
        <f>IF(SP_SUL!AM1009="","*",SP_SUL!AM1009)</f>
        <v>*</v>
      </c>
      <c r="M1008" s="82" t="str">
        <f>IF(SP_SUL!AP1009="","*",SP_SUL!AP1009)</f>
        <v>*</v>
      </c>
      <c r="N1008" s="82" t="str">
        <f>IF(SP_SUL!AM1009="","*",SP_SUL!AM1009)</f>
        <v>*</v>
      </c>
      <c r="O1008" s="109" t="str">
        <f>IF(SP_SUL!BH1009="","*",SP_SUL!BH1009)</f>
        <v>*</v>
      </c>
      <c r="P1008" s="145" t="str">
        <f>IF($A$2=1,IF(SP_SUL!BJ1009="","*",SP_SUL!BJ1009),IF(SP_SUL!BK1009="","*",SP_SUL!BK1009))</f>
        <v>*</v>
      </c>
    </row>
    <row r="1009" spans="1:16" hidden="1">
      <c r="A1009" s="81" t="str">
        <f>IF(SP_SUL!B1010="","*",SP_SUL!B1010)</f>
        <v>*</v>
      </c>
      <c r="B1009" s="82" t="str">
        <f>IF(SP_SUL!X1010="","*",SP_SUL!X1010)</f>
        <v>*</v>
      </c>
      <c r="C1009" s="82" t="str">
        <f>IF(SP_SUL!S1010="","*",SP_SUL!S1010)</f>
        <v>*</v>
      </c>
      <c r="D1009" s="82" t="str">
        <f>IF(SP_SUL!T1010="","*",SP_SUL!T1010)</f>
        <v>*</v>
      </c>
      <c r="E1009" s="82" t="str">
        <f>IF(SP_SUL!D1010="","*",SP_SUL!D1010)</f>
        <v>*</v>
      </c>
      <c r="F1009" s="82" t="str">
        <f>IF(SP_SUL!H1010="","*",SP_SUL!H1010)</f>
        <v>*</v>
      </c>
      <c r="G1009" s="82" t="str">
        <f>IF(SP_SUL!M1010="","*",SP_SUL!M1010)</f>
        <v>*</v>
      </c>
      <c r="H1009" s="115" t="str">
        <f>IF(SP_SUL!K1010="","*",SP_SUL!K1010)</f>
        <v>*</v>
      </c>
      <c r="I1009" s="112" t="str">
        <f>IF(SP_SUL!O1010="","*",SP_SUL!O1010)</f>
        <v>*</v>
      </c>
      <c r="J1009" s="112" t="str">
        <f>IF(SP_SUL!P1010="","*",SP_SUL!P1010)</f>
        <v>*</v>
      </c>
      <c r="K1009" s="82" t="str">
        <f>IF(SP_SUL!AK1010="","*",SP_SUL!AK1010)</f>
        <v>*</v>
      </c>
      <c r="L1009" s="82" t="str">
        <f>IF(SP_SUL!AM1010="","*",SP_SUL!AM1010)</f>
        <v>*</v>
      </c>
      <c r="M1009" s="82" t="str">
        <f>IF(SP_SUL!AP1010="","*",SP_SUL!AP1010)</f>
        <v>*</v>
      </c>
      <c r="N1009" s="82" t="str">
        <f>IF(SP_SUL!AM1010="","*",SP_SUL!AM1010)</f>
        <v>*</v>
      </c>
      <c r="O1009" s="109" t="str">
        <f>IF(SP_SUL!BH1010="","*",SP_SUL!BH1010)</f>
        <v>*</v>
      </c>
      <c r="P1009" s="145" t="str">
        <f>IF($A$2=1,IF(SP_SUL!BJ1010="","*",SP_SUL!BJ1010),IF(SP_SUL!BK1010="","*",SP_SUL!BK1010))</f>
        <v>*</v>
      </c>
    </row>
    <row r="1010" spans="1:16" hidden="1">
      <c r="A1010" s="81" t="str">
        <f>IF(SP_SUL!B1011="","*",SP_SUL!B1011)</f>
        <v>*</v>
      </c>
      <c r="B1010" s="82" t="str">
        <f>IF(SP_SUL!X1011="","*",SP_SUL!X1011)</f>
        <v>*</v>
      </c>
      <c r="C1010" s="82" t="str">
        <f>IF(SP_SUL!S1011="","*",SP_SUL!S1011)</f>
        <v>*</v>
      </c>
      <c r="D1010" s="82" t="str">
        <f>IF(SP_SUL!T1011="","*",SP_SUL!T1011)</f>
        <v>*</v>
      </c>
      <c r="E1010" s="82" t="str">
        <f>IF(SP_SUL!D1011="","*",SP_SUL!D1011)</f>
        <v>*</v>
      </c>
      <c r="F1010" s="82" t="str">
        <f>IF(SP_SUL!H1011="","*",SP_SUL!H1011)</f>
        <v>*</v>
      </c>
      <c r="G1010" s="82" t="str">
        <f>IF(SP_SUL!M1011="","*",SP_SUL!M1011)</f>
        <v>*</v>
      </c>
      <c r="H1010" s="115" t="str">
        <f>IF(SP_SUL!K1011="","*",SP_SUL!K1011)</f>
        <v>*</v>
      </c>
      <c r="I1010" s="112" t="str">
        <f>IF(SP_SUL!O1011="","*",SP_SUL!O1011)</f>
        <v>*</v>
      </c>
      <c r="J1010" s="112" t="str">
        <f>IF(SP_SUL!P1011="","*",SP_SUL!P1011)</f>
        <v>*</v>
      </c>
      <c r="K1010" s="82" t="str">
        <f>IF(SP_SUL!AK1011="","*",SP_SUL!AK1011)</f>
        <v>*</v>
      </c>
      <c r="L1010" s="82" t="str">
        <f>IF(SP_SUL!AM1011="","*",SP_SUL!AM1011)</f>
        <v>*</v>
      </c>
      <c r="M1010" s="82" t="str">
        <f>IF(SP_SUL!AP1011="","*",SP_SUL!AP1011)</f>
        <v>*</v>
      </c>
      <c r="N1010" s="82" t="str">
        <f>IF(SP_SUL!AM1011="","*",SP_SUL!AM1011)</f>
        <v>*</v>
      </c>
      <c r="O1010" s="109" t="str">
        <f>IF(SP_SUL!BH1011="","*",SP_SUL!BH1011)</f>
        <v>*</v>
      </c>
      <c r="P1010" s="145" t="str">
        <f>IF($A$2=1,IF(SP_SUL!BJ1011="","*",SP_SUL!BJ1011),IF(SP_SUL!BK1011="","*",SP_SUL!BK1011))</f>
        <v>*</v>
      </c>
    </row>
    <row r="1011" spans="1:16" hidden="1">
      <c r="A1011" s="81" t="str">
        <f>IF(SP_SUL!B1012="","*",SP_SUL!B1012)</f>
        <v>*</v>
      </c>
      <c r="B1011" s="82" t="str">
        <f>IF(SP_SUL!X1012="","*",SP_SUL!X1012)</f>
        <v>*</v>
      </c>
      <c r="C1011" s="82" t="str">
        <f>IF(SP_SUL!S1012="","*",SP_SUL!S1012)</f>
        <v>*</v>
      </c>
      <c r="D1011" s="82" t="str">
        <f>IF(SP_SUL!T1012="","*",SP_SUL!T1012)</f>
        <v>*</v>
      </c>
      <c r="E1011" s="82" t="str">
        <f>IF(SP_SUL!D1012="","*",SP_SUL!D1012)</f>
        <v>*</v>
      </c>
      <c r="F1011" s="82" t="str">
        <f>IF(SP_SUL!H1012="","*",SP_SUL!H1012)</f>
        <v>*</v>
      </c>
      <c r="G1011" s="82" t="str">
        <f>IF(SP_SUL!M1012="","*",SP_SUL!M1012)</f>
        <v>*</v>
      </c>
      <c r="H1011" s="115" t="str">
        <f>IF(SP_SUL!K1012="","*",SP_SUL!K1012)</f>
        <v>*</v>
      </c>
      <c r="I1011" s="112" t="str">
        <f>IF(SP_SUL!O1012="","*",SP_SUL!O1012)</f>
        <v>*</v>
      </c>
      <c r="J1011" s="112" t="str">
        <f>IF(SP_SUL!P1012="","*",SP_SUL!P1012)</f>
        <v>*</v>
      </c>
      <c r="K1011" s="82" t="str">
        <f>IF(SP_SUL!AK1012="","*",SP_SUL!AK1012)</f>
        <v>*</v>
      </c>
      <c r="L1011" s="82" t="str">
        <f>IF(SP_SUL!AM1012="","*",SP_SUL!AM1012)</f>
        <v>*</v>
      </c>
      <c r="M1011" s="82" t="str">
        <f>IF(SP_SUL!AP1012="","*",SP_SUL!AP1012)</f>
        <v>*</v>
      </c>
      <c r="N1011" s="82" t="str">
        <f>IF(SP_SUL!AM1012="","*",SP_SUL!AM1012)</f>
        <v>*</v>
      </c>
      <c r="O1011" s="109" t="str">
        <f>IF(SP_SUL!BH1012="","*",SP_SUL!BH1012)</f>
        <v>*</v>
      </c>
      <c r="P1011" s="145" t="str">
        <f>IF($A$2=1,IF(SP_SUL!BJ1012="","*",SP_SUL!BJ1012),IF(SP_SUL!BK1012="","*",SP_SUL!BK1012))</f>
        <v>*</v>
      </c>
    </row>
    <row r="1012" spans="1:16" hidden="1">
      <c r="A1012" s="81" t="str">
        <f>IF(SP_SUL!B1013="","*",SP_SUL!B1013)</f>
        <v>*</v>
      </c>
      <c r="B1012" s="82" t="str">
        <f>IF(SP_SUL!X1013="","*",SP_SUL!X1013)</f>
        <v>*</v>
      </c>
      <c r="C1012" s="82" t="str">
        <f>IF(SP_SUL!S1013="","*",SP_SUL!S1013)</f>
        <v>*</v>
      </c>
      <c r="D1012" s="82" t="str">
        <f>IF(SP_SUL!T1013="","*",SP_SUL!T1013)</f>
        <v>*</v>
      </c>
      <c r="E1012" s="82" t="str">
        <f>IF(SP_SUL!D1013="","*",SP_SUL!D1013)</f>
        <v>*</v>
      </c>
      <c r="F1012" s="82" t="str">
        <f>IF(SP_SUL!H1013="","*",SP_SUL!H1013)</f>
        <v>*</v>
      </c>
      <c r="G1012" s="82" t="str">
        <f>IF(SP_SUL!M1013="","*",SP_SUL!M1013)</f>
        <v>*</v>
      </c>
      <c r="H1012" s="115" t="str">
        <f>IF(SP_SUL!K1013="","*",SP_SUL!K1013)</f>
        <v>*</v>
      </c>
      <c r="I1012" s="112" t="str">
        <f>IF(SP_SUL!O1013="","*",SP_SUL!O1013)</f>
        <v>*</v>
      </c>
      <c r="J1012" s="112" t="str">
        <f>IF(SP_SUL!P1013="","*",SP_SUL!P1013)</f>
        <v>*</v>
      </c>
      <c r="K1012" s="82" t="str">
        <f>IF(SP_SUL!AK1013="","*",SP_SUL!AK1013)</f>
        <v>*</v>
      </c>
      <c r="L1012" s="82" t="str">
        <f>IF(SP_SUL!AM1013="","*",SP_SUL!AM1013)</f>
        <v>*</v>
      </c>
      <c r="M1012" s="82" t="str">
        <f>IF(SP_SUL!AP1013="","*",SP_SUL!AP1013)</f>
        <v>*</v>
      </c>
      <c r="N1012" s="82" t="str">
        <f>IF(SP_SUL!AM1013="","*",SP_SUL!AM1013)</f>
        <v>*</v>
      </c>
      <c r="O1012" s="109" t="str">
        <f>IF(SP_SUL!BH1013="","*",SP_SUL!BH1013)</f>
        <v>*</v>
      </c>
      <c r="P1012" s="145" t="str">
        <f>IF($A$2=1,IF(SP_SUL!BJ1013="","*",SP_SUL!BJ1013),IF(SP_SUL!BK1013="","*",SP_SUL!BK1013))</f>
        <v>*</v>
      </c>
    </row>
    <row r="1013" spans="1:16" hidden="1">
      <c r="A1013" s="81" t="str">
        <f>IF(SP_SUL!B1014="","*",SP_SUL!B1014)</f>
        <v>*</v>
      </c>
      <c r="B1013" s="82" t="str">
        <f>IF(SP_SUL!X1014="","*",SP_SUL!X1014)</f>
        <v>*</v>
      </c>
      <c r="C1013" s="82" t="str">
        <f>IF(SP_SUL!S1014="","*",SP_SUL!S1014)</f>
        <v>*</v>
      </c>
      <c r="D1013" s="82" t="str">
        <f>IF(SP_SUL!T1014="","*",SP_SUL!T1014)</f>
        <v>*</v>
      </c>
      <c r="E1013" s="82" t="str">
        <f>IF(SP_SUL!D1014="","*",SP_SUL!D1014)</f>
        <v>*</v>
      </c>
      <c r="F1013" s="82" t="str">
        <f>IF(SP_SUL!H1014="","*",SP_SUL!H1014)</f>
        <v>*</v>
      </c>
      <c r="G1013" s="82" t="str">
        <f>IF(SP_SUL!M1014="","*",SP_SUL!M1014)</f>
        <v>*</v>
      </c>
      <c r="H1013" s="115" t="str">
        <f>IF(SP_SUL!K1014="","*",SP_SUL!K1014)</f>
        <v>*</v>
      </c>
      <c r="I1013" s="112" t="str">
        <f>IF(SP_SUL!O1014="","*",SP_SUL!O1014)</f>
        <v>*</v>
      </c>
      <c r="J1013" s="112" t="str">
        <f>IF(SP_SUL!P1014="","*",SP_SUL!P1014)</f>
        <v>*</v>
      </c>
      <c r="K1013" s="82" t="str">
        <f>IF(SP_SUL!AK1014="","*",SP_SUL!AK1014)</f>
        <v>*</v>
      </c>
      <c r="L1013" s="82" t="str">
        <f>IF(SP_SUL!AM1014="","*",SP_SUL!AM1014)</f>
        <v>*</v>
      </c>
      <c r="M1013" s="82" t="str">
        <f>IF(SP_SUL!AP1014="","*",SP_SUL!AP1014)</f>
        <v>*</v>
      </c>
      <c r="N1013" s="82" t="str">
        <f>IF(SP_SUL!AM1014="","*",SP_SUL!AM1014)</f>
        <v>*</v>
      </c>
      <c r="O1013" s="109" t="str">
        <f>IF(SP_SUL!BH1014="","*",SP_SUL!BH1014)</f>
        <v>*</v>
      </c>
      <c r="P1013" s="145" t="str">
        <f>IF($A$2=1,IF(SP_SUL!BJ1014="","*",SP_SUL!BJ1014),IF(SP_SUL!BK1014="","*",SP_SUL!BK1014))</f>
        <v>*</v>
      </c>
    </row>
    <row r="1014" spans="1:16" hidden="1">
      <c r="A1014" s="81" t="str">
        <f>IF(SP_SUL!B1015="","*",SP_SUL!B1015)</f>
        <v>*</v>
      </c>
      <c r="B1014" s="82" t="str">
        <f>IF(SP_SUL!X1015="","*",SP_SUL!X1015)</f>
        <v>*</v>
      </c>
      <c r="C1014" s="82" t="str">
        <f>IF(SP_SUL!S1015="","*",SP_SUL!S1015)</f>
        <v>*</v>
      </c>
      <c r="D1014" s="82" t="str">
        <f>IF(SP_SUL!T1015="","*",SP_SUL!T1015)</f>
        <v>*</v>
      </c>
      <c r="E1014" s="82" t="str">
        <f>IF(SP_SUL!D1015="","*",SP_SUL!D1015)</f>
        <v>*</v>
      </c>
      <c r="F1014" s="82" t="str">
        <f>IF(SP_SUL!H1015="","*",SP_SUL!H1015)</f>
        <v>*</v>
      </c>
      <c r="G1014" s="82" t="str">
        <f>IF(SP_SUL!M1015="","*",SP_SUL!M1015)</f>
        <v>*</v>
      </c>
      <c r="H1014" s="115" t="str">
        <f>IF(SP_SUL!K1015="","*",SP_SUL!K1015)</f>
        <v>*</v>
      </c>
      <c r="I1014" s="112" t="str">
        <f>IF(SP_SUL!O1015="","*",SP_SUL!O1015)</f>
        <v>*</v>
      </c>
      <c r="J1014" s="112" t="str">
        <f>IF(SP_SUL!P1015="","*",SP_SUL!P1015)</f>
        <v>*</v>
      </c>
      <c r="K1014" s="82" t="str">
        <f>IF(SP_SUL!AK1015="","*",SP_SUL!AK1015)</f>
        <v>*</v>
      </c>
      <c r="L1014" s="82" t="str">
        <f>IF(SP_SUL!AM1015="","*",SP_SUL!AM1015)</f>
        <v>*</v>
      </c>
      <c r="M1014" s="82" t="str">
        <f>IF(SP_SUL!AP1015="","*",SP_SUL!AP1015)</f>
        <v>*</v>
      </c>
      <c r="N1014" s="82" t="str">
        <f>IF(SP_SUL!AM1015="","*",SP_SUL!AM1015)</f>
        <v>*</v>
      </c>
      <c r="O1014" s="109" t="str">
        <f>IF(SP_SUL!BH1015="","*",SP_SUL!BH1015)</f>
        <v>*</v>
      </c>
      <c r="P1014" s="145" t="str">
        <f>IF($A$2=1,IF(SP_SUL!BJ1015="","*",SP_SUL!BJ1015),IF(SP_SUL!BK1015="","*",SP_SUL!BK1015))</f>
        <v>*</v>
      </c>
    </row>
    <row r="1015" spans="1:16" hidden="1">
      <c r="A1015" s="81" t="str">
        <f>IF(SP_SUL!B1016="","*",SP_SUL!B1016)</f>
        <v>*</v>
      </c>
      <c r="B1015" s="82" t="str">
        <f>IF(SP_SUL!X1016="","*",SP_SUL!X1016)</f>
        <v>*</v>
      </c>
      <c r="C1015" s="82" t="str">
        <f>IF(SP_SUL!S1016="","*",SP_SUL!S1016)</f>
        <v>*</v>
      </c>
      <c r="D1015" s="82" t="str">
        <f>IF(SP_SUL!T1016="","*",SP_SUL!T1016)</f>
        <v>*</v>
      </c>
      <c r="E1015" s="82" t="str">
        <f>IF(SP_SUL!D1016="","*",SP_SUL!D1016)</f>
        <v>*</v>
      </c>
      <c r="F1015" s="82" t="str">
        <f>IF(SP_SUL!H1016="","*",SP_SUL!H1016)</f>
        <v>*</v>
      </c>
      <c r="G1015" s="82" t="str">
        <f>IF(SP_SUL!M1016="","*",SP_SUL!M1016)</f>
        <v>*</v>
      </c>
      <c r="H1015" s="115" t="str">
        <f>IF(SP_SUL!K1016="","*",SP_SUL!K1016)</f>
        <v>*</v>
      </c>
      <c r="I1015" s="112" t="str">
        <f>IF(SP_SUL!O1016="","*",SP_SUL!O1016)</f>
        <v>*</v>
      </c>
      <c r="J1015" s="112" t="str">
        <f>IF(SP_SUL!P1016="","*",SP_SUL!P1016)</f>
        <v>*</v>
      </c>
      <c r="K1015" s="82" t="str">
        <f>IF(SP_SUL!AK1016="","*",SP_SUL!AK1016)</f>
        <v>*</v>
      </c>
      <c r="L1015" s="82" t="str">
        <f>IF(SP_SUL!AM1016="","*",SP_SUL!AM1016)</f>
        <v>*</v>
      </c>
      <c r="M1015" s="82" t="str">
        <f>IF(SP_SUL!AP1016="","*",SP_SUL!AP1016)</f>
        <v>*</v>
      </c>
      <c r="N1015" s="82" t="str">
        <f>IF(SP_SUL!AM1016="","*",SP_SUL!AM1016)</f>
        <v>*</v>
      </c>
      <c r="O1015" s="109" t="str">
        <f>IF(SP_SUL!BH1016="","*",SP_SUL!BH1016)</f>
        <v>*</v>
      </c>
      <c r="P1015" s="145" t="str">
        <f>IF($A$2=1,IF(SP_SUL!BJ1016="","*",SP_SUL!BJ1016),IF(SP_SUL!BK1016="","*",SP_SUL!BK1016))</f>
        <v>*</v>
      </c>
    </row>
    <row r="1016" spans="1:16" hidden="1">
      <c r="A1016" s="81" t="str">
        <f>IF(SP_SUL!B1017="","*",SP_SUL!B1017)</f>
        <v>*</v>
      </c>
      <c r="B1016" s="82" t="str">
        <f>IF(SP_SUL!X1017="","*",SP_SUL!X1017)</f>
        <v>*</v>
      </c>
      <c r="C1016" s="82" t="str">
        <f>IF(SP_SUL!S1017="","*",SP_SUL!S1017)</f>
        <v>*</v>
      </c>
      <c r="D1016" s="82" t="str">
        <f>IF(SP_SUL!T1017="","*",SP_SUL!T1017)</f>
        <v>*</v>
      </c>
      <c r="E1016" s="82" t="str">
        <f>IF(SP_SUL!D1017="","*",SP_SUL!D1017)</f>
        <v>*</v>
      </c>
      <c r="F1016" s="82" t="str">
        <f>IF(SP_SUL!H1017="","*",SP_SUL!H1017)</f>
        <v>*</v>
      </c>
      <c r="G1016" s="82" t="str">
        <f>IF(SP_SUL!M1017="","*",SP_SUL!M1017)</f>
        <v>*</v>
      </c>
      <c r="H1016" s="115" t="str">
        <f>IF(SP_SUL!K1017="","*",SP_SUL!K1017)</f>
        <v>*</v>
      </c>
      <c r="I1016" s="112" t="str">
        <f>IF(SP_SUL!O1017="","*",SP_SUL!O1017)</f>
        <v>*</v>
      </c>
      <c r="J1016" s="112" t="str">
        <f>IF(SP_SUL!P1017="","*",SP_SUL!P1017)</f>
        <v>*</v>
      </c>
      <c r="K1016" s="82" t="str">
        <f>IF(SP_SUL!AK1017="","*",SP_SUL!AK1017)</f>
        <v>*</v>
      </c>
      <c r="L1016" s="82" t="str">
        <f>IF(SP_SUL!AM1017="","*",SP_SUL!AM1017)</f>
        <v>*</v>
      </c>
      <c r="M1016" s="82" t="str">
        <f>IF(SP_SUL!AP1017="","*",SP_SUL!AP1017)</f>
        <v>*</v>
      </c>
      <c r="N1016" s="82" t="str">
        <f>IF(SP_SUL!AM1017="","*",SP_SUL!AM1017)</f>
        <v>*</v>
      </c>
      <c r="O1016" s="109" t="str">
        <f>IF(SP_SUL!BH1017="","*",SP_SUL!BH1017)</f>
        <v>*</v>
      </c>
      <c r="P1016" s="145" t="str">
        <f>IF($A$2=1,IF(SP_SUL!BJ1017="","*",SP_SUL!BJ1017),IF(SP_SUL!BK1017="","*",SP_SUL!BK1017))</f>
        <v>*</v>
      </c>
    </row>
    <row r="1017" spans="1:16" hidden="1">
      <c r="A1017" s="81" t="str">
        <f>IF(SP_SUL!B1018="","*",SP_SUL!B1018)</f>
        <v>*</v>
      </c>
      <c r="B1017" s="82" t="str">
        <f>IF(SP_SUL!X1018="","*",SP_SUL!X1018)</f>
        <v>*</v>
      </c>
      <c r="C1017" s="82" t="str">
        <f>IF(SP_SUL!S1018="","*",SP_SUL!S1018)</f>
        <v>*</v>
      </c>
      <c r="D1017" s="82" t="str">
        <f>IF(SP_SUL!T1018="","*",SP_SUL!T1018)</f>
        <v>*</v>
      </c>
      <c r="E1017" s="82" t="str">
        <f>IF(SP_SUL!D1018="","*",SP_SUL!D1018)</f>
        <v>*</v>
      </c>
      <c r="F1017" s="82" t="str">
        <f>IF(SP_SUL!H1018="","*",SP_SUL!H1018)</f>
        <v>*</v>
      </c>
      <c r="G1017" s="82" t="str">
        <f>IF(SP_SUL!M1018="","*",SP_SUL!M1018)</f>
        <v>*</v>
      </c>
      <c r="H1017" s="115" t="str">
        <f>IF(SP_SUL!K1018="","*",SP_SUL!K1018)</f>
        <v>*</v>
      </c>
      <c r="I1017" s="112" t="str">
        <f>IF(SP_SUL!O1018="","*",SP_SUL!O1018)</f>
        <v>*</v>
      </c>
      <c r="J1017" s="112" t="str">
        <f>IF(SP_SUL!P1018="","*",SP_SUL!P1018)</f>
        <v>*</v>
      </c>
      <c r="K1017" s="82" t="str">
        <f>IF(SP_SUL!AK1018="","*",SP_SUL!AK1018)</f>
        <v>*</v>
      </c>
      <c r="L1017" s="82" t="str">
        <f>IF(SP_SUL!AM1018="","*",SP_SUL!AM1018)</f>
        <v>*</v>
      </c>
      <c r="M1017" s="82" t="str">
        <f>IF(SP_SUL!AP1018="","*",SP_SUL!AP1018)</f>
        <v>*</v>
      </c>
      <c r="N1017" s="82" t="str">
        <f>IF(SP_SUL!AM1018="","*",SP_SUL!AM1018)</f>
        <v>*</v>
      </c>
      <c r="O1017" s="109" t="str">
        <f>IF(SP_SUL!BH1018="","*",SP_SUL!BH1018)</f>
        <v>*</v>
      </c>
      <c r="P1017" s="145" t="str">
        <f>IF($A$2=1,IF(SP_SUL!BJ1018="","*",SP_SUL!BJ1018),IF(SP_SUL!BK1018="","*",SP_SUL!BK1018))</f>
        <v>*</v>
      </c>
    </row>
    <row r="1018" spans="1:16" hidden="1">
      <c r="A1018" s="81" t="str">
        <f>IF(SP_SUL!B1019="","*",SP_SUL!B1019)</f>
        <v>*</v>
      </c>
      <c r="B1018" s="82" t="str">
        <f>IF(SP_SUL!X1019="","*",SP_SUL!X1019)</f>
        <v>*</v>
      </c>
      <c r="C1018" s="82" t="str">
        <f>IF(SP_SUL!S1019="","*",SP_SUL!S1019)</f>
        <v>*</v>
      </c>
      <c r="D1018" s="82" t="str">
        <f>IF(SP_SUL!T1019="","*",SP_SUL!T1019)</f>
        <v>*</v>
      </c>
      <c r="E1018" s="82" t="str">
        <f>IF(SP_SUL!D1019="","*",SP_SUL!D1019)</f>
        <v>*</v>
      </c>
      <c r="F1018" s="82" t="str">
        <f>IF(SP_SUL!H1019="","*",SP_SUL!H1019)</f>
        <v>*</v>
      </c>
      <c r="G1018" s="82" t="str">
        <f>IF(SP_SUL!M1019="","*",SP_SUL!M1019)</f>
        <v>*</v>
      </c>
      <c r="H1018" s="115" t="str">
        <f>IF(SP_SUL!K1019="","*",SP_SUL!K1019)</f>
        <v>*</v>
      </c>
      <c r="I1018" s="112" t="str">
        <f>IF(SP_SUL!O1019="","*",SP_SUL!O1019)</f>
        <v>*</v>
      </c>
      <c r="J1018" s="112" t="str">
        <f>IF(SP_SUL!P1019="","*",SP_SUL!P1019)</f>
        <v>*</v>
      </c>
      <c r="K1018" s="82" t="str">
        <f>IF(SP_SUL!AK1019="","*",SP_SUL!AK1019)</f>
        <v>*</v>
      </c>
      <c r="L1018" s="82" t="str">
        <f>IF(SP_SUL!AM1019="","*",SP_SUL!AM1019)</f>
        <v>*</v>
      </c>
      <c r="M1018" s="82" t="str">
        <f>IF(SP_SUL!AP1019="","*",SP_SUL!AP1019)</f>
        <v>*</v>
      </c>
      <c r="N1018" s="82" t="str">
        <f>IF(SP_SUL!AM1019="","*",SP_SUL!AM1019)</f>
        <v>*</v>
      </c>
      <c r="O1018" s="109" t="str">
        <f>IF(SP_SUL!BH1019="","*",SP_SUL!BH1019)</f>
        <v>*</v>
      </c>
      <c r="P1018" s="145" t="str">
        <f>IF($A$2=1,IF(SP_SUL!BJ1019="","*",SP_SUL!BJ1019),IF(SP_SUL!BK1019="","*",SP_SUL!BK1019))</f>
        <v>*</v>
      </c>
    </row>
    <row r="1019" spans="1:16" hidden="1">
      <c r="A1019" s="81" t="str">
        <f>IF(SP_SUL!B1020="","*",SP_SUL!B1020)</f>
        <v>*</v>
      </c>
      <c r="B1019" s="82" t="str">
        <f>IF(SP_SUL!X1020="","*",SP_SUL!X1020)</f>
        <v>*</v>
      </c>
      <c r="C1019" s="82" t="str">
        <f>IF(SP_SUL!S1020="","*",SP_SUL!S1020)</f>
        <v>*</v>
      </c>
      <c r="D1019" s="82" t="str">
        <f>IF(SP_SUL!T1020="","*",SP_SUL!T1020)</f>
        <v>*</v>
      </c>
      <c r="E1019" s="82" t="str">
        <f>IF(SP_SUL!D1020="","*",SP_SUL!D1020)</f>
        <v>*</v>
      </c>
      <c r="F1019" s="82" t="str">
        <f>IF(SP_SUL!H1020="","*",SP_SUL!H1020)</f>
        <v>*</v>
      </c>
      <c r="G1019" s="82" t="str">
        <f>IF(SP_SUL!M1020="","*",SP_SUL!M1020)</f>
        <v>*</v>
      </c>
      <c r="H1019" s="115" t="str">
        <f>IF(SP_SUL!K1020="","*",SP_SUL!K1020)</f>
        <v>*</v>
      </c>
      <c r="I1019" s="112" t="str">
        <f>IF(SP_SUL!O1020="","*",SP_SUL!O1020)</f>
        <v>*</v>
      </c>
      <c r="J1019" s="112" t="str">
        <f>IF(SP_SUL!P1020="","*",SP_SUL!P1020)</f>
        <v>*</v>
      </c>
      <c r="K1019" s="82" t="str">
        <f>IF(SP_SUL!AK1020="","*",SP_SUL!AK1020)</f>
        <v>*</v>
      </c>
      <c r="L1019" s="82" t="str">
        <f>IF(SP_SUL!AM1020="","*",SP_SUL!AM1020)</f>
        <v>*</v>
      </c>
      <c r="M1019" s="82" t="str">
        <f>IF(SP_SUL!AP1020="","*",SP_SUL!AP1020)</f>
        <v>*</v>
      </c>
      <c r="N1019" s="82" t="str">
        <f>IF(SP_SUL!AM1020="","*",SP_SUL!AM1020)</f>
        <v>*</v>
      </c>
      <c r="O1019" s="109" t="str">
        <f>IF(SP_SUL!BH1020="","*",SP_SUL!BH1020)</f>
        <v>*</v>
      </c>
      <c r="P1019" s="145" t="str">
        <f>IF($A$2=1,IF(SP_SUL!BJ1020="","*",SP_SUL!BJ1020),IF(SP_SUL!BK1020="","*",SP_SUL!BK1020))</f>
        <v>*</v>
      </c>
    </row>
    <row r="1020" spans="1:16" hidden="1">
      <c r="A1020" s="81" t="str">
        <f>IF(SP_SUL!B1021="","*",SP_SUL!B1021)</f>
        <v>*</v>
      </c>
      <c r="B1020" s="82" t="str">
        <f>IF(SP_SUL!X1021="","*",SP_SUL!X1021)</f>
        <v>*</v>
      </c>
      <c r="C1020" s="82" t="str">
        <f>IF(SP_SUL!S1021="","*",SP_SUL!S1021)</f>
        <v>*</v>
      </c>
      <c r="D1020" s="82" t="str">
        <f>IF(SP_SUL!T1021="","*",SP_SUL!T1021)</f>
        <v>*</v>
      </c>
      <c r="E1020" s="82" t="str">
        <f>IF(SP_SUL!D1021="","*",SP_SUL!D1021)</f>
        <v>*</v>
      </c>
      <c r="F1020" s="82" t="str">
        <f>IF(SP_SUL!H1021="","*",SP_SUL!H1021)</f>
        <v>*</v>
      </c>
      <c r="G1020" s="82" t="str">
        <f>IF(SP_SUL!M1021="","*",SP_SUL!M1021)</f>
        <v>*</v>
      </c>
      <c r="H1020" s="115" t="str">
        <f>IF(SP_SUL!K1021="","*",SP_SUL!K1021)</f>
        <v>*</v>
      </c>
      <c r="I1020" s="112" t="str">
        <f>IF(SP_SUL!O1021="","*",SP_SUL!O1021)</f>
        <v>*</v>
      </c>
      <c r="J1020" s="112" t="str">
        <f>IF(SP_SUL!P1021="","*",SP_SUL!P1021)</f>
        <v>*</v>
      </c>
      <c r="K1020" s="82" t="str">
        <f>IF(SP_SUL!AK1021="","*",SP_SUL!AK1021)</f>
        <v>*</v>
      </c>
      <c r="L1020" s="82" t="str">
        <f>IF(SP_SUL!AM1021="","*",SP_SUL!AM1021)</f>
        <v>*</v>
      </c>
      <c r="M1020" s="82" t="str">
        <f>IF(SP_SUL!AP1021="","*",SP_SUL!AP1021)</f>
        <v>*</v>
      </c>
      <c r="N1020" s="82" t="str">
        <f>IF(SP_SUL!AM1021="","*",SP_SUL!AM1021)</f>
        <v>*</v>
      </c>
      <c r="O1020" s="109" t="str">
        <f>IF(SP_SUL!BH1021="","*",SP_SUL!BH1021)</f>
        <v>*</v>
      </c>
      <c r="P1020" s="145" t="str">
        <f>IF($A$2=1,IF(SP_SUL!BJ1021="","*",SP_SUL!BJ1021),IF(SP_SUL!BK1021="","*",SP_SUL!BK1021))</f>
        <v>*</v>
      </c>
    </row>
    <row r="1021" spans="1:16" hidden="1">
      <c r="A1021" s="81" t="str">
        <f>IF(SP_SUL!B1022="","*",SP_SUL!B1022)</f>
        <v>*</v>
      </c>
      <c r="B1021" s="82" t="str">
        <f>IF(SP_SUL!X1022="","*",SP_SUL!X1022)</f>
        <v>*</v>
      </c>
      <c r="C1021" s="82" t="str">
        <f>IF(SP_SUL!S1022="","*",SP_SUL!S1022)</f>
        <v>*</v>
      </c>
      <c r="D1021" s="82" t="str">
        <f>IF(SP_SUL!T1022="","*",SP_SUL!T1022)</f>
        <v>*</v>
      </c>
      <c r="E1021" s="82" t="str">
        <f>IF(SP_SUL!D1022="","*",SP_SUL!D1022)</f>
        <v>*</v>
      </c>
      <c r="F1021" s="82" t="str">
        <f>IF(SP_SUL!H1022="","*",SP_SUL!H1022)</f>
        <v>*</v>
      </c>
      <c r="G1021" s="82" t="str">
        <f>IF(SP_SUL!M1022="","*",SP_SUL!M1022)</f>
        <v>*</v>
      </c>
      <c r="H1021" s="115" t="str">
        <f>IF(SP_SUL!K1022="","*",SP_SUL!K1022)</f>
        <v>*</v>
      </c>
      <c r="I1021" s="112" t="str">
        <f>IF(SP_SUL!O1022="","*",SP_SUL!O1022)</f>
        <v>*</v>
      </c>
      <c r="J1021" s="112" t="str">
        <f>IF(SP_SUL!P1022="","*",SP_SUL!P1022)</f>
        <v>*</v>
      </c>
      <c r="K1021" s="82" t="str">
        <f>IF(SP_SUL!AK1022="","*",SP_SUL!AK1022)</f>
        <v>*</v>
      </c>
      <c r="L1021" s="82" t="str">
        <f>IF(SP_SUL!AM1022="","*",SP_SUL!AM1022)</f>
        <v>*</v>
      </c>
      <c r="M1021" s="82" t="str">
        <f>IF(SP_SUL!AP1022="","*",SP_SUL!AP1022)</f>
        <v>*</v>
      </c>
      <c r="N1021" s="82" t="str">
        <f>IF(SP_SUL!AM1022="","*",SP_SUL!AM1022)</f>
        <v>*</v>
      </c>
      <c r="O1021" s="109" t="str">
        <f>IF(SP_SUL!BH1022="","*",SP_SUL!BH1022)</f>
        <v>*</v>
      </c>
      <c r="P1021" s="145" t="str">
        <f>IF($A$2=1,IF(SP_SUL!BJ1022="","*",SP_SUL!BJ1022),IF(SP_SUL!BK1022="","*",SP_SUL!BK1022))</f>
        <v>*</v>
      </c>
    </row>
    <row r="1022" spans="1:16" hidden="1">
      <c r="A1022" s="81" t="str">
        <f>IF(SP_SUL!B1023="","*",SP_SUL!B1023)</f>
        <v>*</v>
      </c>
      <c r="B1022" s="82" t="str">
        <f>IF(SP_SUL!X1023="","*",SP_SUL!X1023)</f>
        <v>*</v>
      </c>
      <c r="C1022" s="82" t="str">
        <f>IF(SP_SUL!S1023="","*",SP_SUL!S1023)</f>
        <v>*</v>
      </c>
      <c r="D1022" s="82" t="str">
        <f>IF(SP_SUL!T1023="","*",SP_SUL!T1023)</f>
        <v>*</v>
      </c>
      <c r="E1022" s="82" t="str">
        <f>IF(SP_SUL!D1023="","*",SP_SUL!D1023)</f>
        <v>*</v>
      </c>
      <c r="F1022" s="82" t="str">
        <f>IF(SP_SUL!H1023="","*",SP_SUL!H1023)</f>
        <v>*</v>
      </c>
      <c r="G1022" s="82" t="str">
        <f>IF(SP_SUL!M1023="","*",SP_SUL!M1023)</f>
        <v>*</v>
      </c>
      <c r="H1022" s="115" t="str">
        <f>IF(SP_SUL!K1023="","*",SP_SUL!K1023)</f>
        <v>*</v>
      </c>
      <c r="I1022" s="112" t="str">
        <f>IF(SP_SUL!O1023="","*",SP_SUL!O1023)</f>
        <v>*</v>
      </c>
      <c r="J1022" s="112" t="str">
        <f>IF(SP_SUL!P1023="","*",SP_SUL!P1023)</f>
        <v>*</v>
      </c>
      <c r="K1022" s="82" t="str">
        <f>IF(SP_SUL!AK1023="","*",SP_SUL!AK1023)</f>
        <v>*</v>
      </c>
      <c r="L1022" s="82" t="str">
        <f>IF(SP_SUL!AM1023="","*",SP_SUL!AM1023)</f>
        <v>*</v>
      </c>
      <c r="M1022" s="82" t="str">
        <f>IF(SP_SUL!AP1023="","*",SP_SUL!AP1023)</f>
        <v>*</v>
      </c>
      <c r="N1022" s="82" t="str">
        <f>IF(SP_SUL!AM1023="","*",SP_SUL!AM1023)</f>
        <v>*</v>
      </c>
      <c r="O1022" s="109" t="str">
        <f>IF(SP_SUL!BH1023="","*",SP_SUL!BH1023)</f>
        <v>*</v>
      </c>
      <c r="P1022" s="145" t="str">
        <f>IF($A$2=1,IF(SP_SUL!BJ1023="","*",SP_SUL!BJ1023),IF(SP_SUL!BK1023="","*",SP_SUL!BK1023))</f>
        <v>*</v>
      </c>
    </row>
    <row r="1023" spans="1:16" hidden="1">
      <c r="A1023" s="81" t="str">
        <f>IF(SP_SUL!B1024="","*",SP_SUL!B1024)</f>
        <v>*</v>
      </c>
      <c r="B1023" s="82" t="str">
        <f>IF(SP_SUL!X1024="","*",SP_SUL!X1024)</f>
        <v>*</v>
      </c>
      <c r="C1023" s="82" t="str">
        <f>IF(SP_SUL!S1024="","*",SP_SUL!S1024)</f>
        <v>*</v>
      </c>
      <c r="D1023" s="82" t="str">
        <f>IF(SP_SUL!T1024="","*",SP_SUL!T1024)</f>
        <v>*</v>
      </c>
      <c r="E1023" s="82" t="str">
        <f>IF(SP_SUL!D1024="","*",SP_SUL!D1024)</f>
        <v>*</v>
      </c>
      <c r="F1023" s="82" t="str">
        <f>IF(SP_SUL!H1024="","*",SP_SUL!H1024)</f>
        <v>*</v>
      </c>
      <c r="G1023" s="82" t="str">
        <f>IF(SP_SUL!M1024="","*",SP_SUL!M1024)</f>
        <v>*</v>
      </c>
      <c r="H1023" s="115" t="str">
        <f>IF(SP_SUL!K1024="","*",SP_SUL!K1024)</f>
        <v>*</v>
      </c>
      <c r="I1023" s="112" t="str">
        <f>IF(SP_SUL!O1024="","*",SP_SUL!O1024)</f>
        <v>*</v>
      </c>
      <c r="J1023" s="112" t="str">
        <f>IF(SP_SUL!P1024="","*",SP_SUL!P1024)</f>
        <v>*</v>
      </c>
      <c r="K1023" s="82" t="str">
        <f>IF(SP_SUL!AK1024="","*",SP_SUL!AK1024)</f>
        <v>*</v>
      </c>
      <c r="L1023" s="82" t="str">
        <f>IF(SP_SUL!AM1024="","*",SP_SUL!AM1024)</f>
        <v>*</v>
      </c>
      <c r="M1023" s="82" t="str">
        <f>IF(SP_SUL!AP1024="","*",SP_SUL!AP1024)</f>
        <v>*</v>
      </c>
      <c r="N1023" s="82" t="str">
        <f>IF(SP_SUL!AM1024="","*",SP_SUL!AM1024)</f>
        <v>*</v>
      </c>
      <c r="O1023" s="109" t="str">
        <f>IF(SP_SUL!BH1024="","*",SP_SUL!BH1024)</f>
        <v>*</v>
      </c>
      <c r="P1023" s="145" t="str">
        <f>IF($A$2=1,IF(SP_SUL!BJ1024="","*",SP_SUL!BJ1024),IF(SP_SUL!BK1024="","*",SP_SUL!BK1024))</f>
        <v>*</v>
      </c>
    </row>
    <row r="1024" spans="1:16" hidden="1">
      <c r="A1024" s="81" t="str">
        <f>IF(SP_SUL!B1025="","*",SP_SUL!B1025)</f>
        <v>*</v>
      </c>
      <c r="B1024" s="82" t="str">
        <f>IF(SP_SUL!X1025="","*",SP_SUL!X1025)</f>
        <v>*</v>
      </c>
      <c r="C1024" s="82" t="str">
        <f>IF(SP_SUL!S1025="","*",SP_SUL!S1025)</f>
        <v>*</v>
      </c>
      <c r="D1024" s="82" t="str">
        <f>IF(SP_SUL!T1025="","*",SP_SUL!T1025)</f>
        <v>*</v>
      </c>
      <c r="E1024" s="82" t="str">
        <f>IF(SP_SUL!D1025="","*",SP_SUL!D1025)</f>
        <v>*</v>
      </c>
      <c r="F1024" s="82" t="str">
        <f>IF(SP_SUL!H1025="","*",SP_SUL!H1025)</f>
        <v>*</v>
      </c>
      <c r="G1024" s="82" t="str">
        <f>IF(SP_SUL!M1025="","*",SP_SUL!M1025)</f>
        <v>*</v>
      </c>
      <c r="H1024" s="115" t="str">
        <f>IF(SP_SUL!K1025="","*",SP_SUL!K1025)</f>
        <v>*</v>
      </c>
      <c r="I1024" s="112" t="str">
        <f>IF(SP_SUL!O1025="","*",SP_SUL!O1025)</f>
        <v>*</v>
      </c>
      <c r="J1024" s="112" t="str">
        <f>IF(SP_SUL!P1025="","*",SP_SUL!P1025)</f>
        <v>*</v>
      </c>
      <c r="K1024" s="82" t="str">
        <f>IF(SP_SUL!AK1025="","*",SP_SUL!AK1025)</f>
        <v>*</v>
      </c>
      <c r="L1024" s="82" t="str">
        <f>IF(SP_SUL!AM1025="","*",SP_SUL!AM1025)</f>
        <v>*</v>
      </c>
      <c r="M1024" s="82" t="str">
        <f>IF(SP_SUL!AP1025="","*",SP_SUL!AP1025)</f>
        <v>*</v>
      </c>
      <c r="N1024" s="82" t="str">
        <f>IF(SP_SUL!AM1025="","*",SP_SUL!AM1025)</f>
        <v>*</v>
      </c>
      <c r="O1024" s="109" t="str">
        <f>IF(SP_SUL!BH1025="","*",SP_SUL!BH1025)</f>
        <v>*</v>
      </c>
      <c r="P1024" s="145" t="str">
        <f>IF($A$2=1,IF(SP_SUL!BJ1025="","*",SP_SUL!BJ1025),IF(SP_SUL!BK1025="","*",SP_SUL!BK1025))</f>
        <v>*</v>
      </c>
    </row>
    <row r="1025" spans="1:16" hidden="1">
      <c r="A1025" s="81" t="str">
        <f>IF(SP_SUL!B1026="","*",SP_SUL!B1026)</f>
        <v>*</v>
      </c>
      <c r="B1025" s="82" t="str">
        <f>IF(SP_SUL!X1026="","*",SP_SUL!X1026)</f>
        <v>*</v>
      </c>
      <c r="C1025" s="82" t="str">
        <f>IF(SP_SUL!S1026="","*",SP_SUL!S1026)</f>
        <v>*</v>
      </c>
      <c r="D1025" s="82" t="str">
        <f>IF(SP_SUL!T1026="","*",SP_SUL!T1026)</f>
        <v>*</v>
      </c>
      <c r="E1025" s="82" t="str">
        <f>IF(SP_SUL!D1026="","*",SP_SUL!D1026)</f>
        <v>*</v>
      </c>
      <c r="F1025" s="82" t="str">
        <f>IF(SP_SUL!H1026="","*",SP_SUL!H1026)</f>
        <v>*</v>
      </c>
      <c r="G1025" s="82" t="str">
        <f>IF(SP_SUL!M1026="","*",SP_SUL!M1026)</f>
        <v>*</v>
      </c>
      <c r="H1025" s="115" t="str">
        <f>IF(SP_SUL!K1026="","*",SP_SUL!K1026)</f>
        <v>*</v>
      </c>
      <c r="I1025" s="112" t="str">
        <f>IF(SP_SUL!O1026="","*",SP_SUL!O1026)</f>
        <v>*</v>
      </c>
      <c r="J1025" s="112" t="str">
        <f>IF(SP_SUL!P1026="","*",SP_SUL!P1026)</f>
        <v>*</v>
      </c>
      <c r="K1025" s="82" t="str">
        <f>IF(SP_SUL!AK1026="","*",SP_SUL!AK1026)</f>
        <v>*</v>
      </c>
      <c r="L1025" s="82" t="str">
        <f>IF(SP_SUL!AM1026="","*",SP_SUL!AM1026)</f>
        <v>*</v>
      </c>
      <c r="M1025" s="82" t="str">
        <f>IF(SP_SUL!AP1026="","*",SP_SUL!AP1026)</f>
        <v>*</v>
      </c>
      <c r="N1025" s="82" t="str">
        <f>IF(SP_SUL!AM1026="","*",SP_SUL!AM1026)</f>
        <v>*</v>
      </c>
      <c r="O1025" s="109" t="str">
        <f>IF(SP_SUL!BH1026="","*",SP_SUL!BH1026)</f>
        <v>*</v>
      </c>
      <c r="P1025" s="145" t="str">
        <f>IF($A$2=1,IF(SP_SUL!BJ1026="","*",SP_SUL!BJ1026),IF(SP_SUL!BK1026="","*",SP_SUL!BK1026))</f>
        <v>*</v>
      </c>
    </row>
    <row r="1026" spans="1:16" hidden="1">
      <c r="A1026" s="81" t="str">
        <f>IF(SP_SUL!B1027="","*",SP_SUL!B1027)</f>
        <v>*</v>
      </c>
      <c r="B1026" s="82" t="str">
        <f>IF(SP_SUL!X1027="","*",SP_SUL!X1027)</f>
        <v>*</v>
      </c>
      <c r="C1026" s="82" t="str">
        <f>IF(SP_SUL!S1027="","*",SP_SUL!S1027)</f>
        <v>*</v>
      </c>
      <c r="D1026" s="82" t="str">
        <f>IF(SP_SUL!T1027="","*",SP_SUL!T1027)</f>
        <v>*</v>
      </c>
      <c r="E1026" s="82" t="str">
        <f>IF(SP_SUL!D1027="","*",SP_SUL!D1027)</f>
        <v>*</v>
      </c>
      <c r="F1026" s="82" t="str">
        <f>IF(SP_SUL!H1027="","*",SP_SUL!H1027)</f>
        <v>*</v>
      </c>
      <c r="G1026" s="82" t="str">
        <f>IF(SP_SUL!M1027="","*",SP_SUL!M1027)</f>
        <v>*</v>
      </c>
      <c r="H1026" s="115" t="str">
        <f>IF(SP_SUL!K1027="","*",SP_SUL!K1027)</f>
        <v>*</v>
      </c>
      <c r="I1026" s="112" t="str">
        <f>IF(SP_SUL!O1027="","*",SP_SUL!O1027)</f>
        <v>*</v>
      </c>
      <c r="J1026" s="112" t="str">
        <f>IF(SP_SUL!P1027="","*",SP_SUL!P1027)</f>
        <v>*</v>
      </c>
      <c r="K1026" s="82" t="str">
        <f>IF(SP_SUL!AK1027="","*",SP_SUL!AK1027)</f>
        <v>*</v>
      </c>
      <c r="L1026" s="82" t="str">
        <f>IF(SP_SUL!AM1027="","*",SP_SUL!AM1027)</f>
        <v>*</v>
      </c>
      <c r="M1026" s="82" t="str">
        <f>IF(SP_SUL!AP1027="","*",SP_SUL!AP1027)</f>
        <v>*</v>
      </c>
      <c r="N1026" s="82" t="str">
        <f>IF(SP_SUL!AM1027="","*",SP_SUL!AM1027)</f>
        <v>*</v>
      </c>
      <c r="O1026" s="109" t="str">
        <f>IF(SP_SUL!BH1027="","*",SP_SUL!BH1027)</f>
        <v>*</v>
      </c>
      <c r="P1026" s="145" t="str">
        <f>IF($A$2=1,IF(SP_SUL!BJ1027="","*",SP_SUL!BJ1027),IF(SP_SUL!BK1027="","*",SP_SUL!BK1027))</f>
        <v>*</v>
      </c>
    </row>
    <row r="1027" spans="1:16" hidden="1">
      <c r="A1027" s="81" t="str">
        <f>IF(SP_SUL!B1028="","*",SP_SUL!B1028)</f>
        <v>*</v>
      </c>
      <c r="B1027" s="82" t="str">
        <f>IF(SP_SUL!X1028="","*",SP_SUL!X1028)</f>
        <v>*</v>
      </c>
      <c r="C1027" s="82" t="str">
        <f>IF(SP_SUL!S1028="","*",SP_SUL!S1028)</f>
        <v>*</v>
      </c>
      <c r="D1027" s="82" t="str">
        <f>IF(SP_SUL!T1028="","*",SP_SUL!T1028)</f>
        <v>*</v>
      </c>
      <c r="E1027" s="82" t="str">
        <f>IF(SP_SUL!D1028="","*",SP_SUL!D1028)</f>
        <v>*</v>
      </c>
      <c r="F1027" s="82" t="str">
        <f>IF(SP_SUL!H1028="","*",SP_SUL!H1028)</f>
        <v>*</v>
      </c>
      <c r="G1027" s="82" t="str">
        <f>IF(SP_SUL!M1028="","*",SP_SUL!M1028)</f>
        <v>*</v>
      </c>
      <c r="H1027" s="115" t="str">
        <f>IF(SP_SUL!K1028="","*",SP_SUL!K1028)</f>
        <v>*</v>
      </c>
      <c r="I1027" s="112" t="str">
        <f>IF(SP_SUL!O1028="","*",SP_SUL!O1028)</f>
        <v>*</v>
      </c>
      <c r="J1027" s="112" t="str">
        <f>IF(SP_SUL!P1028="","*",SP_SUL!P1028)</f>
        <v>*</v>
      </c>
      <c r="K1027" s="82" t="str">
        <f>IF(SP_SUL!AK1028="","*",SP_SUL!AK1028)</f>
        <v>*</v>
      </c>
      <c r="L1027" s="82" t="str">
        <f>IF(SP_SUL!AM1028="","*",SP_SUL!AM1028)</f>
        <v>*</v>
      </c>
      <c r="M1027" s="82" t="str">
        <f>IF(SP_SUL!AP1028="","*",SP_SUL!AP1028)</f>
        <v>*</v>
      </c>
      <c r="N1027" s="82" t="str">
        <f>IF(SP_SUL!AM1028="","*",SP_SUL!AM1028)</f>
        <v>*</v>
      </c>
      <c r="O1027" s="109" t="str">
        <f>IF(SP_SUL!BH1028="","*",SP_SUL!BH1028)</f>
        <v>*</v>
      </c>
      <c r="P1027" s="145" t="str">
        <f>IF($A$2=1,IF(SP_SUL!BJ1028="","*",SP_SUL!BJ1028),IF(SP_SUL!BK1028="","*",SP_SUL!BK1028))</f>
        <v>*</v>
      </c>
    </row>
    <row r="1028" spans="1:16" hidden="1">
      <c r="A1028" s="81" t="str">
        <f>IF(SP_SUL!B1029="","*",SP_SUL!B1029)</f>
        <v>*</v>
      </c>
      <c r="B1028" s="82" t="str">
        <f>IF(SP_SUL!X1029="","*",SP_SUL!X1029)</f>
        <v>*</v>
      </c>
      <c r="C1028" s="82" t="str">
        <f>IF(SP_SUL!S1029="","*",SP_SUL!S1029)</f>
        <v>*</v>
      </c>
      <c r="D1028" s="82" t="str">
        <f>IF(SP_SUL!T1029="","*",SP_SUL!T1029)</f>
        <v>*</v>
      </c>
      <c r="E1028" s="82" t="str">
        <f>IF(SP_SUL!D1029="","*",SP_SUL!D1029)</f>
        <v>*</v>
      </c>
      <c r="F1028" s="82" t="str">
        <f>IF(SP_SUL!H1029="","*",SP_SUL!H1029)</f>
        <v>*</v>
      </c>
      <c r="G1028" s="82" t="str">
        <f>IF(SP_SUL!M1029="","*",SP_SUL!M1029)</f>
        <v>*</v>
      </c>
      <c r="H1028" s="115" t="str">
        <f>IF(SP_SUL!K1029="","*",SP_SUL!K1029)</f>
        <v>*</v>
      </c>
      <c r="I1028" s="112" t="str">
        <f>IF(SP_SUL!O1029="","*",SP_SUL!O1029)</f>
        <v>*</v>
      </c>
      <c r="J1028" s="112" t="str">
        <f>IF(SP_SUL!P1029="","*",SP_SUL!P1029)</f>
        <v>*</v>
      </c>
      <c r="K1028" s="82" t="str">
        <f>IF(SP_SUL!AK1029="","*",SP_SUL!AK1029)</f>
        <v>*</v>
      </c>
      <c r="L1028" s="82" t="str">
        <f>IF(SP_SUL!AM1029="","*",SP_SUL!AM1029)</f>
        <v>*</v>
      </c>
      <c r="M1028" s="82" t="str">
        <f>IF(SP_SUL!AP1029="","*",SP_SUL!AP1029)</f>
        <v>*</v>
      </c>
      <c r="N1028" s="82" t="str">
        <f>IF(SP_SUL!AM1029="","*",SP_SUL!AM1029)</f>
        <v>*</v>
      </c>
      <c r="O1028" s="109" t="str">
        <f>IF(SP_SUL!BH1029="","*",SP_SUL!BH1029)</f>
        <v>*</v>
      </c>
      <c r="P1028" s="145" t="str">
        <f>IF($A$2=1,IF(SP_SUL!BJ1029="","*",SP_SUL!BJ1029),IF(SP_SUL!BK1029="","*",SP_SUL!BK1029))</f>
        <v>*</v>
      </c>
    </row>
    <row r="1029" spans="1:16" hidden="1">
      <c r="A1029" s="81" t="str">
        <f>IF(SP_SUL!B1030="","*",SP_SUL!B1030)</f>
        <v>*</v>
      </c>
      <c r="B1029" s="82" t="str">
        <f>IF(SP_SUL!X1030="","*",SP_SUL!X1030)</f>
        <v>*</v>
      </c>
      <c r="C1029" s="82" t="str">
        <f>IF(SP_SUL!S1030="","*",SP_SUL!S1030)</f>
        <v>*</v>
      </c>
      <c r="D1029" s="82" t="str">
        <f>IF(SP_SUL!T1030="","*",SP_SUL!T1030)</f>
        <v>*</v>
      </c>
      <c r="E1029" s="82" t="str">
        <f>IF(SP_SUL!D1030="","*",SP_SUL!D1030)</f>
        <v>*</v>
      </c>
      <c r="F1029" s="82" t="str">
        <f>IF(SP_SUL!H1030="","*",SP_SUL!H1030)</f>
        <v>*</v>
      </c>
      <c r="G1029" s="82" t="str">
        <f>IF(SP_SUL!M1030="","*",SP_SUL!M1030)</f>
        <v>*</v>
      </c>
      <c r="H1029" s="115" t="str">
        <f>IF(SP_SUL!K1030="","*",SP_SUL!K1030)</f>
        <v>*</v>
      </c>
      <c r="I1029" s="112" t="str">
        <f>IF(SP_SUL!O1030="","*",SP_SUL!O1030)</f>
        <v>*</v>
      </c>
      <c r="J1029" s="112" t="str">
        <f>IF(SP_SUL!P1030="","*",SP_SUL!P1030)</f>
        <v>*</v>
      </c>
      <c r="K1029" s="82" t="str">
        <f>IF(SP_SUL!AK1030="","*",SP_SUL!AK1030)</f>
        <v>*</v>
      </c>
      <c r="L1029" s="82" t="str">
        <f>IF(SP_SUL!AM1030="","*",SP_SUL!AM1030)</f>
        <v>*</v>
      </c>
      <c r="M1029" s="82" t="str">
        <f>IF(SP_SUL!AP1030="","*",SP_SUL!AP1030)</f>
        <v>*</v>
      </c>
      <c r="N1029" s="82" t="str">
        <f>IF(SP_SUL!AM1030="","*",SP_SUL!AM1030)</f>
        <v>*</v>
      </c>
      <c r="O1029" s="109" t="str">
        <f>IF(SP_SUL!BH1030="","*",SP_SUL!BH1030)</f>
        <v>*</v>
      </c>
      <c r="P1029" s="145" t="str">
        <f>IF($A$2=1,IF(SP_SUL!BJ1030="","*",SP_SUL!BJ1030),IF(SP_SUL!BK1030="","*",SP_SUL!BK1030))</f>
        <v>*</v>
      </c>
    </row>
    <row r="1030" spans="1:16" hidden="1">
      <c r="A1030" s="81" t="str">
        <f>IF(SP_SUL!B1031="","*",SP_SUL!B1031)</f>
        <v>*</v>
      </c>
      <c r="B1030" s="82" t="str">
        <f>IF(SP_SUL!X1031="","*",SP_SUL!X1031)</f>
        <v>*</v>
      </c>
      <c r="C1030" s="82" t="str">
        <f>IF(SP_SUL!S1031="","*",SP_SUL!S1031)</f>
        <v>*</v>
      </c>
      <c r="D1030" s="82" t="str">
        <f>IF(SP_SUL!T1031="","*",SP_SUL!T1031)</f>
        <v>*</v>
      </c>
      <c r="E1030" s="82" t="str">
        <f>IF(SP_SUL!D1031="","*",SP_SUL!D1031)</f>
        <v>*</v>
      </c>
      <c r="F1030" s="82" t="str">
        <f>IF(SP_SUL!H1031="","*",SP_SUL!H1031)</f>
        <v>*</v>
      </c>
      <c r="G1030" s="82" t="str">
        <f>IF(SP_SUL!M1031="","*",SP_SUL!M1031)</f>
        <v>*</v>
      </c>
      <c r="H1030" s="115" t="str">
        <f>IF(SP_SUL!K1031="","*",SP_SUL!K1031)</f>
        <v>*</v>
      </c>
      <c r="I1030" s="112" t="str">
        <f>IF(SP_SUL!O1031="","*",SP_SUL!O1031)</f>
        <v>*</v>
      </c>
      <c r="J1030" s="112" t="str">
        <f>IF(SP_SUL!P1031="","*",SP_SUL!P1031)</f>
        <v>*</v>
      </c>
      <c r="K1030" s="82" t="str">
        <f>IF(SP_SUL!AK1031="","*",SP_SUL!AK1031)</f>
        <v>*</v>
      </c>
      <c r="L1030" s="82" t="str">
        <f>IF(SP_SUL!AM1031="","*",SP_SUL!AM1031)</f>
        <v>*</v>
      </c>
      <c r="M1030" s="82" t="str">
        <f>IF(SP_SUL!AP1031="","*",SP_SUL!AP1031)</f>
        <v>*</v>
      </c>
      <c r="N1030" s="82" t="str">
        <f>IF(SP_SUL!AM1031="","*",SP_SUL!AM1031)</f>
        <v>*</v>
      </c>
      <c r="O1030" s="109" t="str">
        <f>IF(SP_SUL!BH1031="","*",SP_SUL!BH1031)</f>
        <v>*</v>
      </c>
      <c r="P1030" s="145" t="str">
        <f>IF($A$2=1,IF(SP_SUL!BJ1031="","*",SP_SUL!BJ1031),IF(SP_SUL!BK1031="","*",SP_SUL!BK1031))</f>
        <v>*</v>
      </c>
    </row>
    <row r="1031" spans="1:16" hidden="1">
      <c r="A1031" s="81" t="str">
        <f>IF(SP_SUL!B1032="","*",SP_SUL!B1032)</f>
        <v>*</v>
      </c>
      <c r="B1031" s="82" t="str">
        <f>IF(SP_SUL!X1032="","*",SP_SUL!X1032)</f>
        <v>*</v>
      </c>
      <c r="C1031" s="82" t="str">
        <f>IF(SP_SUL!S1032="","*",SP_SUL!S1032)</f>
        <v>*</v>
      </c>
      <c r="D1031" s="82" t="str">
        <f>IF(SP_SUL!T1032="","*",SP_SUL!T1032)</f>
        <v>*</v>
      </c>
      <c r="E1031" s="82" t="str">
        <f>IF(SP_SUL!D1032="","*",SP_SUL!D1032)</f>
        <v>*</v>
      </c>
      <c r="F1031" s="82" t="str">
        <f>IF(SP_SUL!H1032="","*",SP_SUL!H1032)</f>
        <v>*</v>
      </c>
      <c r="G1031" s="82" t="str">
        <f>IF(SP_SUL!M1032="","*",SP_SUL!M1032)</f>
        <v>*</v>
      </c>
      <c r="H1031" s="115" t="str">
        <f>IF(SP_SUL!K1032="","*",SP_SUL!K1032)</f>
        <v>*</v>
      </c>
      <c r="I1031" s="112" t="str">
        <f>IF(SP_SUL!O1032="","*",SP_SUL!O1032)</f>
        <v>*</v>
      </c>
      <c r="J1031" s="112" t="str">
        <f>IF(SP_SUL!P1032="","*",SP_SUL!P1032)</f>
        <v>*</v>
      </c>
      <c r="K1031" s="82" t="str">
        <f>IF(SP_SUL!AK1032="","*",SP_SUL!AK1032)</f>
        <v>*</v>
      </c>
      <c r="L1031" s="82" t="str">
        <f>IF(SP_SUL!AM1032="","*",SP_SUL!AM1032)</f>
        <v>*</v>
      </c>
      <c r="M1031" s="82" t="str">
        <f>IF(SP_SUL!AP1032="","*",SP_SUL!AP1032)</f>
        <v>*</v>
      </c>
      <c r="N1031" s="82" t="str">
        <f>IF(SP_SUL!AM1032="","*",SP_SUL!AM1032)</f>
        <v>*</v>
      </c>
      <c r="O1031" s="109" t="str">
        <f>IF(SP_SUL!BH1032="","*",SP_SUL!BH1032)</f>
        <v>*</v>
      </c>
      <c r="P1031" s="145" t="str">
        <f>IF($A$2=1,IF(SP_SUL!BJ1032="","*",SP_SUL!BJ1032),IF(SP_SUL!BK1032="","*",SP_SUL!BK1032))</f>
        <v>*</v>
      </c>
    </row>
    <row r="1032" spans="1:16" hidden="1">
      <c r="A1032" s="81" t="str">
        <f>IF(SP_SUL!B1033="","*",SP_SUL!B1033)</f>
        <v>*</v>
      </c>
      <c r="B1032" s="82" t="str">
        <f>IF(SP_SUL!X1033="","*",SP_SUL!X1033)</f>
        <v>*</v>
      </c>
      <c r="C1032" s="82" t="str">
        <f>IF(SP_SUL!S1033="","*",SP_SUL!S1033)</f>
        <v>*</v>
      </c>
      <c r="D1032" s="82" t="str">
        <f>IF(SP_SUL!T1033="","*",SP_SUL!T1033)</f>
        <v>*</v>
      </c>
      <c r="E1032" s="82" t="str">
        <f>IF(SP_SUL!D1033="","*",SP_SUL!D1033)</f>
        <v>*</v>
      </c>
      <c r="F1032" s="82" t="str">
        <f>IF(SP_SUL!H1033="","*",SP_SUL!H1033)</f>
        <v>*</v>
      </c>
      <c r="G1032" s="82" t="str">
        <f>IF(SP_SUL!M1033="","*",SP_SUL!M1033)</f>
        <v>*</v>
      </c>
      <c r="H1032" s="115" t="str">
        <f>IF(SP_SUL!K1033="","*",SP_SUL!K1033)</f>
        <v>*</v>
      </c>
      <c r="I1032" s="112" t="str">
        <f>IF(SP_SUL!O1033="","*",SP_SUL!O1033)</f>
        <v>*</v>
      </c>
      <c r="J1032" s="112" t="str">
        <f>IF(SP_SUL!P1033="","*",SP_SUL!P1033)</f>
        <v>*</v>
      </c>
      <c r="K1032" s="82" t="str">
        <f>IF(SP_SUL!AK1033="","*",SP_SUL!AK1033)</f>
        <v>*</v>
      </c>
      <c r="L1032" s="82" t="str">
        <f>IF(SP_SUL!AM1033="","*",SP_SUL!AM1033)</f>
        <v>*</v>
      </c>
      <c r="M1032" s="82" t="str">
        <f>IF(SP_SUL!AP1033="","*",SP_SUL!AP1033)</f>
        <v>*</v>
      </c>
      <c r="N1032" s="82" t="str">
        <f>IF(SP_SUL!AM1033="","*",SP_SUL!AM1033)</f>
        <v>*</v>
      </c>
      <c r="O1032" s="109" t="str">
        <f>IF(SP_SUL!BH1033="","*",SP_SUL!BH1033)</f>
        <v>*</v>
      </c>
      <c r="P1032" s="145" t="str">
        <f>IF($A$2=1,IF(SP_SUL!BJ1033="","*",SP_SUL!BJ1033),IF(SP_SUL!BK1033="","*",SP_SUL!BK1033))</f>
        <v>*</v>
      </c>
    </row>
    <row r="1033" spans="1:16" hidden="1">
      <c r="A1033" s="81" t="str">
        <f>IF(SP_SUL!B1034="","*",SP_SUL!B1034)</f>
        <v>*</v>
      </c>
      <c r="B1033" s="82" t="str">
        <f>IF(SP_SUL!X1034="","*",SP_SUL!X1034)</f>
        <v>*</v>
      </c>
      <c r="C1033" s="82" t="str">
        <f>IF(SP_SUL!S1034="","*",SP_SUL!S1034)</f>
        <v>*</v>
      </c>
      <c r="D1033" s="82" t="str">
        <f>IF(SP_SUL!T1034="","*",SP_SUL!T1034)</f>
        <v>*</v>
      </c>
      <c r="E1033" s="82" t="str">
        <f>IF(SP_SUL!D1034="","*",SP_SUL!D1034)</f>
        <v>*</v>
      </c>
      <c r="F1033" s="82" t="str">
        <f>IF(SP_SUL!H1034="","*",SP_SUL!H1034)</f>
        <v>*</v>
      </c>
      <c r="G1033" s="82" t="str">
        <f>IF(SP_SUL!M1034="","*",SP_SUL!M1034)</f>
        <v>*</v>
      </c>
      <c r="H1033" s="115" t="str">
        <f>IF(SP_SUL!K1034="","*",SP_SUL!K1034)</f>
        <v>*</v>
      </c>
      <c r="I1033" s="112" t="str">
        <f>IF(SP_SUL!O1034="","*",SP_SUL!O1034)</f>
        <v>*</v>
      </c>
      <c r="J1033" s="112" t="str">
        <f>IF(SP_SUL!P1034="","*",SP_SUL!P1034)</f>
        <v>*</v>
      </c>
      <c r="K1033" s="82" t="str">
        <f>IF(SP_SUL!AK1034="","*",SP_SUL!AK1034)</f>
        <v>*</v>
      </c>
      <c r="L1033" s="82" t="str">
        <f>IF(SP_SUL!AM1034="","*",SP_SUL!AM1034)</f>
        <v>*</v>
      </c>
      <c r="M1033" s="82" t="str">
        <f>IF(SP_SUL!AP1034="","*",SP_SUL!AP1034)</f>
        <v>*</v>
      </c>
      <c r="N1033" s="82" t="str">
        <f>IF(SP_SUL!AM1034="","*",SP_SUL!AM1034)</f>
        <v>*</v>
      </c>
      <c r="O1033" s="109" t="str">
        <f>IF(SP_SUL!BH1034="","*",SP_SUL!BH1034)</f>
        <v>*</v>
      </c>
      <c r="P1033" s="145" t="str">
        <f>IF($A$2=1,IF(SP_SUL!BJ1034="","*",SP_SUL!BJ1034),IF(SP_SUL!BK1034="","*",SP_SUL!BK1034))</f>
        <v>*</v>
      </c>
    </row>
    <row r="1034" spans="1:16" hidden="1">
      <c r="A1034" s="81" t="str">
        <f>IF(SP_SUL!B1035="","*",SP_SUL!B1035)</f>
        <v>*</v>
      </c>
      <c r="B1034" s="82" t="str">
        <f>IF(SP_SUL!X1035="","*",SP_SUL!X1035)</f>
        <v>*</v>
      </c>
      <c r="C1034" s="82" t="str">
        <f>IF(SP_SUL!S1035="","*",SP_SUL!S1035)</f>
        <v>*</v>
      </c>
      <c r="D1034" s="82" t="str">
        <f>IF(SP_SUL!T1035="","*",SP_SUL!T1035)</f>
        <v>*</v>
      </c>
      <c r="E1034" s="82" t="str">
        <f>IF(SP_SUL!D1035="","*",SP_SUL!D1035)</f>
        <v>*</v>
      </c>
      <c r="F1034" s="82" t="str">
        <f>IF(SP_SUL!H1035="","*",SP_SUL!H1035)</f>
        <v>*</v>
      </c>
      <c r="G1034" s="82" t="str">
        <f>IF(SP_SUL!M1035="","*",SP_SUL!M1035)</f>
        <v>*</v>
      </c>
      <c r="H1034" s="115" t="str">
        <f>IF(SP_SUL!K1035="","*",SP_SUL!K1035)</f>
        <v>*</v>
      </c>
      <c r="I1034" s="112" t="str">
        <f>IF(SP_SUL!O1035="","*",SP_SUL!O1035)</f>
        <v>*</v>
      </c>
      <c r="J1034" s="112" t="str">
        <f>IF(SP_SUL!P1035="","*",SP_SUL!P1035)</f>
        <v>*</v>
      </c>
      <c r="K1034" s="82" t="str">
        <f>IF(SP_SUL!AK1035="","*",SP_SUL!AK1035)</f>
        <v>*</v>
      </c>
      <c r="L1034" s="82" t="str">
        <f>IF(SP_SUL!AM1035="","*",SP_SUL!AM1035)</f>
        <v>*</v>
      </c>
      <c r="M1034" s="82" t="str">
        <f>IF(SP_SUL!AP1035="","*",SP_SUL!AP1035)</f>
        <v>*</v>
      </c>
      <c r="N1034" s="82" t="str">
        <f>IF(SP_SUL!AM1035="","*",SP_SUL!AM1035)</f>
        <v>*</v>
      </c>
      <c r="O1034" s="109" t="str">
        <f>IF(SP_SUL!BH1035="","*",SP_SUL!BH1035)</f>
        <v>*</v>
      </c>
      <c r="P1034" s="145" t="str">
        <f>IF($A$2=1,IF(SP_SUL!BJ1035="","*",SP_SUL!BJ1035),IF(SP_SUL!BK1035="","*",SP_SUL!BK1035))</f>
        <v>*</v>
      </c>
    </row>
    <row r="1035" spans="1:16" hidden="1">
      <c r="A1035" s="81" t="str">
        <f>IF(SP_SUL!B1036="","*",SP_SUL!B1036)</f>
        <v>*</v>
      </c>
      <c r="B1035" s="82" t="str">
        <f>IF(SP_SUL!X1036="","*",SP_SUL!X1036)</f>
        <v>*</v>
      </c>
      <c r="C1035" s="82" t="str">
        <f>IF(SP_SUL!S1036="","*",SP_SUL!S1036)</f>
        <v>*</v>
      </c>
      <c r="D1035" s="82" t="str">
        <f>IF(SP_SUL!T1036="","*",SP_SUL!T1036)</f>
        <v>*</v>
      </c>
      <c r="E1035" s="82" t="str">
        <f>IF(SP_SUL!D1036="","*",SP_SUL!D1036)</f>
        <v>*</v>
      </c>
      <c r="F1035" s="82" t="str">
        <f>IF(SP_SUL!H1036="","*",SP_SUL!H1036)</f>
        <v>*</v>
      </c>
      <c r="G1035" s="82" t="str">
        <f>IF(SP_SUL!M1036="","*",SP_SUL!M1036)</f>
        <v>*</v>
      </c>
      <c r="H1035" s="115" t="str">
        <f>IF(SP_SUL!K1036="","*",SP_SUL!K1036)</f>
        <v>*</v>
      </c>
      <c r="I1035" s="112" t="str">
        <f>IF(SP_SUL!O1036="","*",SP_SUL!O1036)</f>
        <v>*</v>
      </c>
      <c r="J1035" s="112" t="str">
        <f>IF(SP_SUL!P1036="","*",SP_SUL!P1036)</f>
        <v>*</v>
      </c>
      <c r="K1035" s="82" t="str">
        <f>IF(SP_SUL!AK1036="","*",SP_SUL!AK1036)</f>
        <v>*</v>
      </c>
      <c r="L1035" s="82" t="str">
        <f>IF(SP_SUL!AM1036="","*",SP_SUL!AM1036)</f>
        <v>*</v>
      </c>
      <c r="M1035" s="82" t="str">
        <f>IF(SP_SUL!AP1036="","*",SP_SUL!AP1036)</f>
        <v>*</v>
      </c>
      <c r="N1035" s="82" t="str">
        <f>IF(SP_SUL!AM1036="","*",SP_SUL!AM1036)</f>
        <v>*</v>
      </c>
      <c r="O1035" s="109" t="str">
        <f>IF(SP_SUL!BH1036="","*",SP_SUL!BH1036)</f>
        <v>*</v>
      </c>
      <c r="P1035" s="145" t="str">
        <f>IF($A$2=1,IF(SP_SUL!BJ1036="","*",SP_SUL!BJ1036),IF(SP_SUL!BK1036="","*",SP_SUL!BK1036))</f>
        <v>*</v>
      </c>
    </row>
    <row r="1036" spans="1:16" hidden="1">
      <c r="A1036" s="81" t="str">
        <f>IF(SP_SUL!B1037="","*",SP_SUL!B1037)</f>
        <v>*</v>
      </c>
      <c r="B1036" s="82" t="str">
        <f>IF(SP_SUL!X1037="","*",SP_SUL!X1037)</f>
        <v>*</v>
      </c>
      <c r="C1036" s="82" t="str">
        <f>IF(SP_SUL!S1037="","*",SP_SUL!S1037)</f>
        <v>*</v>
      </c>
      <c r="D1036" s="82" t="str">
        <f>IF(SP_SUL!T1037="","*",SP_SUL!T1037)</f>
        <v>*</v>
      </c>
      <c r="E1036" s="82" t="str">
        <f>IF(SP_SUL!D1037="","*",SP_SUL!D1037)</f>
        <v>*</v>
      </c>
      <c r="F1036" s="82" t="str">
        <f>IF(SP_SUL!H1037="","*",SP_SUL!H1037)</f>
        <v>*</v>
      </c>
      <c r="G1036" s="82" t="str">
        <f>IF(SP_SUL!M1037="","*",SP_SUL!M1037)</f>
        <v>*</v>
      </c>
      <c r="H1036" s="115" t="str">
        <f>IF(SP_SUL!K1037="","*",SP_SUL!K1037)</f>
        <v>*</v>
      </c>
      <c r="I1036" s="112" t="str">
        <f>IF(SP_SUL!O1037="","*",SP_SUL!O1037)</f>
        <v>*</v>
      </c>
      <c r="J1036" s="112" t="str">
        <f>IF(SP_SUL!P1037="","*",SP_SUL!P1037)</f>
        <v>*</v>
      </c>
      <c r="K1036" s="82" t="str">
        <f>IF(SP_SUL!AK1037="","*",SP_SUL!AK1037)</f>
        <v>*</v>
      </c>
      <c r="L1036" s="82" t="str">
        <f>IF(SP_SUL!AM1037="","*",SP_SUL!AM1037)</f>
        <v>*</v>
      </c>
      <c r="M1036" s="82" t="str">
        <f>IF(SP_SUL!AP1037="","*",SP_SUL!AP1037)</f>
        <v>*</v>
      </c>
      <c r="N1036" s="82" t="str">
        <f>IF(SP_SUL!AM1037="","*",SP_SUL!AM1037)</f>
        <v>*</v>
      </c>
      <c r="O1036" s="109" t="str">
        <f>IF(SP_SUL!BH1037="","*",SP_SUL!BH1037)</f>
        <v>*</v>
      </c>
      <c r="P1036" s="145" t="str">
        <f>IF($A$2=1,IF(SP_SUL!BJ1037="","*",SP_SUL!BJ1037),IF(SP_SUL!BK1037="","*",SP_SUL!BK1037))</f>
        <v>*</v>
      </c>
    </row>
    <row r="1037" spans="1:16" hidden="1">
      <c r="A1037" s="81" t="str">
        <f>IF(SP_SUL!B1038="","*",SP_SUL!B1038)</f>
        <v>*</v>
      </c>
      <c r="B1037" s="82" t="str">
        <f>IF(SP_SUL!X1038="","*",SP_SUL!X1038)</f>
        <v>*</v>
      </c>
      <c r="C1037" s="82" t="str">
        <f>IF(SP_SUL!S1038="","*",SP_SUL!S1038)</f>
        <v>*</v>
      </c>
      <c r="D1037" s="82" t="str">
        <f>IF(SP_SUL!T1038="","*",SP_SUL!T1038)</f>
        <v>*</v>
      </c>
      <c r="E1037" s="82" t="str">
        <f>IF(SP_SUL!D1038="","*",SP_SUL!D1038)</f>
        <v>*</v>
      </c>
      <c r="F1037" s="82" t="str">
        <f>IF(SP_SUL!H1038="","*",SP_SUL!H1038)</f>
        <v>*</v>
      </c>
      <c r="G1037" s="82" t="str">
        <f>IF(SP_SUL!M1038="","*",SP_SUL!M1038)</f>
        <v>*</v>
      </c>
      <c r="H1037" s="115" t="str">
        <f>IF(SP_SUL!K1038="","*",SP_SUL!K1038)</f>
        <v>*</v>
      </c>
      <c r="I1037" s="112" t="str">
        <f>IF(SP_SUL!O1038="","*",SP_SUL!O1038)</f>
        <v>*</v>
      </c>
      <c r="J1037" s="112" t="str">
        <f>IF(SP_SUL!P1038="","*",SP_SUL!P1038)</f>
        <v>*</v>
      </c>
      <c r="K1037" s="82" t="str">
        <f>IF(SP_SUL!AK1038="","*",SP_SUL!AK1038)</f>
        <v>*</v>
      </c>
      <c r="L1037" s="82" t="str">
        <f>IF(SP_SUL!AM1038="","*",SP_SUL!AM1038)</f>
        <v>*</v>
      </c>
      <c r="M1037" s="82" t="str">
        <f>IF(SP_SUL!AP1038="","*",SP_SUL!AP1038)</f>
        <v>*</v>
      </c>
      <c r="N1037" s="82" t="str">
        <f>IF(SP_SUL!AM1038="","*",SP_SUL!AM1038)</f>
        <v>*</v>
      </c>
      <c r="O1037" s="109" t="str">
        <f>IF(SP_SUL!BH1038="","*",SP_SUL!BH1038)</f>
        <v>*</v>
      </c>
      <c r="P1037" s="145" t="str">
        <f>IF($A$2=1,IF(SP_SUL!BJ1038="","*",SP_SUL!BJ1038),IF(SP_SUL!BK1038="","*",SP_SUL!BK1038))</f>
        <v>*</v>
      </c>
    </row>
    <row r="1038" spans="1:16" hidden="1">
      <c r="A1038" s="81" t="str">
        <f>IF(SP_SUL!B1039="","*",SP_SUL!B1039)</f>
        <v>*</v>
      </c>
      <c r="B1038" s="82" t="str">
        <f>IF(SP_SUL!X1039="","*",SP_SUL!X1039)</f>
        <v>*</v>
      </c>
      <c r="C1038" s="82" t="str">
        <f>IF(SP_SUL!S1039="","*",SP_SUL!S1039)</f>
        <v>*</v>
      </c>
      <c r="D1038" s="82" t="str">
        <f>IF(SP_SUL!T1039="","*",SP_SUL!T1039)</f>
        <v>*</v>
      </c>
      <c r="E1038" s="82" t="str">
        <f>IF(SP_SUL!D1039="","*",SP_SUL!D1039)</f>
        <v>*</v>
      </c>
      <c r="F1038" s="82" t="str">
        <f>IF(SP_SUL!H1039="","*",SP_SUL!H1039)</f>
        <v>*</v>
      </c>
      <c r="G1038" s="82" t="str">
        <f>IF(SP_SUL!M1039="","*",SP_SUL!M1039)</f>
        <v>*</v>
      </c>
      <c r="H1038" s="115" t="str">
        <f>IF(SP_SUL!K1039="","*",SP_SUL!K1039)</f>
        <v>*</v>
      </c>
      <c r="I1038" s="112" t="str">
        <f>IF(SP_SUL!O1039="","*",SP_SUL!O1039)</f>
        <v>*</v>
      </c>
      <c r="J1038" s="112" t="str">
        <f>IF(SP_SUL!P1039="","*",SP_SUL!P1039)</f>
        <v>*</v>
      </c>
      <c r="K1038" s="82" t="str">
        <f>IF(SP_SUL!AK1039="","*",SP_SUL!AK1039)</f>
        <v>*</v>
      </c>
      <c r="L1038" s="82" t="str">
        <f>IF(SP_SUL!AM1039="","*",SP_SUL!AM1039)</f>
        <v>*</v>
      </c>
      <c r="M1038" s="82" t="str">
        <f>IF(SP_SUL!AP1039="","*",SP_SUL!AP1039)</f>
        <v>*</v>
      </c>
      <c r="N1038" s="82" t="str">
        <f>IF(SP_SUL!AM1039="","*",SP_SUL!AM1039)</f>
        <v>*</v>
      </c>
      <c r="O1038" s="109" t="str">
        <f>IF(SP_SUL!BH1039="","*",SP_SUL!BH1039)</f>
        <v>*</v>
      </c>
      <c r="P1038" s="145" t="str">
        <f>IF($A$2=1,IF(SP_SUL!BJ1039="","*",SP_SUL!BJ1039),IF(SP_SUL!BK1039="","*",SP_SUL!BK1039))</f>
        <v>*</v>
      </c>
    </row>
    <row r="1039" spans="1:16" hidden="1">
      <c r="A1039" s="81" t="str">
        <f>IF(SP_SUL!B1040="","*",SP_SUL!B1040)</f>
        <v>*</v>
      </c>
      <c r="B1039" s="82" t="str">
        <f>IF(SP_SUL!X1040="","*",SP_SUL!X1040)</f>
        <v>*</v>
      </c>
      <c r="C1039" s="82" t="str">
        <f>IF(SP_SUL!S1040="","*",SP_SUL!S1040)</f>
        <v>*</v>
      </c>
      <c r="D1039" s="82" t="str">
        <f>IF(SP_SUL!T1040="","*",SP_SUL!T1040)</f>
        <v>*</v>
      </c>
      <c r="E1039" s="82" t="str">
        <f>IF(SP_SUL!D1040="","*",SP_SUL!D1040)</f>
        <v>*</v>
      </c>
      <c r="F1039" s="82" t="str">
        <f>IF(SP_SUL!H1040="","*",SP_SUL!H1040)</f>
        <v>*</v>
      </c>
      <c r="G1039" s="82" t="str">
        <f>IF(SP_SUL!M1040="","*",SP_SUL!M1040)</f>
        <v>*</v>
      </c>
      <c r="H1039" s="115" t="str">
        <f>IF(SP_SUL!K1040="","*",SP_SUL!K1040)</f>
        <v>*</v>
      </c>
      <c r="I1039" s="112" t="str">
        <f>IF(SP_SUL!O1040="","*",SP_SUL!O1040)</f>
        <v>*</v>
      </c>
      <c r="J1039" s="112" t="str">
        <f>IF(SP_SUL!P1040="","*",SP_SUL!P1040)</f>
        <v>*</v>
      </c>
      <c r="K1039" s="82" t="str">
        <f>IF(SP_SUL!AK1040="","*",SP_SUL!AK1040)</f>
        <v>*</v>
      </c>
      <c r="L1039" s="82" t="str">
        <f>IF(SP_SUL!AM1040="","*",SP_SUL!AM1040)</f>
        <v>*</v>
      </c>
      <c r="M1039" s="82" t="str">
        <f>IF(SP_SUL!AP1040="","*",SP_SUL!AP1040)</f>
        <v>*</v>
      </c>
      <c r="N1039" s="82" t="str">
        <f>IF(SP_SUL!AM1040="","*",SP_SUL!AM1040)</f>
        <v>*</v>
      </c>
      <c r="O1039" s="109" t="str">
        <f>IF(SP_SUL!BH1040="","*",SP_SUL!BH1040)</f>
        <v>*</v>
      </c>
      <c r="P1039" s="145" t="str">
        <f>IF($A$2=1,IF(SP_SUL!BJ1040="","*",SP_SUL!BJ1040),IF(SP_SUL!BK1040="","*",SP_SUL!BK1040))</f>
        <v>*</v>
      </c>
    </row>
    <row r="1040" spans="1:16" hidden="1">
      <c r="A1040" s="81" t="str">
        <f>IF(SP_SUL!B1041="","*",SP_SUL!B1041)</f>
        <v>*</v>
      </c>
      <c r="B1040" s="82" t="str">
        <f>IF(SP_SUL!X1041="","*",SP_SUL!X1041)</f>
        <v>*</v>
      </c>
      <c r="C1040" s="82" t="str">
        <f>IF(SP_SUL!S1041="","*",SP_SUL!S1041)</f>
        <v>*</v>
      </c>
      <c r="D1040" s="82" t="str">
        <f>IF(SP_SUL!T1041="","*",SP_SUL!T1041)</f>
        <v>*</v>
      </c>
      <c r="E1040" s="82" t="str">
        <f>IF(SP_SUL!D1041="","*",SP_SUL!D1041)</f>
        <v>*</v>
      </c>
      <c r="F1040" s="82" t="str">
        <f>IF(SP_SUL!H1041="","*",SP_SUL!H1041)</f>
        <v>*</v>
      </c>
      <c r="G1040" s="82" t="str">
        <f>IF(SP_SUL!M1041="","*",SP_SUL!M1041)</f>
        <v>*</v>
      </c>
      <c r="H1040" s="115" t="str">
        <f>IF(SP_SUL!K1041="","*",SP_SUL!K1041)</f>
        <v>*</v>
      </c>
      <c r="I1040" s="112" t="str">
        <f>IF(SP_SUL!O1041="","*",SP_SUL!O1041)</f>
        <v>*</v>
      </c>
      <c r="J1040" s="112" t="str">
        <f>IF(SP_SUL!P1041="","*",SP_SUL!P1041)</f>
        <v>*</v>
      </c>
      <c r="K1040" s="82" t="str">
        <f>IF(SP_SUL!AK1041="","*",SP_SUL!AK1041)</f>
        <v>*</v>
      </c>
      <c r="L1040" s="82" t="str">
        <f>IF(SP_SUL!AM1041="","*",SP_SUL!AM1041)</f>
        <v>*</v>
      </c>
      <c r="M1040" s="82" t="str">
        <f>IF(SP_SUL!AP1041="","*",SP_SUL!AP1041)</f>
        <v>*</v>
      </c>
      <c r="N1040" s="82" t="str">
        <f>IF(SP_SUL!AM1041="","*",SP_SUL!AM1041)</f>
        <v>*</v>
      </c>
      <c r="O1040" s="109" t="str">
        <f>IF(SP_SUL!BH1041="","*",SP_SUL!BH1041)</f>
        <v>*</v>
      </c>
      <c r="P1040" s="145" t="str">
        <f>IF($A$2=1,IF(SP_SUL!BJ1041="","*",SP_SUL!BJ1041),IF(SP_SUL!BK1041="","*",SP_SUL!BK1041))</f>
        <v>*</v>
      </c>
    </row>
    <row r="1041" spans="1:16" hidden="1">
      <c r="A1041" s="81" t="str">
        <f>IF(SP_SUL!B1042="","*",SP_SUL!B1042)</f>
        <v>*</v>
      </c>
      <c r="B1041" s="82" t="str">
        <f>IF(SP_SUL!X1042="","*",SP_SUL!X1042)</f>
        <v>*</v>
      </c>
      <c r="C1041" s="82" t="str">
        <f>IF(SP_SUL!S1042="","*",SP_SUL!S1042)</f>
        <v>*</v>
      </c>
      <c r="D1041" s="82" t="str">
        <f>IF(SP_SUL!T1042="","*",SP_SUL!T1042)</f>
        <v>*</v>
      </c>
      <c r="E1041" s="82" t="str">
        <f>IF(SP_SUL!D1042="","*",SP_SUL!D1042)</f>
        <v>*</v>
      </c>
      <c r="F1041" s="82" t="str">
        <f>IF(SP_SUL!H1042="","*",SP_SUL!H1042)</f>
        <v>*</v>
      </c>
      <c r="G1041" s="82" t="str">
        <f>IF(SP_SUL!M1042="","*",SP_SUL!M1042)</f>
        <v>*</v>
      </c>
      <c r="H1041" s="115" t="str">
        <f>IF(SP_SUL!K1042="","*",SP_SUL!K1042)</f>
        <v>*</v>
      </c>
      <c r="I1041" s="112" t="str">
        <f>IF(SP_SUL!O1042="","*",SP_SUL!O1042)</f>
        <v>*</v>
      </c>
      <c r="J1041" s="112" t="str">
        <f>IF(SP_SUL!P1042="","*",SP_SUL!P1042)</f>
        <v>*</v>
      </c>
      <c r="K1041" s="82" t="str">
        <f>IF(SP_SUL!AK1042="","*",SP_SUL!AK1042)</f>
        <v>*</v>
      </c>
      <c r="L1041" s="82" t="str">
        <f>IF(SP_SUL!AM1042="","*",SP_SUL!AM1042)</f>
        <v>*</v>
      </c>
      <c r="M1041" s="82" t="str">
        <f>IF(SP_SUL!AP1042="","*",SP_SUL!AP1042)</f>
        <v>*</v>
      </c>
      <c r="N1041" s="82" t="str">
        <f>IF(SP_SUL!AM1042="","*",SP_SUL!AM1042)</f>
        <v>*</v>
      </c>
      <c r="O1041" s="109" t="str">
        <f>IF(SP_SUL!BH1042="","*",SP_SUL!BH1042)</f>
        <v>*</v>
      </c>
      <c r="P1041" s="145" t="str">
        <f>IF($A$2=1,IF(SP_SUL!BJ1042="","*",SP_SUL!BJ1042),IF(SP_SUL!BK1042="","*",SP_SUL!BK1042))</f>
        <v>*</v>
      </c>
    </row>
    <row r="1042" spans="1:16" hidden="1">
      <c r="A1042" s="81" t="str">
        <f>IF(SP_SUL!B1043="","*",SP_SUL!B1043)</f>
        <v>*</v>
      </c>
      <c r="B1042" s="82" t="str">
        <f>IF(SP_SUL!X1043="","*",SP_SUL!X1043)</f>
        <v>*</v>
      </c>
      <c r="C1042" s="82" t="str">
        <f>IF(SP_SUL!S1043="","*",SP_SUL!S1043)</f>
        <v>*</v>
      </c>
      <c r="D1042" s="82" t="str">
        <f>IF(SP_SUL!T1043="","*",SP_SUL!T1043)</f>
        <v>*</v>
      </c>
      <c r="E1042" s="82" t="str">
        <f>IF(SP_SUL!D1043="","*",SP_SUL!D1043)</f>
        <v>*</v>
      </c>
      <c r="F1042" s="82" t="str">
        <f>IF(SP_SUL!H1043="","*",SP_SUL!H1043)</f>
        <v>*</v>
      </c>
      <c r="G1042" s="82" t="str">
        <f>IF(SP_SUL!M1043="","*",SP_SUL!M1043)</f>
        <v>*</v>
      </c>
      <c r="H1042" s="115" t="str">
        <f>IF(SP_SUL!K1043="","*",SP_SUL!K1043)</f>
        <v>*</v>
      </c>
      <c r="I1042" s="112" t="str">
        <f>IF(SP_SUL!O1043="","*",SP_SUL!O1043)</f>
        <v>*</v>
      </c>
      <c r="J1042" s="112" t="str">
        <f>IF(SP_SUL!P1043="","*",SP_SUL!P1043)</f>
        <v>*</v>
      </c>
      <c r="K1042" s="82" t="str">
        <f>IF(SP_SUL!AK1043="","*",SP_SUL!AK1043)</f>
        <v>*</v>
      </c>
      <c r="L1042" s="82" t="str">
        <f>IF(SP_SUL!AM1043="","*",SP_SUL!AM1043)</f>
        <v>*</v>
      </c>
      <c r="M1042" s="82" t="str">
        <f>IF(SP_SUL!AP1043="","*",SP_SUL!AP1043)</f>
        <v>*</v>
      </c>
      <c r="N1042" s="82" t="str">
        <f>IF(SP_SUL!AM1043="","*",SP_SUL!AM1043)</f>
        <v>*</v>
      </c>
      <c r="O1042" s="109" t="str">
        <f>IF(SP_SUL!BH1043="","*",SP_SUL!BH1043)</f>
        <v>*</v>
      </c>
      <c r="P1042" s="145" t="str">
        <f>IF($A$2=1,IF(SP_SUL!BJ1043="","*",SP_SUL!BJ1043),IF(SP_SUL!BK1043="","*",SP_SUL!BK1043))</f>
        <v>*</v>
      </c>
    </row>
    <row r="1043" spans="1:16" hidden="1">
      <c r="A1043" s="81" t="str">
        <f>IF(SP_SUL!B1044="","*",SP_SUL!B1044)</f>
        <v>*</v>
      </c>
      <c r="B1043" s="82" t="str">
        <f>IF(SP_SUL!X1044="","*",SP_SUL!X1044)</f>
        <v>*</v>
      </c>
      <c r="C1043" s="82" t="str">
        <f>IF(SP_SUL!S1044="","*",SP_SUL!S1044)</f>
        <v>*</v>
      </c>
      <c r="D1043" s="82" t="str">
        <f>IF(SP_SUL!T1044="","*",SP_SUL!T1044)</f>
        <v>*</v>
      </c>
      <c r="E1043" s="82" t="str">
        <f>IF(SP_SUL!D1044="","*",SP_SUL!D1044)</f>
        <v>*</v>
      </c>
      <c r="F1043" s="82" t="str">
        <f>IF(SP_SUL!H1044="","*",SP_SUL!H1044)</f>
        <v>*</v>
      </c>
      <c r="G1043" s="82" t="str">
        <f>IF(SP_SUL!M1044="","*",SP_SUL!M1044)</f>
        <v>*</v>
      </c>
      <c r="H1043" s="115" t="str">
        <f>IF(SP_SUL!K1044="","*",SP_SUL!K1044)</f>
        <v>*</v>
      </c>
      <c r="I1043" s="112" t="str">
        <f>IF(SP_SUL!O1044="","*",SP_SUL!O1044)</f>
        <v>*</v>
      </c>
      <c r="J1043" s="112" t="str">
        <f>IF(SP_SUL!P1044="","*",SP_SUL!P1044)</f>
        <v>*</v>
      </c>
      <c r="K1043" s="82" t="str">
        <f>IF(SP_SUL!AK1044="","*",SP_SUL!AK1044)</f>
        <v>*</v>
      </c>
      <c r="L1043" s="82" t="str">
        <f>IF(SP_SUL!AM1044="","*",SP_SUL!AM1044)</f>
        <v>*</v>
      </c>
      <c r="M1043" s="82" t="str">
        <f>IF(SP_SUL!AP1044="","*",SP_SUL!AP1044)</f>
        <v>*</v>
      </c>
      <c r="N1043" s="82" t="str">
        <f>IF(SP_SUL!AM1044="","*",SP_SUL!AM1044)</f>
        <v>*</v>
      </c>
      <c r="O1043" s="109" t="str">
        <f>IF(SP_SUL!BH1044="","*",SP_SUL!BH1044)</f>
        <v>*</v>
      </c>
      <c r="P1043" s="145" t="str">
        <f>IF($A$2=1,IF(SP_SUL!BJ1044="","*",SP_SUL!BJ1044),IF(SP_SUL!BK1044="","*",SP_SUL!BK1044))</f>
        <v>*</v>
      </c>
    </row>
    <row r="1044" spans="1:16" hidden="1">
      <c r="A1044" s="81" t="str">
        <f>IF(SP_SUL!B1045="","*",SP_SUL!B1045)</f>
        <v>*</v>
      </c>
      <c r="B1044" s="82" t="str">
        <f>IF(SP_SUL!X1045="","*",SP_SUL!X1045)</f>
        <v>*</v>
      </c>
      <c r="C1044" s="82" t="str">
        <f>IF(SP_SUL!S1045="","*",SP_SUL!S1045)</f>
        <v>*</v>
      </c>
      <c r="D1044" s="82" t="str">
        <f>IF(SP_SUL!T1045="","*",SP_SUL!T1045)</f>
        <v>*</v>
      </c>
      <c r="E1044" s="82" t="str">
        <f>IF(SP_SUL!D1045="","*",SP_SUL!D1045)</f>
        <v>*</v>
      </c>
      <c r="F1044" s="82" t="str">
        <f>IF(SP_SUL!H1045="","*",SP_SUL!H1045)</f>
        <v>*</v>
      </c>
      <c r="G1044" s="82" t="str">
        <f>IF(SP_SUL!M1045="","*",SP_SUL!M1045)</f>
        <v>*</v>
      </c>
      <c r="H1044" s="115" t="str">
        <f>IF(SP_SUL!K1045="","*",SP_SUL!K1045)</f>
        <v>*</v>
      </c>
      <c r="I1044" s="112" t="str">
        <f>IF(SP_SUL!O1045="","*",SP_SUL!O1045)</f>
        <v>*</v>
      </c>
      <c r="J1044" s="112" t="str">
        <f>IF(SP_SUL!P1045="","*",SP_SUL!P1045)</f>
        <v>*</v>
      </c>
      <c r="K1044" s="82" t="str">
        <f>IF(SP_SUL!AK1045="","*",SP_SUL!AK1045)</f>
        <v>*</v>
      </c>
      <c r="L1044" s="82" t="str">
        <f>IF(SP_SUL!AM1045="","*",SP_SUL!AM1045)</f>
        <v>*</v>
      </c>
      <c r="M1044" s="82" t="str">
        <f>IF(SP_SUL!AP1045="","*",SP_SUL!AP1045)</f>
        <v>*</v>
      </c>
      <c r="N1044" s="82" t="str">
        <f>IF(SP_SUL!AM1045="","*",SP_SUL!AM1045)</f>
        <v>*</v>
      </c>
      <c r="O1044" s="109" t="str">
        <f>IF(SP_SUL!BH1045="","*",SP_SUL!BH1045)</f>
        <v>*</v>
      </c>
      <c r="P1044" s="145" t="str">
        <f>IF($A$2=1,IF(SP_SUL!BJ1045="","*",SP_SUL!BJ1045),IF(SP_SUL!BK1045="","*",SP_SUL!BK1045))</f>
        <v>*</v>
      </c>
    </row>
    <row r="1045" spans="1:16" hidden="1">
      <c r="A1045" s="81" t="str">
        <f>IF(SP_SUL!B1046="","*",SP_SUL!B1046)</f>
        <v>*</v>
      </c>
      <c r="B1045" s="82" t="str">
        <f>IF(SP_SUL!X1046="","*",SP_SUL!X1046)</f>
        <v>*</v>
      </c>
      <c r="C1045" s="82" t="str">
        <f>IF(SP_SUL!S1046="","*",SP_SUL!S1046)</f>
        <v>*</v>
      </c>
      <c r="D1045" s="82" t="str">
        <f>IF(SP_SUL!T1046="","*",SP_SUL!T1046)</f>
        <v>*</v>
      </c>
      <c r="E1045" s="82" t="str">
        <f>IF(SP_SUL!D1046="","*",SP_SUL!D1046)</f>
        <v>*</v>
      </c>
      <c r="F1045" s="82" t="str">
        <f>IF(SP_SUL!H1046="","*",SP_SUL!H1046)</f>
        <v>*</v>
      </c>
      <c r="G1045" s="82" t="str">
        <f>IF(SP_SUL!M1046="","*",SP_SUL!M1046)</f>
        <v>*</v>
      </c>
      <c r="H1045" s="115" t="str">
        <f>IF(SP_SUL!K1046="","*",SP_SUL!K1046)</f>
        <v>*</v>
      </c>
      <c r="I1045" s="112" t="str">
        <f>IF(SP_SUL!O1046="","*",SP_SUL!O1046)</f>
        <v>*</v>
      </c>
      <c r="J1045" s="112" t="str">
        <f>IF(SP_SUL!P1046="","*",SP_SUL!P1046)</f>
        <v>*</v>
      </c>
      <c r="K1045" s="82" t="str">
        <f>IF(SP_SUL!AK1046="","*",SP_SUL!AK1046)</f>
        <v>*</v>
      </c>
      <c r="L1045" s="82" t="str">
        <f>IF(SP_SUL!AM1046="","*",SP_SUL!AM1046)</f>
        <v>*</v>
      </c>
      <c r="M1045" s="82" t="str">
        <f>IF(SP_SUL!AP1046="","*",SP_SUL!AP1046)</f>
        <v>*</v>
      </c>
      <c r="N1045" s="82" t="str">
        <f>IF(SP_SUL!AM1046="","*",SP_SUL!AM1046)</f>
        <v>*</v>
      </c>
      <c r="O1045" s="109" t="str">
        <f>IF(SP_SUL!BH1046="","*",SP_SUL!BH1046)</f>
        <v>*</v>
      </c>
      <c r="P1045" s="145" t="str">
        <f>IF($A$2=1,IF(SP_SUL!BJ1046="","*",SP_SUL!BJ1046),IF(SP_SUL!BK1046="","*",SP_SUL!BK1046))</f>
        <v>*</v>
      </c>
    </row>
    <row r="1046" spans="1:16" hidden="1">
      <c r="A1046" s="81" t="str">
        <f>IF(SP_SUL!B1047="","*",SP_SUL!B1047)</f>
        <v>*</v>
      </c>
      <c r="B1046" s="82" t="str">
        <f>IF(SP_SUL!X1047="","*",SP_SUL!X1047)</f>
        <v>*</v>
      </c>
      <c r="C1046" s="82" t="str">
        <f>IF(SP_SUL!S1047="","*",SP_SUL!S1047)</f>
        <v>*</v>
      </c>
      <c r="D1046" s="82" t="str">
        <f>IF(SP_SUL!T1047="","*",SP_SUL!T1047)</f>
        <v>*</v>
      </c>
      <c r="E1046" s="82" t="str">
        <f>IF(SP_SUL!D1047="","*",SP_SUL!D1047)</f>
        <v>*</v>
      </c>
      <c r="F1046" s="82" t="str">
        <f>IF(SP_SUL!H1047="","*",SP_SUL!H1047)</f>
        <v>*</v>
      </c>
      <c r="G1046" s="82" t="str">
        <f>IF(SP_SUL!M1047="","*",SP_SUL!M1047)</f>
        <v>*</v>
      </c>
      <c r="H1046" s="115" t="str">
        <f>IF(SP_SUL!K1047="","*",SP_SUL!K1047)</f>
        <v>*</v>
      </c>
      <c r="I1046" s="112" t="str">
        <f>IF(SP_SUL!O1047="","*",SP_SUL!O1047)</f>
        <v>*</v>
      </c>
      <c r="J1046" s="112" t="str">
        <f>IF(SP_SUL!P1047="","*",SP_SUL!P1047)</f>
        <v>*</v>
      </c>
      <c r="K1046" s="82" t="str">
        <f>IF(SP_SUL!AK1047="","*",SP_SUL!AK1047)</f>
        <v>*</v>
      </c>
      <c r="L1046" s="82" t="str">
        <f>IF(SP_SUL!AM1047="","*",SP_SUL!AM1047)</f>
        <v>*</v>
      </c>
      <c r="M1046" s="82" t="str">
        <f>IF(SP_SUL!AP1047="","*",SP_SUL!AP1047)</f>
        <v>*</v>
      </c>
      <c r="N1046" s="82" t="str">
        <f>IF(SP_SUL!AM1047="","*",SP_SUL!AM1047)</f>
        <v>*</v>
      </c>
      <c r="O1046" s="109" t="str">
        <f>IF(SP_SUL!BH1047="","*",SP_SUL!BH1047)</f>
        <v>*</v>
      </c>
      <c r="P1046" s="145" t="str">
        <f>IF($A$2=1,IF(SP_SUL!BJ1047="","*",SP_SUL!BJ1047),IF(SP_SUL!BK1047="","*",SP_SUL!BK1047))</f>
        <v>*</v>
      </c>
    </row>
    <row r="1047" spans="1:16" hidden="1">
      <c r="A1047" s="81" t="str">
        <f>IF(SP_SUL!B1048="","*",SP_SUL!B1048)</f>
        <v>*</v>
      </c>
      <c r="B1047" s="82" t="str">
        <f>IF(SP_SUL!X1048="","*",SP_SUL!X1048)</f>
        <v>*</v>
      </c>
      <c r="C1047" s="82" t="str">
        <f>IF(SP_SUL!S1048="","*",SP_SUL!S1048)</f>
        <v>*</v>
      </c>
      <c r="D1047" s="82" t="str">
        <f>IF(SP_SUL!T1048="","*",SP_SUL!T1048)</f>
        <v>*</v>
      </c>
      <c r="E1047" s="82" t="str">
        <f>IF(SP_SUL!D1048="","*",SP_SUL!D1048)</f>
        <v>*</v>
      </c>
      <c r="F1047" s="82" t="str">
        <f>IF(SP_SUL!H1048="","*",SP_SUL!H1048)</f>
        <v>*</v>
      </c>
      <c r="G1047" s="82" t="str">
        <f>IF(SP_SUL!M1048="","*",SP_SUL!M1048)</f>
        <v>*</v>
      </c>
      <c r="H1047" s="115" t="str">
        <f>IF(SP_SUL!K1048="","*",SP_SUL!K1048)</f>
        <v>*</v>
      </c>
      <c r="I1047" s="112" t="str">
        <f>IF(SP_SUL!O1048="","*",SP_SUL!O1048)</f>
        <v>*</v>
      </c>
      <c r="J1047" s="112" t="str">
        <f>IF(SP_SUL!P1048="","*",SP_SUL!P1048)</f>
        <v>*</v>
      </c>
      <c r="K1047" s="82" t="str">
        <f>IF(SP_SUL!AK1048="","*",SP_SUL!AK1048)</f>
        <v>*</v>
      </c>
      <c r="L1047" s="82" t="str">
        <f>IF(SP_SUL!AM1048="","*",SP_SUL!AM1048)</f>
        <v>*</v>
      </c>
      <c r="M1047" s="82" t="str">
        <f>IF(SP_SUL!AP1048="","*",SP_SUL!AP1048)</f>
        <v>*</v>
      </c>
      <c r="N1047" s="82" t="str">
        <f>IF(SP_SUL!AM1048="","*",SP_SUL!AM1048)</f>
        <v>*</v>
      </c>
      <c r="O1047" s="109" t="str">
        <f>IF(SP_SUL!BH1048="","*",SP_SUL!BH1048)</f>
        <v>*</v>
      </c>
      <c r="P1047" s="145" t="str">
        <f>IF($A$2=1,IF(SP_SUL!BJ1048="","*",SP_SUL!BJ1048),IF(SP_SUL!BK1048="","*",SP_SUL!BK1048))</f>
        <v>*</v>
      </c>
    </row>
    <row r="1048" spans="1:16" hidden="1">
      <c r="A1048" s="81" t="str">
        <f>IF(SP_SUL!B1049="","*",SP_SUL!B1049)</f>
        <v>*</v>
      </c>
      <c r="B1048" s="82" t="str">
        <f>IF(SP_SUL!X1049="","*",SP_SUL!X1049)</f>
        <v>*</v>
      </c>
      <c r="C1048" s="82" t="str">
        <f>IF(SP_SUL!S1049="","*",SP_SUL!S1049)</f>
        <v>*</v>
      </c>
      <c r="D1048" s="82" t="str">
        <f>IF(SP_SUL!T1049="","*",SP_SUL!T1049)</f>
        <v>*</v>
      </c>
      <c r="E1048" s="82" t="str">
        <f>IF(SP_SUL!D1049="","*",SP_SUL!D1049)</f>
        <v>*</v>
      </c>
      <c r="F1048" s="82" t="str">
        <f>IF(SP_SUL!H1049="","*",SP_SUL!H1049)</f>
        <v>*</v>
      </c>
      <c r="G1048" s="82" t="str">
        <f>IF(SP_SUL!M1049="","*",SP_SUL!M1049)</f>
        <v>*</v>
      </c>
      <c r="H1048" s="115" t="str">
        <f>IF(SP_SUL!K1049="","*",SP_SUL!K1049)</f>
        <v>*</v>
      </c>
      <c r="I1048" s="112" t="str">
        <f>IF(SP_SUL!O1049="","*",SP_SUL!O1049)</f>
        <v>*</v>
      </c>
      <c r="J1048" s="112" t="str">
        <f>IF(SP_SUL!P1049="","*",SP_SUL!P1049)</f>
        <v>*</v>
      </c>
      <c r="K1048" s="82" t="str">
        <f>IF(SP_SUL!AK1049="","*",SP_SUL!AK1049)</f>
        <v>*</v>
      </c>
      <c r="L1048" s="82" t="str">
        <f>IF(SP_SUL!AM1049="","*",SP_SUL!AM1049)</f>
        <v>*</v>
      </c>
      <c r="M1048" s="82" t="str">
        <f>IF(SP_SUL!AP1049="","*",SP_SUL!AP1049)</f>
        <v>*</v>
      </c>
      <c r="N1048" s="82" t="str">
        <f>IF(SP_SUL!AM1049="","*",SP_SUL!AM1049)</f>
        <v>*</v>
      </c>
      <c r="O1048" s="109" t="str">
        <f>IF(SP_SUL!BH1049="","*",SP_SUL!BH1049)</f>
        <v>*</v>
      </c>
      <c r="P1048" s="145" t="str">
        <f>IF($A$2=1,IF(SP_SUL!BJ1049="","*",SP_SUL!BJ1049),IF(SP_SUL!BK1049="","*",SP_SUL!BK1049))</f>
        <v>*</v>
      </c>
    </row>
    <row r="1049" spans="1:16" hidden="1">
      <c r="A1049" s="81" t="str">
        <f>IF(SP_SUL!B1050="","*",SP_SUL!B1050)</f>
        <v>*</v>
      </c>
      <c r="B1049" s="82" t="str">
        <f>IF(SP_SUL!X1050="","*",SP_SUL!X1050)</f>
        <v>*</v>
      </c>
      <c r="C1049" s="82" t="str">
        <f>IF(SP_SUL!S1050="","*",SP_SUL!S1050)</f>
        <v>*</v>
      </c>
      <c r="D1049" s="82" t="str">
        <f>IF(SP_SUL!T1050="","*",SP_SUL!T1050)</f>
        <v>*</v>
      </c>
      <c r="E1049" s="82" t="str">
        <f>IF(SP_SUL!D1050="","*",SP_SUL!D1050)</f>
        <v>*</v>
      </c>
      <c r="F1049" s="82" t="str">
        <f>IF(SP_SUL!H1050="","*",SP_SUL!H1050)</f>
        <v>*</v>
      </c>
      <c r="G1049" s="82" t="str">
        <f>IF(SP_SUL!M1050="","*",SP_SUL!M1050)</f>
        <v>*</v>
      </c>
      <c r="H1049" s="115" t="str">
        <f>IF(SP_SUL!K1050="","*",SP_SUL!K1050)</f>
        <v>*</v>
      </c>
      <c r="I1049" s="112" t="str">
        <f>IF(SP_SUL!O1050="","*",SP_SUL!O1050)</f>
        <v>*</v>
      </c>
      <c r="J1049" s="112" t="str">
        <f>IF(SP_SUL!P1050="","*",SP_SUL!P1050)</f>
        <v>*</v>
      </c>
      <c r="K1049" s="82" t="str">
        <f>IF(SP_SUL!AK1050="","*",SP_SUL!AK1050)</f>
        <v>*</v>
      </c>
      <c r="L1049" s="82" t="str">
        <f>IF(SP_SUL!AM1050="","*",SP_SUL!AM1050)</f>
        <v>*</v>
      </c>
      <c r="M1049" s="82" t="str">
        <f>IF(SP_SUL!AP1050="","*",SP_SUL!AP1050)</f>
        <v>*</v>
      </c>
      <c r="N1049" s="82" t="str">
        <f>IF(SP_SUL!AM1050="","*",SP_SUL!AM1050)</f>
        <v>*</v>
      </c>
      <c r="O1049" s="109" t="str">
        <f>IF(SP_SUL!BH1050="","*",SP_SUL!BH1050)</f>
        <v>*</v>
      </c>
      <c r="P1049" s="145" t="str">
        <f>IF($A$2=1,IF(SP_SUL!BJ1050="","*",SP_SUL!BJ1050),IF(SP_SUL!BK1050="","*",SP_SUL!BK1050))</f>
        <v>*</v>
      </c>
    </row>
    <row r="1050" spans="1:16" hidden="1">
      <c r="A1050" s="81" t="str">
        <f>IF(SP_SUL!B1051="","*",SP_SUL!B1051)</f>
        <v>*</v>
      </c>
      <c r="B1050" s="82" t="str">
        <f>IF(SP_SUL!X1051="","*",SP_SUL!X1051)</f>
        <v>*</v>
      </c>
      <c r="C1050" s="82" t="str">
        <f>IF(SP_SUL!S1051="","*",SP_SUL!S1051)</f>
        <v>*</v>
      </c>
      <c r="D1050" s="82" t="str">
        <f>IF(SP_SUL!T1051="","*",SP_SUL!T1051)</f>
        <v>*</v>
      </c>
      <c r="E1050" s="82" t="str">
        <f>IF(SP_SUL!D1051="","*",SP_SUL!D1051)</f>
        <v>*</v>
      </c>
      <c r="F1050" s="82" t="str">
        <f>IF(SP_SUL!H1051="","*",SP_SUL!H1051)</f>
        <v>*</v>
      </c>
      <c r="G1050" s="82" t="str">
        <f>IF(SP_SUL!M1051="","*",SP_SUL!M1051)</f>
        <v>*</v>
      </c>
      <c r="H1050" s="115" t="str">
        <f>IF(SP_SUL!K1051="","*",SP_SUL!K1051)</f>
        <v>*</v>
      </c>
      <c r="I1050" s="112" t="str">
        <f>IF(SP_SUL!O1051="","*",SP_SUL!O1051)</f>
        <v>*</v>
      </c>
      <c r="J1050" s="112" t="str">
        <f>IF(SP_SUL!P1051="","*",SP_SUL!P1051)</f>
        <v>*</v>
      </c>
      <c r="K1050" s="82" t="str">
        <f>IF(SP_SUL!AK1051="","*",SP_SUL!AK1051)</f>
        <v>*</v>
      </c>
      <c r="L1050" s="82" t="str">
        <f>IF(SP_SUL!AM1051="","*",SP_SUL!AM1051)</f>
        <v>*</v>
      </c>
      <c r="M1050" s="82" t="str">
        <f>IF(SP_SUL!AP1051="","*",SP_SUL!AP1051)</f>
        <v>*</v>
      </c>
      <c r="N1050" s="82" t="str">
        <f>IF(SP_SUL!AM1051="","*",SP_SUL!AM1051)</f>
        <v>*</v>
      </c>
      <c r="O1050" s="109" t="str">
        <f>IF(SP_SUL!BH1051="","*",SP_SUL!BH1051)</f>
        <v>*</v>
      </c>
      <c r="P1050" s="145" t="str">
        <f>IF($A$2=1,IF(SP_SUL!BJ1051="","*",SP_SUL!BJ1051),IF(SP_SUL!BK1051="","*",SP_SUL!BK1051))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730" sqref="B730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84"/>
      <c r="B1" s="285"/>
      <c r="C1" s="286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87" t="s">
        <v>1043</v>
      </c>
      <c r="Q1" s="288"/>
      <c r="R1" s="110"/>
      <c r="S1" s="83"/>
      <c r="T1" s="85"/>
      <c r="U1" s="289" t="s">
        <v>2157</v>
      </c>
      <c r="V1" s="289"/>
      <c r="W1" s="289"/>
    </row>
    <row r="2" spans="1:23" ht="15" customHeight="1">
      <c r="A2" s="86" t="s">
        <v>2158</v>
      </c>
      <c r="B2" s="86" t="s">
        <v>2153</v>
      </c>
      <c r="C2" s="86" t="s">
        <v>411</v>
      </c>
      <c r="D2" s="87" t="s">
        <v>995</v>
      </c>
      <c r="E2" s="87" t="s">
        <v>4</v>
      </c>
      <c r="F2" s="87" t="s">
        <v>2152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2159</v>
      </c>
      <c r="T2" s="90" t="s">
        <v>998</v>
      </c>
      <c r="U2" s="137">
        <f ca="1">TODAY()-1</f>
        <v>46080</v>
      </c>
      <c r="V2" s="137">
        <f ca="1">U2-1</f>
        <v>46079</v>
      </c>
      <c r="W2" s="137">
        <f ca="1">V2-1</f>
        <v>46078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1</v>
      </c>
      <c r="W5" s="136" t="str">
        <f ca="1">_xlfn.XLOOKUP(G5&amp;$W$2,BS_CONTROLE[CHAVE],BS_CONTROLE[Quantidade_11],"-")</f>
        <v>-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 t="str">
        <f ca="1">_xlfn.XLOOKUP(G6&amp;$W$2,BS_CONTROLE[CHAVE],BS_CONTROLE[Quantidade_11],"-")</f>
        <v>-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1</v>
      </c>
      <c r="V9" s="136">
        <f ca="1">_xlfn.XLOOKUP(G9&amp;$V$2,BS_CONTROLE[CHAVE],BS_CONTROLE[Quantidade_11],"-")</f>
        <v>0</v>
      </c>
      <c r="W9" s="136">
        <f ca="1">_xlfn.XLOOKUP(G9&amp;$W$2,BS_CONTROLE[CHAVE],BS_CONTROLE[Quantidade_11],"-")</f>
        <v>0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4</v>
      </c>
      <c r="V10" s="136">
        <f ca="1">_xlfn.XLOOKUP(G10&amp;$V$2,BS_CONTROLE[CHAVE],BS_CONTROLE[Quantidade_11],"-")</f>
        <v>0</v>
      </c>
      <c r="W10" s="136">
        <f ca="1">_xlfn.XLOOKUP(G10&amp;$W$2,BS_CONTROLE[CHAVE],BS_CONTROLE[Quantidade_11],"-")</f>
        <v>0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Contrato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0.125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312</v>
      </c>
      <c r="W17" s="136">
        <f ca="1">_xlfn.XLOOKUP(G17&amp;$W$2,BS_CONTROLE[CHAVE],BS_CONTROLE[Quantidade_11],"-")</f>
        <v>0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0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>
        <f ca="1">_xlfn.XLOOKUP(G23&amp;$U$2,BS_CONTROLE[CHAVE],BS_CONTROLE[Quantidade_11],"-")</f>
        <v>0</v>
      </c>
      <c r="V23" s="136">
        <f ca="1">_xlfn.XLOOKUP(G23&amp;$V$2,BS_CONTROLE[CHAVE],BS_CONTROLE[Quantidade_11],"-")</f>
        <v>0</v>
      </c>
      <c r="W23" s="136" t="str">
        <f ca="1">_xlfn.XLOOKUP(G23&amp;$W$2,BS_CONTROLE[CHAVE],BS_CONTROLE[Quantidade_11],"-")</f>
        <v>-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0.125</v>
      </c>
      <c r="R24" s="143" t="str">
        <f>IF(SP_SUL!Q27="","*",CONCATENATE(SP_SUL!Q27," ",SP_SUL!R27))</f>
        <v>720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0</v>
      </c>
      <c r="W24" s="136">
        <f ca="1">_xlfn.XLOOKUP(G24&amp;$W$2,BS_CONTROLE[CHAVE],BS_CONTROLE[Quantidade_11],"-")</f>
        <v>0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1560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0</v>
      </c>
      <c r="V26" s="136">
        <f ca="1">_xlfn.XLOOKUP(G26&amp;$V$2,BS_CONTROLE[CHAVE],BS_CONTROLE[Quantidade_11],"-")</f>
        <v>0</v>
      </c>
      <c r="W26" s="136" t="str">
        <f ca="1">_xlfn.XLOOKUP(G26&amp;$W$2,BS_CONTROLE[CHAVE],BS_CONTROLE[Quantidade_11],"-")</f>
        <v>-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 t="str">
        <f ca="1">_xlfn.XLOOKUP(G30&amp;$U$2,BS_CONTROLE[CHAVE],BS_CONTROLE[Quantidade_11],"-")</f>
        <v>-</v>
      </c>
      <c r="V30" s="136" t="str">
        <f ca="1">_xlfn.XLOOKUP(G30&amp;$V$2,BS_CONTROLE[CHAVE],BS_CONTROLE[Quantidade_11],"-")</f>
        <v>-</v>
      </c>
      <c r="W30" s="136">
        <f ca="1">_xlfn.XLOOKUP(G30&amp;$W$2,BS_CONTROLE[CHAVE],BS_CONTROLE[Quantidade_11],"-")</f>
        <v>0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 t="str">
        <f ca="1">_xlfn.XLOOKUP(G31&amp;$U$2,BS_CONTROLE[CHAVE],BS_CONTROLE[Quantidade_11],"-")</f>
        <v>-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0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>
        <f ca="1">_xlfn.XLOOKUP(G32&amp;$U$2,BS_CONTROLE[CHAVE],BS_CONTROLE[Quantidade_11],"-")</f>
        <v>0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1</v>
      </c>
      <c r="V33" s="136" t="str">
        <f ca="1">_xlfn.XLOOKUP(G33&amp;$V$2,BS_CONTROLE[CHAVE],BS_CONTROLE[Quantidade_11],"-")</f>
        <v>-</v>
      </c>
      <c r="W33" s="136" t="str">
        <f ca="1">_xlfn.XLOOKUP(G33&amp;$W$2,BS_CONTROLE[CHAVE],BS_CONTROLE[Quantidade_11],"-")</f>
        <v>-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1</v>
      </c>
      <c r="V34" s="136">
        <f ca="1">_xlfn.XLOOKUP(G34&amp;$V$2,BS_CONTROLE[CHAVE],BS_CONTROLE[Quantidade_11],"-")</f>
        <v>1</v>
      </c>
      <c r="W34" s="136" t="str">
        <f ca="1">_xlfn.XLOOKUP(G34&amp;$W$2,BS_CONTROLE[CHAVE],BS_CONTROLE[Quantidade_11],"-")</f>
        <v>-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4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1</v>
      </c>
      <c r="V41" s="136">
        <f ca="1">_xlfn.XLOOKUP(G41&amp;$V$2,BS_CONTROLE[CHAVE],BS_CONTROLE[Quantidade_11],"-")</f>
        <v>0</v>
      </c>
      <c r="W41" s="136">
        <f ca="1">_xlfn.XLOOKUP(G41&amp;$W$2,BS_CONTROLE[CHAVE],BS_CONTROLE[Quantidade_11],"-")</f>
        <v>0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4</v>
      </c>
      <c r="V43" s="136">
        <f ca="1">_xlfn.XLOOKUP(G43&amp;$V$2,BS_CONTROLE[CHAVE],BS_CONTROLE[Quantidade_11],"-")</f>
        <v>0</v>
      </c>
      <c r="W43" s="136">
        <f ca="1">_xlfn.XLOOKUP(G43&amp;$W$2,BS_CONTROLE[CHAVE],BS_CONTROLE[Quantidade_11],"-")</f>
        <v>0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4</v>
      </c>
      <c r="V44" s="136">
        <f ca="1">_xlfn.XLOOKUP(G44&amp;$V$2,BS_CONTROLE[CHAVE],BS_CONTROLE[Quantidade_11],"-")</f>
        <v>0</v>
      </c>
      <c r="W44" s="136">
        <f ca="1">_xlfn.XLOOKUP(G44&amp;$W$2,BS_CONTROLE[CHAVE],BS_CONTROLE[Quantidade_11],"-")</f>
        <v>0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Contrato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0.16666666666666666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1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312</v>
      </c>
      <c r="W51" s="136">
        <f ca="1">_xlfn.XLOOKUP(G51&amp;$W$2,BS_CONTROLE[CHAVE],BS_CONTROLE[Quantidade_11],"-")</f>
        <v>0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>
        <f ca="1">_xlfn.XLOOKUP(G56&amp;$U$2,BS_CONTROLE[CHAVE],BS_CONTROLE[Quantidade_11],"-")</f>
        <v>0</v>
      </c>
      <c r="V56" s="136">
        <f ca="1">_xlfn.XLOOKUP(G56&amp;$V$2,BS_CONTROLE[CHAVE],BS_CONTROLE[Quantidade_11],"-")</f>
        <v>0</v>
      </c>
      <c r="W56" s="136" t="str">
        <f ca="1">_xlfn.XLOOKUP(G56&amp;$W$2,BS_CONTROLE[CHAVE],BS_CONTROLE[Quantidade_11],"-")</f>
        <v>-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0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1560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0</v>
      </c>
      <c r="V61" s="136">
        <f ca="1">_xlfn.XLOOKUP(G61&amp;$V$2,BS_CONTROLE[CHAVE],BS_CONTROLE[Quantidade_11],"-")</f>
        <v>0</v>
      </c>
      <c r="W61" s="136" t="str">
        <f ca="1">_xlfn.XLOOKUP(G61&amp;$W$2,BS_CONTROLE[CHAVE],BS_CONTROLE[Quantidade_11],"-")</f>
        <v>-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 t="str">
        <f ca="1">_xlfn.XLOOKUP(G62&amp;$W$2,BS_CONTROLE[CHAVE],BS_CONTROLE[Quantidade_11],"-")</f>
        <v>-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>
        <f ca="1">_xlfn.XLOOKUP(G63&amp;$U$2,BS_CONTROLE[CHAVE],BS_CONTROLE[Quantidade_11],"-")</f>
        <v>0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 ZEZ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>
        <f ca="1">_xlfn.XLOOKUP(G64&amp;$U$2,BS_CONTROLE[CHAVE],BS_CONTROLE[Quantidade_11],"-")</f>
        <v>0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1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 ZEZ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>
        <f ca="1">_xlfn.XLOOKUP(G66&amp;$U$2,BS_CONTROLE[CHAVE],BS_CONTROLE[Quantidade_11],"-")</f>
        <v>0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1</v>
      </c>
      <c r="W67" s="136" t="str">
        <f ca="1">_xlfn.XLOOKUP(G67&amp;$W$2,BS_CONTROLE[CHAVE],BS_CONTROLE[Quantidade_11],"-")</f>
        <v>-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 ZGP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>
        <f ca="1">_xlfn.XLOOKUP(G68&amp;$U$2,BS_CONTROLE[CHAVE],BS_CONTROLE[Quantidade_11],"-")</f>
        <v>0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1</v>
      </c>
      <c r="V69" s="136">
        <f ca="1">_xlfn.XLOOKUP(G69&amp;$V$2,BS_CONTROLE[CHAVE],BS_CONTROLE[Quantidade_11],"-")</f>
        <v>1</v>
      </c>
      <c r="W69" s="136" t="str">
        <f ca="1">_xlfn.XLOOKUP(G69&amp;$W$2,BS_CONTROLE[CHAVE],BS_CONTROLE[Quantidade_11],"-")</f>
        <v>-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>
        <f ca="1">_xlfn.XLOOKUP(G71&amp;$U$2,BS_CONTROLE[CHAVE],BS_CONTROLE[Quantidade_11],"-")</f>
        <v>0</v>
      </c>
      <c r="V71" s="136">
        <f ca="1">_xlfn.XLOOKUP(G71&amp;$V$2,BS_CONTROLE[CHAVE],BS_CONTROLE[Quantidade_11],"-")</f>
        <v>1</v>
      </c>
      <c r="W71" s="136" t="str">
        <f ca="1">_xlfn.XLOOKUP(G71&amp;$W$2,BS_CONTROLE[CHAVE],BS_CONTROLE[Quantidade_11],"-")</f>
        <v>-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4</v>
      </c>
      <c r="V72" s="136">
        <f ca="1">_xlfn.XLOOKUP(G72&amp;$V$2,BS_CONTROLE[CHAVE],BS_CONTROLE[Quantidade_11],"-")</f>
        <v>0</v>
      </c>
      <c r="W72" s="136">
        <f ca="1">_xlfn.XLOOKUP(G72&amp;$W$2,BS_CONTROLE[CHAVE],BS_CONTROLE[Quantidade_11],"-")</f>
        <v>0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4</v>
      </c>
      <c r="V75" s="136">
        <f ca="1">_xlfn.XLOOKUP(G75&amp;$V$2,BS_CONTROLE[CHAVE],BS_CONTROLE[Quantidade_11],"-")</f>
        <v>0</v>
      </c>
      <c r="W75" s="136">
        <f ca="1">_xlfn.XLOOKUP(G75&amp;$W$2,BS_CONTROLE[CHAVE],BS_CONTROLE[Quantidade_11],"-")</f>
        <v>0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4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1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0.125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 t="str">
        <f ca="1">_xlfn.XLOOKUP(G83&amp;$U$2,BS_CONTROLE[CHAVE],BS_CONTROLE[Quantidade_11],"-")</f>
        <v>-</v>
      </c>
      <c r="V83" s="136">
        <f ca="1">_xlfn.XLOOKUP(G83&amp;$V$2,BS_CONTROLE[CHAVE],BS_CONTROLE[Quantidade_11],"-")</f>
        <v>312</v>
      </c>
      <c r="W83" s="136">
        <f ca="1">_xlfn.XLOOKUP(G83&amp;$W$2,BS_CONTROLE[CHAVE],BS_CONTROLE[Quantidade_11],"-")</f>
        <v>0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>
        <f ca="1">_xlfn.XLOOKUP(G87&amp;$U$2,BS_CONTROLE[CHAVE],BS_CONTROLE[Quantidade_11],"-")</f>
        <v>0</v>
      </c>
      <c r="V87" s="136">
        <f ca="1">_xlfn.XLOOKUP(G87&amp;$V$2,BS_CONTROLE[CHAVE],BS_CONTROLE[Quantidade_11],"-")</f>
        <v>0</v>
      </c>
      <c r="W87" s="136" t="str">
        <f ca="1">_xlfn.XLOOKUP(G87&amp;$W$2,BS_CONTROLE[CHAVE],BS_CONTROLE[Quantidade_11],"-")</f>
        <v>-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1560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 t="str">
        <f ca="1">_xlfn.XLOOKUP(G92&amp;$U$2,BS_CONTROLE[CHAVE],BS_CONTROLE[Quantidade_11],"-")</f>
        <v>-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 t="str">
        <f ca="1">_xlfn.XLOOKUP(G96&amp;$U$2,BS_CONTROLE[CHAVE],BS_CONTROLE[Quantidade_11],"-")</f>
        <v>-</v>
      </c>
      <c r="V96" s="136" t="str">
        <f ca="1">_xlfn.XLOOKUP(G96&amp;$V$2,BS_CONTROLE[CHAVE],BS_CONTROLE[Quantidade_11],"-")</f>
        <v>-</v>
      </c>
      <c r="W96" s="136" t="str">
        <f ca="1">_xlfn.XLOOKUP(G96&amp;$W$2,BS_CONTROLE[CHAVE],BS_CONTROLE[Quantidade_11],"-")</f>
        <v>-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1</v>
      </c>
      <c r="W97" s="136" t="str">
        <f ca="1">_xlfn.XLOOKUP(G97&amp;$W$2,BS_CONTROLE[CHAVE],BS_CONTROLE[Quantidade_11],"-")</f>
        <v>-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4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0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1</v>
      </c>
      <c r="V99" s="136">
        <f ca="1">_xlfn.XLOOKUP(G99&amp;$V$2,BS_CONTROLE[CHAVE],BS_CONTROLE[Quantidade_11],"-")</f>
        <v>1</v>
      </c>
      <c r="W99" s="136" t="str">
        <f ca="1">_xlfn.XLOOKUP(G99&amp;$W$2,BS_CONTROLE[CHAVE],BS_CONTROLE[Quantidade_11],"-")</f>
        <v>-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4</v>
      </c>
      <c r="V102" s="136">
        <f ca="1">_xlfn.XLOOKUP(G102&amp;$V$2,BS_CONTROLE[CHAVE],BS_CONTROLE[Quantidade_11],"-")</f>
        <v>0</v>
      </c>
      <c r="W102" s="136">
        <f ca="1">_xlfn.XLOOKUP(G102&amp;$W$2,BS_CONTROLE[CHAVE],BS_CONTROLE[Quantidade_11],"-")</f>
        <v>0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4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0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1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 t="str">
        <f ca="1">_xlfn.XLOOKUP(G109&amp;$U$2,BS_CONTROLE[CHAVE],BS_CONTROLE[Quantidade_11],"-")</f>
        <v>-</v>
      </c>
      <c r="V109" s="136">
        <f ca="1">_xlfn.XLOOKUP(G109&amp;$V$2,BS_CONTROLE[CHAVE],BS_CONTROLE[Quantidade_11],"-")</f>
        <v>312</v>
      </c>
      <c r="W109" s="136">
        <f ca="1">_xlfn.XLOOKUP(G109&amp;$W$2,BS_CONTROLE[CHAVE],BS_CONTROLE[Quantidade_11],"-")</f>
        <v>0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>
        <f ca="1">_xlfn.XLOOKUP(G110&amp;$U$2,BS_CONTROLE[CHAVE],BS_CONTROLE[Quantidade_11],"-")</f>
        <v>0</v>
      </c>
      <c r="V110" s="136">
        <f ca="1">_xlfn.XLOOKUP(G110&amp;$V$2,BS_CONTROLE[CHAVE],BS_CONTROLE[Quantidade_11],"-")</f>
        <v>0</v>
      </c>
      <c r="W110" s="136">
        <f ca="1">_xlfn.XLOOKUP(G110&amp;$W$2,BS_CONTROLE[CHAVE],BS_CONTROLE[Quantidade_11],"-")</f>
        <v>0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0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>
        <f ca="1">_xlfn.XLOOKUP(G113&amp;$U$2,BS_CONTROLE[CHAVE],BS_CONTROLE[Quantidade_11],"-")</f>
        <v>0</v>
      </c>
      <c r="V113" s="136">
        <f ca="1">_xlfn.XLOOKUP(G113&amp;$V$2,BS_CONTROLE[CHAVE],BS_CONTROLE[Quantidade_11],"-")</f>
        <v>0</v>
      </c>
      <c r="W113" s="136" t="str">
        <f ca="1">_xlfn.XLOOKUP(G113&amp;$W$2,BS_CONTROLE[CHAVE],BS_CONTROLE[Quantidade_11],"-")</f>
        <v>-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0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1560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>
        <f ca="1">_xlfn.XLOOKUP(G118&amp;$W$2,BS_CONTROLE[CHAVE],BS_CONTROLE[Quantidade_11],"-")</f>
        <v>0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>
        <f ca="1">_xlfn.XLOOKUP(G119&amp;$U$2,BS_CONTROLE[CHAVE],BS_CONTROLE[Quantidade_11],"-")</f>
        <v>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1</v>
      </c>
      <c r="V121" s="136">
        <f ca="1">_xlfn.XLOOKUP(G121&amp;$V$2,BS_CONTROLE[CHAVE],BS_CONTROLE[Quantidade_11],"-")</f>
        <v>1</v>
      </c>
      <c r="W121" s="136" t="str">
        <f ca="1">_xlfn.XLOOKUP(G121&amp;$W$2,BS_CONTROLE[CHAVE],BS_CONTROLE[Quantidade_11],"-")</f>
        <v>-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>
        <f ca="1">_xlfn.XLOOKUP(G123&amp;$U$2,BS_CONTROLE[CHAVE],BS_CONTROLE[Quantidade_11],"-")</f>
        <v>0</v>
      </c>
      <c r="V123" s="136">
        <f ca="1">_xlfn.XLOOKUP(G123&amp;$V$2,BS_CONTROLE[CHAVE],BS_CONTROLE[Quantidade_11],"-")</f>
        <v>1</v>
      </c>
      <c r="W123" s="136" t="str">
        <f ca="1">_xlfn.XLOOKUP(G123&amp;$W$2,BS_CONTROLE[CHAVE],BS_CONTROLE[Quantidade_11],"-")</f>
        <v>-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4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4</v>
      </c>
      <c r="V128" s="136">
        <f ca="1">_xlfn.XLOOKUP(G128&amp;$V$2,BS_CONTROLE[CHAVE],BS_CONTROLE[Quantidade_11],"-")</f>
        <v>0</v>
      </c>
      <c r="W128" s="136">
        <f ca="1">_xlfn.XLOOKUP(G128&amp;$W$2,BS_CONTROLE[CHAVE],BS_CONTROLE[Quantidade_11],"-")</f>
        <v>0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4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Contrato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0.16666666666666666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1</v>
      </c>
      <c r="V130" s="136">
        <f ca="1">_xlfn.XLOOKUP(G130&amp;$V$2,BS_CONTROLE[CHAVE],BS_CONTROLE[Quantidade_11],"-")</f>
        <v>0</v>
      </c>
      <c r="W130" s="136">
        <f ca="1">_xlfn.XLOOKUP(G130&amp;$W$2,BS_CONTROLE[CHAVE],BS_CONTROLE[Quantidade_11],"-")</f>
        <v>0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 t="str">
        <f ca="1">_xlfn.XLOOKUP(G133&amp;$W$2,BS_CONTROLE[CHAVE],BS_CONTROLE[Quantidade_11],"-")</f>
        <v>-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0</v>
      </c>
      <c r="V134" s="136">
        <f ca="1">_xlfn.XLOOKUP(G134&amp;$V$2,BS_CONTROLE[CHAVE],BS_CONTROLE[Quantidade_11],"-")</f>
        <v>0</v>
      </c>
      <c r="W134" s="136" t="str">
        <f ca="1">_xlfn.XLOOKUP(G134&amp;$W$2,BS_CONTROLE[CHAVE],BS_CONTROLE[Quantidade_11],"-")</f>
        <v>-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312</v>
      </c>
      <c r="W136" s="136">
        <f ca="1">_xlfn.XLOOKUP(G136&amp;$W$2,BS_CONTROLE[CHAVE],BS_CONTROLE[Quantidade_11],"-")</f>
        <v>0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>
        <f ca="1">_xlfn.XLOOKUP(G137&amp;$U$2,BS_CONTROLE[CHAVE],BS_CONTROLE[Quantidade_11],"-")</f>
        <v>0</v>
      </c>
      <c r="V137" s="136">
        <f ca="1">_xlfn.XLOOKUP(G137&amp;$V$2,BS_CONTROLE[CHAVE],BS_CONTROLE[Quantidade_11],"-")</f>
        <v>0</v>
      </c>
      <c r="W137" s="136">
        <f ca="1">_xlfn.XLOOKUP(G137&amp;$W$2,BS_CONTROLE[CHAVE],BS_CONTROLE[Quantidade_11],"-")</f>
        <v>0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>
        <f ca="1">_xlfn.XLOOKUP(G141&amp;$U$2,BS_CONTROLE[CHAVE],BS_CONTROLE[Quantidade_11],"-")</f>
        <v>0</v>
      </c>
      <c r="V141" s="136">
        <f ca="1">_xlfn.XLOOKUP(G141&amp;$V$2,BS_CONTROLE[CHAVE],BS_CONTROLE[Quantidade_11],"-")</f>
        <v>0</v>
      </c>
      <c r="W141" s="136" t="str">
        <f ca="1">_xlfn.XLOOKUP(G141&amp;$W$2,BS_CONTROLE[CHAVE],BS_CONTROLE[Quantidade_11],"-")</f>
        <v>-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1560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>
        <f ca="1">_xlfn.XLOOKUP(G144&amp;$W$2,BS_CONTROLE[CHAVE],BS_CONTROLE[Quantidade_11],"-")</f>
        <v>0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 ZEZ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0.33333333333333331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>
        <f ca="1">_xlfn.XLOOKUP(G146&amp;$U$2,BS_CONTROLE[CHAVE],BS_CONTROLE[Quantidade_11],"-")</f>
        <v>0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1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1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 ZGP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>
        <f ca="1">_xlfn.XLOOKUP(G149&amp;$U$2,BS_CONTROLE[CHAVE],BS_CONTROLE[Quantidade_11],"-")</f>
        <v>0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1</v>
      </c>
      <c r="V150" s="136">
        <f ca="1">_xlfn.XLOOKUP(G150&amp;$V$2,BS_CONTROLE[CHAVE],BS_CONTROLE[Quantidade_11],"-")</f>
        <v>1</v>
      </c>
      <c r="W150" s="136" t="str">
        <f ca="1">_xlfn.XLOOKUP(G150&amp;$W$2,BS_CONTROLE[CHAVE],BS_CONTROLE[Quantidade_11],"-")</f>
        <v>-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1</v>
      </c>
      <c r="W153" s="136" t="str">
        <f ca="1">_xlfn.XLOOKUP(G153&amp;$W$2,BS_CONTROLE[CHAVE],BS_CONTROLE[Quantidade_11],"-")</f>
        <v>-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4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4</v>
      </c>
      <c r="V159" s="136">
        <f ca="1">_xlfn.XLOOKUP(G159&amp;$V$2,BS_CONTROLE[CHAVE],BS_CONTROLE[Quantidade_11],"-")</f>
        <v>0</v>
      </c>
      <c r="W159" s="136">
        <f ca="1">_xlfn.XLOOKUP(G159&amp;$W$2,BS_CONTROLE[CHAVE],BS_CONTROLE[Quantidade_11],"-")</f>
        <v>0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1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Contrato</v>
      </c>
      <c r="C163" s="144" t="str">
        <f>IF(SP_SUL!Z166="","*",SP_SUL!Z166)</f>
        <v>*</v>
      </c>
      <c r="D163" s="138" t="str">
        <f>IF(SP_SUL!S166="","*",SP_SUL!S166)</f>
        <v>SP SUL</v>
      </c>
      <c r="E163" s="138" t="str">
        <f>IF(SP_SUL!T166="","*",SP_SUL!T166)</f>
        <v>ZKE-ZEV</v>
      </c>
      <c r="F163" s="143" t="str">
        <f>IF(SP_SUL!B166="","*",SP_SUL!B166)</f>
        <v>*</v>
      </c>
      <c r="G163" s="143" t="str">
        <f>IF(SP_SUL!D166="","*",SP_SUL!D166)</f>
        <v>SUPER ZWW</v>
      </c>
      <c r="H163" s="143" t="str">
        <f>IF(SP_SUL!F166="","*",SP_SUL!F166)</f>
        <v>BLOCO</v>
      </c>
      <c r="I163" s="143" t="str">
        <f>IF(SP_SUL!H166="","*",SP_SUL!H166)</f>
        <v>-</v>
      </c>
      <c r="J163" s="143" t="str">
        <f>IF(SP_SUL!I166="","*",SP_SUL!I166)</f>
        <v>-</v>
      </c>
      <c r="K163" s="138" t="str">
        <f>IF(SP_SUL!M166="","*",SP_SUL!M166)</f>
        <v>ZWW</v>
      </c>
      <c r="L163" s="138" t="str">
        <f>IF(SP_SUL!N166="","*",SP_SUL!N166)</f>
        <v>ZWW2</v>
      </c>
      <c r="M163" s="139">
        <f>IF(SP_SUL!J166="","*",SP_SUL!J166)</f>
        <v>55</v>
      </c>
      <c r="N163" s="142">
        <f>IF(SP_SUL!K166="","*",SP_SUL!K166)</f>
        <v>87</v>
      </c>
      <c r="O163" s="142" t="str">
        <f>IF(SP_SUL!L166="","*",SP_SUL!L166)</f>
        <v>-</v>
      </c>
      <c r="P163" s="141">
        <f>IF(SP_SUL!O166="","*",SP_SUL!O166)</f>
        <v>0.375</v>
      </c>
      <c r="Q163" s="141">
        <f>IF(SP_SUL!P166="","*",SP_SUL!P166)</f>
        <v>0.125</v>
      </c>
      <c r="R163" s="143" t="str">
        <f>IF(SP_SUL!Q166="","*",CONCATENATE(SP_SUL!Q166," ",SP_SUL!R166))</f>
        <v>1 BINÁRIO</v>
      </c>
      <c r="S163" s="143" t="str">
        <f>IF(SP_SUL!V166="","*",SP_SUL!V166)</f>
        <v>Felipe</v>
      </c>
      <c r="T163" s="143" t="str">
        <f>IF(SP_SUL!W166="","*",SP_SUL!W166)</f>
        <v xml:space="preserve">Bloco de via </v>
      </c>
      <c r="U163" s="136">
        <f ca="1">_xlfn.XLOOKUP(G163&amp;$U$2,BS_CONTROLE[CHAVE],BS_CONTROLE[Quantidade_11],"-")</f>
        <v>0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 t="str">
        <f ca="1">_xlfn.XLOOKUP(G165&amp;$U$2,BS_CONTROLE[CHAVE],BS_CONTROLE[Quantidade_11],"-")</f>
        <v>-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Contrato</v>
      </c>
      <c r="C166" s="144" t="str">
        <f>IF(SP_SUL!Z169="","*",SP_SUL!Z169)</f>
        <v>*</v>
      </c>
      <c r="D166" s="138" t="str">
        <f>IF(SP_SUL!S169="","*",SP_SUL!S169)</f>
        <v>SP SUL</v>
      </c>
      <c r="E166" s="138" t="str">
        <f>IF(SP_SUL!T169="","*",SP_SUL!T169)</f>
        <v>ZKE-ZEV</v>
      </c>
      <c r="F166" s="143" t="str">
        <f>IF(SP_SUL!B169="","*",SP_SUL!B169)</f>
        <v>*</v>
      </c>
      <c r="G166" s="143" t="str">
        <f>IF(SP_SUL!D169="","*",SP_SUL!D169)</f>
        <v>MOD ZRB</v>
      </c>
      <c r="H166" s="143" t="str">
        <f>IF(SP_SUL!F169="","*",SP_SUL!F169)</f>
        <v>BLOCO</v>
      </c>
      <c r="I166" s="143" t="str">
        <f>IF(SP_SUL!H169="","*",SP_SUL!H169)</f>
        <v>-</v>
      </c>
      <c r="J166" s="143" t="str">
        <f>IF(SP_SUL!I169="","*",SP_SUL!I169)</f>
        <v>-</v>
      </c>
      <c r="K166" s="138" t="str">
        <f>IF(SP_SUL!M169="","*",SP_SUL!M169)</f>
        <v>ZRB</v>
      </c>
      <c r="L166" s="138" t="str">
        <f>IF(SP_SUL!N169="","*",SP_SUL!N169)</f>
        <v>ZRB1</v>
      </c>
      <c r="M166" s="139">
        <f>IF(SP_SUL!J169="","*",SP_SUL!J169)</f>
        <v>48</v>
      </c>
      <c r="N166" s="142">
        <f>IF(SP_SUL!K169="","*",SP_SUL!K169)</f>
        <v>152</v>
      </c>
      <c r="O166" s="142" t="str">
        <f>IF(SP_SUL!L169="","*",SP_SUL!L169)</f>
        <v>-</v>
      </c>
      <c r="P166" s="141">
        <f>IF(SP_SUL!O169="","*",SP_SUL!O169)</f>
        <v>0.33333333333333331</v>
      </c>
      <c r="Q166" s="141">
        <f>IF(SP_SUL!P169="","*",SP_SUL!P169)</f>
        <v>0.33333333333333331</v>
      </c>
      <c r="R166" s="143" t="str">
        <f>IF(SP_SUL!Q169="","*",CONCATENATE(SP_SUL!Q169," ",SP_SUL!R169))</f>
        <v>1 BINÁRIO</v>
      </c>
      <c r="S166" s="143" t="str">
        <f>IF(SP_SUL!V169="","*",SP_SUL!V169)</f>
        <v xml:space="preserve">Alisson </v>
      </c>
      <c r="T166" s="143" t="str">
        <f>IF(SP_SUL!W169="","*",SP_SUL!W169)</f>
        <v xml:space="preserve">Bloco Modernização    </v>
      </c>
      <c r="U166" s="136">
        <f ca="1">_xlfn.XLOOKUP(G166&amp;$U$2,BS_CONTROLE[CHAVE],BS_CONTROLE[Quantidade_11],"-")</f>
        <v>0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Contrato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 t="str">
        <f ca="1">_xlfn.XLOOKUP(G170&amp;$W$2,BS_CONTROLE[CHAVE],BS_CONTROLE[Quantidade_11],"-")</f>
        <v>-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0</v>
      </c>
      <c r="V173" s="136">
        <f ca="1">_xlfn.XLOOKUP(G173&amp;$V$2,BS_CONTROLE[CHAVE],BS_CONTROLE[Quantidade_11],"-")</f>
        <v>0</v>
      </c>
      <c r="W173" s="136" t="str">
        <f ca="1">_xlfn.XLOOKUP(G173&amp;$W$2,BS_CONTROLE[CHAVE],BS_CONTROLE[Quantidade_11],"-")</f>
        <v>-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0.33333333333333331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>
        <f ca="1">_xlfn.XLOOKUP(G176&amp;$U$2,BS_CONTROLE[CHAVE],BS_CONTROLE[Quantidade_11],"-")</f>
        <v>0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>
        <f ca="1">_xlfn.XLOOKUP(G177&amp;$U$2,BS_CONTROLE[CHAVE],BS_CONTROLE[Quantidade_11],"-")</f>
        <v>0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1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>
        <f ca="1">_xlfn.XLOOKUP(G182&amp;$U$2,BS_CONTROLE[CHAVE],BS_CONTROLE[Quantidade_11],"-")</f>
        <v>0</v>
      </c>
      <c r="V182" s="136">
        <f ca="1">_xlfn.XLOOKUP(G182&amp;$V$2,BS_CONTROLE[CHAVE],BS_CONTROLE[Quantidade_11],"-")</f>
        <v>1</v>
      </c>
      <c r="W182" s="136" t="str">
        <f ca="1">_xlfn.XLOOKUP(G182&amp;$W$2,BS_CONTROLE[CHAVE],BS_CONTROLE[Quantidade_11],"-")</f>
        <v>-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1</v>
      </c>
      <c r="V184" s="136">
        <f ca="1">_xlfn.XLOOKUP(G184&amp;$V$2,BS_CONTROLE[CHAVE],BS_CONTROLE[Quantidade_11],"-")</f>
        <v>1</v>
      </c>
      <c r="W184" s="136" t="str">
        <f ca="1">_xlfn.XLOOKUP(G184&amp;$W$2,BS_CONTROLE[CHAVE],BS_CONTROLE[Quantidade_11],"-")</f>
        <v>-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>
        <f ca="1">_xlfn.XLOOKUP(G185&amp;$U$2,BS_CONTROLE[CHAVE],BS_CONTROLE[Quantidade_11],"-")</f>
        <v>0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1</v>
      </c>
      <c r="V187" s="136">
        <f ca="1">_xlfn.XLOOKUP(G187&amp;$V$2,BS_CONTROLE[CHAVE],BS_CONTROLE[Quantidade_11],"-")</f>
        <v>1</v>
      </c>
      <c r="W187" s="136" t="str">
        <f ca="1">_xlfn.XLOOKUP(G187&amp;$W$2,BS_CONTROLE[CHAVE],BS_CONTROLE[Quantidade_11],"-")</f>
        <v>-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4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 t="str">
        <f ca="1">_xlfn.XLOOKUP(G189&amp;$U$2,BS_CONTROLE[CHAVE],BS_CONTROLE[Quantidade_11],"-")</f>
        <v>-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 t="str">
        <f ca="1">_xlfn.XLOOKUP(G190&amp;$W$2,BS_CONTROLE[CHAVE],BS_CONTROLE[Quantidade_11],"-")</f>
        <v>-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4</v>
      </c>
      <c r="V193" s="136">
        <f ca="1">_xlfn.XLOOKUP(G193&amp;$V$2,BS_CONTROLE[CHAVE],BS_CONTROLE[Quantidade_11],"-")</f>
        <v>0</v>
      </c>
      <c r="W193" s="136">
        <f ca="1">_xlfn.XLOOKUP(G193&amp;$W$2,BS_CONTROLE[CHAVE],BS_CONTROLE[Quantidade_11],"-")</f>
        <v>0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1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1560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0.125</v>
      </c>
      <c r="R197" s="143" t="str">
        <f>IF(SP_SUL!Q200="","*",CONCATENATE(SP_SUL!Q200," ",SP_SUL!R200))</f>
        <v>1530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 t="str">
        <f ca="1">_xlfn.XLOOKUP(G197&amp;$U$2,BS_CONTROLE[CHAVE],BS_CONTROLE[Quantidade_11],"-")</f>
        <v>-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312</v>
      </c>
      <c r="W198" s="136">
        <f ca="1">_xlfn.XLOOKUP(G198&amp;$W$2,BS_CONTROLE[CHAVE],BS_CONTROLE[Quantidade_11],"-")</f>
        <v>0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0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Contrato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 t="str">
        <f ca="1">_xlfn.XLOOKUP(G203&amp;$W$2,BS_CONTROLE[CHAVE],BS_CONTROLE[Quantidade_11],"-")</f>
        <v>-</v>
      </c>
    </row>
    <row r="204" spans="1:23" hidden="1">
      <c r="A204" s="144" t="str">
        <f>IF(SP_SUL!Y207="","*",SP_SUL!Y207)</f>
        <v>*</v>
      </c>
      <c r="B204" s="144" t="str">
        <f>IF(SP_SUL!X207="","*",SP_SUL!X207)</f>
        <v>Contrato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 t="str">
        <f ca="1">_xlfn.XLOOKUP(G206&amp;$W$2,BS_CONTROLE[CHAVE],BS_CONTROLE[Quantidade_11],"-")</f>
        <v>-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0</v>
      </c>
      <c r="V207" s="136">
        <f ca="1">_xlfn.XLOOKUP(G207&amp;$V$2,BS_CONTROLE[CHAVE],BS_CONTROLE[Quantidade_11],"-")</f>
        <v>0</v>
      </c>
      <c r="W207" s="136" t="str">
        <f ca="1">_xlfn.XLOOKUP(G207&amp;$W$2,BS_CONTROLE[CHAVE],BS_CONTROLE[Quantidade_11],"-")</f>
        <v>-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>
        <f ca="1">_xlfn.XLOOKUP(G208&amp;$W$2,BS_CONTROLE[CHAVE],BS_CONTROLE[Quantidade_11],"-")</f>
        <v>0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40</v>
      </c>
      <c r="V209" s="136">
        <f ca="1">_xlfn.XLOOKUP(G209&amp;$V$2,BS_CONTROLE[CHAVE],BS_CONTROLE[Quantidade_11],"-")</f>
        <v>60</v>
      </c>
      <c r="W209" s="136">
        <f ca="1">_xlfn.XLOOKUP(G209&amp;$W$2,BS_CONTROLE[CHAVE],BS_CONTROLE[Quantidade_11],"-")</f>
        <v>40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1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1</v>
      </c>
      <c r="V215" s="136">
        <f ca="1">_xlfn.XLOOKUP(G215&amp;$V$2,BS_CONTROLE[CHAVE],BS_CONTROLE[Quantidade_11],"-")</f>
        <v>1</v>
      </c>
      <c r="W215" s="136" t="str">
        <f ca="1">_xlfn.XLOOKUP(G215&amp;$W$2,BS_CONTROLE[CHAVE],BS_CONTROLE[Quantidade_11],"-")</f>
        <v>-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4</v>
      </c>
      <c r="V217" s="136">
        <f ca="1">_xlfn.XLOOKUP(G217&amp;$V$2,BS_CONTROLE[CHAVE],BS_CONTROLE[Quantidade_11],"-")</f>
        <v>0</v>
      </c>
      <c r="W217" s="136">
        <f ca="1">_xlfn.XLOOKUP(G217&amp;$W$2,BS_CONTROLE[CHAVE],BS_CONTROLE[Quantidade_11],"-")</f>
        <v>0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4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0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1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1560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 t="str">
        <f ca="1">_xlfn.XLOOKUP(G225&amp;$U$2,BS_CONTROLE[CHAVE],BS_CONTROLE[Quantidade_11],"-")</f>
        <v>-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 t="str">
        <f ca="1">_xlfn.XLOOKUP(G226&amp;$U$2,BS_CONTROLE[CHAVE],BS_CONTROLE[Quantidade_11],"-")</f>
        <v>-</v>
      </c>
      <c r="V226" s="136">
        <f ca="1">_xlfn.XLOOKUP(G226&amp;$V$2,BS_CONTROLE[CHAVE],BS_CONTROLE[Quantidade_11],"-")</f>
        <v>312</v>
      </c>
      <c r="W226" s="136">
        <f ca="1">_xlfn.XLOOKUP(G226&amp;$W$2,BS_CONTROLE[CHAVE],BS_CONTROLE[Quantidade_11],"-")</f>
        <v>0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>
        <f ca="1">_xlfn.XLOOKUP(G229&amp;$U$2,BS_CONTROLE[CHAVE],BS_CONTROLE[Quantidade_11],"-")</f>
        <v>0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>
        <f ca="1">_xlfn.XLOOKUP(G230&amp;$U$2,BS_CONTROLE[CHAVE],BS_CONTROLE[Quantidade_11],"-")</f>
        <v>0</v>
      </c>
      <c r="V230" s="136">
        <f ca="1">_xlfn.XLOOKUP(G230&amp;$V$2,BS_CONTROLE[CHAVE],BS_CONTROLE[Quantidade_11],"-")</f>
        <v>0</v>
      </c>
      <c r="W230" s="136" t="str">
        <f ca="1">_xlfn.XLOOKUP(G230&amp;$W$2,BS_CONTROLE[CHAVE],BS_CONTROLE[Quantidade_11],"-")</f>
        <v>-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 t="str">
        <f ca="1">_xlfn.XLOOKUP(G231&amp;$U$2,BS_CONTROLE[CHAVE],BS_CONTROLE[Quantidade_11],"-")</f>
        <v>-</v>
      </c>
      <c r="V231" s="136">
        <f ca="1">_xlfn.XLOOKUP(G231&amp;$V$2,BS_CONTROLE[CHAVE],BS_CONTROLE[Quantidade_11],"-")</f>
        <v>0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0</v>
      </c>
      <c r="V232" s="136">
        <f ca="1">_xlfn.XLOOKUP(G232&amp;$V$2,BS_CONTROLE[CHAVE],BS_CONTROLE[Quantidade_11],"-")</f>
        <v>0</v>
      </c>
      <c r="W232" s="136" t="str">
        <f ca="1">_xlfn.XLOOKUP(G232&amp;$W$2,BS_CONTROLE[CHAVE],BS_CONTROLE[Quantidade_11],"-")</f>
        <v>-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 t="str">
        <f ca="1">_xlfn.XLOOKUP(G233&amp;$W$2,BS_CONTROLE[CHAVE],BS_CONTROLE[Quantidade_11],"-")</f>
        <v>-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>
        <f ca="1">_xlfn.XLOOKUP(G235&amp;$W$2,BS_CONTROLE[CHAVE],BS_CONTROLE[Quantidade_11],"-")</f>
        <v>0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40</v>
      </c>
      <c r="V236" s="136">
        <f ca="1">_xlfn.XLOOKUP(G236&amp;$V$2,BS_CONTROLE[CHAVE],BS_CONTROLE[Quantidade_11],"-")</f>
        <v>60</v>
      </c>
      <c r="W236" s="136">
        <f ca="1">_xlfn.XLOOKUP(G236&amp;$W$2,BS_CONTROLE[CHAVE],BS_CONTROLE[Quantidade_11],"-")</f>
        <v>40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>
        <f ca="1">_xlfn.XLOOKUP(G237&amp;$U$2,BS_CONTROLE[CHAVE],BS_CONTROLE[Quantidade_11],"-")</f>
        <v>0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>
        <f ca="1">_xlfn.XLOOKUP(G238&amp;$U$2,BS_CONTROLE[CHAVE],BS_CONTROLE[Quantidade_11],"-")</f>
        <v>0</v>
      </c>
      <c r="V238" s="136" t="str">
        <f ca="1">_xlfn.XLOOKUP(G238&amp;$V$2,BS_CONTROLE[CHAVE],BS_CONTROLE[Quantidade_11],"-")</f>
        <v>-</v>
      </c>
      <c r="W238" s="136">
        <f ca="1">_xlfn.XLOOKUP(G238&amp;$W$2,BS_CONTROLE[CHAVE],BS_CONTROLE[Quantidade_11],"-")</f>
        <v>1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>
        <f ca="1">_xlfn.XLOOKUP(G239&amp;$U$2,BS_CONTROLE[CHAVE],BS_CONTROLE[Quantidade_11],"-")</f>
        <v>0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 ZEZ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>
        <f ca="1">_xlfn.XLOOKUP(G243&amp;$U$2,BS_CONTROLE[CHAVE],BS_CONTROLE[Quantidade_11],"-")</f>
        <v>0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1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1</v>
      </c>
      <c r="W245" s="136" t="str">
        <f ca="1">_xlfn.XLOOKUP(G245&amp;$W$2,BS_CONTROLE[CHAVE],BS_CONTROLE[Quantidade_11],"-")</f>
        <v>-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 ZGP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>
        <f ca="1">_xlfn.XLOOKUP(G247&amp;$U$2,BS_CONTROLE[CHAVE],BS_CONTROLE[Quantidade_11],"-")</f>
        <v>0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1</v>
      </c>
      <c r="V248" s="136">
        <f ca="1">_xlfn.XLOOKUP(G248&amp;$V$2,BS_CONTROLE[CHAVE],BS_CONTROLE[Quantidade_11],"-")</f>
        <v>1</v>
      </c>
      <c r="W248" s="136" t="str">
        <f ca="1">_xlfn.XLOOKUP(G248&amp;$W$2,BS_CONTROLE[CHAVE],BS_CONTROLE[Quantidade_11],"-")</f>
        <v>-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4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4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0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1</v>
      </c>
      <c r="V254" s="136">
        <f ca="1">_xlfn.XLOOKUP(G254&amp;$V$2,BS_CONTROLE[CHAVE],BS_CONTROLE[Quantidade_11],"-")</f>
        <v>0</v>
      </c>
      <c r="W254" s="136">
        <f ca="1">_xlfn.XLOOKUP(G254&amp;$W$2,BS_CONTROLE[CHAVE],BS_CONTROLE[Quantidade_11],"-")</f>
        <v>0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1560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 t="str">
        <f ca="1">_xlfn.XLOOKUP(G258&amp;$U$2,BS_CONTROLE[CHAVE],BS_CONTROLE[Quantidade_11],"-")</f>
        <v>-</v>
      </c>
      <c r="V258" s="136">
        <f ca="1">_xlfn.XLOOKUP(G258&amp;$V$2,BS_CONTROLE[CHAVE],BS_CONTROLE[Quantidade_11],"-")</f>
        <v>312</v>
      </c>
      <c r="W258" s="136">
        <f ca="1">_xlfn.XLOOKUP(G258&amp;$W$2,BS_CONTROLE[CHAVE],BS_CONTROLE[Quantidade_11],"-")</f>
        <v>0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 t="str">
        <f ca="1">_xlfn.XLOOKUP(G259&amp;$U$2,BS_CONTROLE[CHAVE],BS_CONTROLE[Quantidade_11],"-")</f>
        <v>-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>
        <f ca="1">_xlfn.XLOOKUP(G260&amp;$U$2,BS_CONTROLE[CHAVE],BS_CONTROLE[Quantidade_11],"-")</f>
        <v>0</v>
      </c>
      <c r="V260" s="136">
        <f ca="1">_xlfn.XLOOKUP(G260&amp;$V$2,BS_CONTROLE[CHAVE],BS_CONTROLE[Quantidade_11],"-")</f>
        <v>0</v>
      </c>
      <c r="W260" s="136">
        <f ca="1">_xlfn.XLOOKUP(G260&amp;$W$2,BS_CONTROLE[CHAVE],BS_CONTROLE[Quantidade_11],"-")</f>
        <v>0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0</v>
      </c>
      <c r="W261" s="136">
        <f ca="1">_xlfn.XLOOKUP(G261&amp;$W$2,BS_CONTROLE[CHAVE],BS_CONTROLE[Quantidade_11],"-")</f>
        <v>0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 t="str">
        <f ca="1">_xlfn.XLOOKUP(G264&amp;$W$2,BS_CONTROLE[CHAVE],BS_CONTROLE[Quantidade_11],"-")</f>
        <v>-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 t="str">
        <f ca="1">_xlfn.XLOOKUP(G265&amp;$U$2,BS_CONTROLE[CHAVE],BS_CONTROLE[Quantidade_11],"-")</f>
        <v>-</v>
      </c>
      <c r="V265" s="136">
        <f ca="1">_xlfn.XLOOKUP(G265&amp;$V$2,BS_CONTROLE[CHAVE],BS_CONTROLE[Quantidade_11],"-")</f>
        <v>0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 t="str">
        <f ca="1">_xlfn.XLOOKUP(G266&amp;$W$2,BS_CONTROLE[CHAVE],BS_CONTROLE[Quantidade_11],"-")</f>
        <v>-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 t="str">
        <f ca="1">_xlfn.XLOOKUP(G267&amp;$W$2,BS_CONTROLE[CHAVE],BS_CONTROLE[Quantidade_11],"-")</f>
        <v>-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>
        <f ca="1">_xlfn.XLOOKUP(G269&amp;$W$2,BS_CONTROLE[CHAVE],BS_CONTROLE[Quantidade_11],"-")</f>
        <v>0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40</v>
      </c>
      <c r="V275" s="136">
        <f ca="1">_xlfn.XLOOKUP(G275&amp;$V$2,BS_CONTROLE[CHAVE],BS_CONTROLE[Quantidade_11],"-")</f>
        <v>60</v>
      </c>
      <c r="W275" s="136">
        <f ca="1">_xlfn.XLOOKUP(G275&amp;$W$2,BS_CONTROLE[CHAVE],BS_CONTROLE[Quantidade_11],"-")</f>
        <v>40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4</v>
      </c>
      <c r="V277" s="136">
        <f ca="1">_xlfn.XLOOKUP(G277&amp;$V$2,BS_CONTROLE[CHAVE],BS_CONTROLE[Quantidade_11],"-")</f>
        <v>0</v>
      </c>
      <c r="W277" s="136">
        <f ca="1">_xlfn.XLOOKUP(G277&amp;$W$2,BS_CONTROLE[CHAVE],BS_CONTROLE[Quantidade_11],"-")</f>
        <v>0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4</v>
      </c>
      <c r="V278" s="136">
        <f ca="1">_xlfn.XLOOKUP(G278&amp;$V$2,BS_CONTROLE[CHAVE],BS_CONTROLE[Quantidade_11],"-")</f>
        <v>0</v>
      </c>
      <c r="W278" s="136">
        <f ca="1">_xlfn.XLOOKUP(G278&amp;$W$2,BS_CONTROLE[CHAVE],BS_CONTROLE[Quantidade_11],"-")</f>
        <v>0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4</v>
      </c>
      <c r="V280" s="136">
        <f ca="1">_xlfn.XLOOKUP(G280&amp;$V$2,BS_CONTROLE[CHAVE],BS_CONTROLE[Quantidade_11],"-")</f>
        <v>0</v>
      </c>
      <c r="W280" s="136">
        <f ca="1">_xlfn.XLOOKUP(G280&amp;$W$2,BS_CONTROLE[CHAVE],BS_CONTROLE[Quantidade_11],"-")</f>
        <v>0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1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1560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 t="str">
        <f ca="1">_xlfn.XLOOKUP(G285&amp;$U$2,BS_CONTROLE[CHAVE],BS_CONTROLE[Quantidade_11],"-")</f>
        <v>-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0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0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>
        <f ca="1">_xlfn.XLOOKUP(G292&amp;$U$2,BS_CONTROLE[CHAVE],BS_CONTROLE[Quantidade_11],"-")</f>
        <v>0</v>
      </c>
      <c r="V292" s="136">
        <f ca="1">_xlfn.XLOOKUP(G292&amp;$V$2,BS_CONTROLE[CHAVE],BS_CONTROLE[Quantidade_11],"-")</f>
        <v>0</v>
      </c>
      <c r="W292" s="136" t="str">
        <f ca="1">_xlfn.XLOOKUP(G292&amp;$W$2,BS_CONTROLE[CHAVE],BS_CONTROLE[Quantidade_11],"-")</f>
        <v>-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0</v>
      </c>
      <c r="W293" s="136" t="str">
        <f ca="1">_xlfn.XLOOKUP(G293&amp;$W$2,BS_CONTROLE[CHAVE],BS_CONTROLE[Quantidade_11],"-")</f>
        <v>-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 t="str">
        <f ca="1">_xlfn.XLOOKUP(G294&amp;$W$2,BS_CONTROLE[CHAVE],BS_CONTROLE[Quantidade_11],"-")</f>
        <v>-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>
        <f ca="1">_xlfn.XLOOKUP(G295&amp;$W$2,BS_CONTROLE[CHAVE],BS_CONTROLE[Quantidade_11],"-")</f>
        <v>0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40</v>
      </c>
      <c r="V299" s="136">
        <f ca="1">_xlfn.XLOOKUP(G299&amp;$V$2,BS_CONTROLE[CHAVE],BS_CONTROLE[Quantidade_11],"-")</f>
        <v>60</v>
      </c>
      <c r="W299" s="136">
        <f ca="1">_xlfn.XLOOKUP(G299&amp;$W$2,BS_CONTROLE[CHAVE],BS_CONTROLE[Quantidade_11],"-")</f>
        <v>40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1</v>
      </c>
      <c r="V300" s="136">
        <f ca="1">_xlfn.XLOOKUP(G300&amp;$V$2,BS_CONTROLE[CHAVE],BS_CONTROLE[Quantidade_11],"-")</f>
        <v>1</v>
      </c>
      <c r="W300" s="136" t="str">
        <f ca="1">_xlfn.XLOOKUP(G300&amp;$W$2,BS_CONTROLE[CHAVE],BS_CONTROLE[Quantidade_11],"-")</f>
        <v>-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>
        <f ca="1">_xlfn.XLOOKUP(G302&amp;$U$2,BS_CONTROLE[CHAVE],BS_CONTROLE[Quantidade_11],"-")</f>
        <v>0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4</v>
      </c>
      <c r="V303" s="136">
        <f ca="1">_xlfn.XLOOKUP(G303&amp;$V$2,BS_CONTROLE[CHAVE],BS_CONTROLE[Quantidade_11],"-")</f>
        <v>0</v>
      </c>
      <c r="W303" s="136">
        <f ca="1">_xlfn.XLOOKUP(G303&amp;$W$2,BS_CONTROLE[CHAVE],BS_CONTROLE[Quantidade_11],"-")</f>
        <v>0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4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0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1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0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1560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>
        <f ca="1">_xlfn.XLOOKUP(G310&amp;$U$2,BS_CONTROLE[CHAVE],BS_CONTROLE[Quantidade_11],"-")</f>
        <v>0</v>
      </c>
      <c r="V310" s="136">
        <f ca="1">_xlfn.XLOOKUP(G310&amp;$V$2,BS_CONTROLE[CHAVE],BS_CONTROLE[Quantidade_11],"-")</f>
        <v>0</v>
      </c>
      <c r="W310" s="136">
        <f ca="1">_xlfn.XLOOKUP(G310&amp;$W$2,BS_CONTROLE[CHAVE],BS_CONTROLE[Quantidade_11],"-")</f>
        <v>0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 t="str">
        <f ca="1">_xlfn.XLOOKUP(G311&amp;$U$2,BS_CONTROLE[CHAVE],BS_CONTROLE[Quantidade_11],"-")</f>
        <v>-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>
        <f ca="1">_xlfn.XLOOKUP(G316&amp;$U$2,BS_CONTROLE[CHAVE],BS_CONTROLE[Quantidade_11],"-")</f>
        <v>0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>
        <f ca="1">_xlfn.XLOOKUP(G317&amp;$U$2,BS_CONTROLE[CHAVE],BS_CONTROLE[Quantidade_11],"-")</f>
        <v>0</v>
      </c>
      <c r="V317" s="136">
        <f ca="1">_xlfn.XLOOKUP(G317&amp;$V$2,BS_CONTROLE[CHAVE],BS_CONTROLE[Quantidade_11],"-")</f>
        <v>0</v>
      </c>
      <c r="W317" s="136" t="str">
        <f ca="1">_xlfn.XLOOKUP(G317&amp;$W$2,BS_CONTROLE[CHAVE],BS_CONTROLE[Quantidade_11],"-")</f>
        <v>-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0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>
        <f ca="1">_xlfn.XLOOKUP(G321&amp;$U$2,BS_CONTROLE[CHAVE],BS_CONTROLE[Quantidade_11],"-")</f>
        <v>0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>
        <f ca="1">_xlfn.XLOOKUP(G322&amp;$U$2,BS_CONTROLE[CHAVE],BS_CONTROLE[Quantidade_11],"-")</f>
        <v>0</v>
      </c>
      <c r="V322" s="136" t="str">
        <f ca="1">_xlfn.XLOOKUP(G322&amp;$V$2,BS_CONTROLE[CHAVE],BS_CONTROLE[Quantidade_11],"-")</f>
        <v>-</v>
      </c>
      <c r="W322" s="136">
        <f ca="1">_xlfn.XLOOKUP(G322&amp;$W$2,BS_CONTROLE[CHAVE],BS_CONTROLE[Quantidade_11],"-")</f>
        <v>1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>
        <f ca="1">_xlfn.XLOOKUP(G323&amp;$U$2,BS_CONTROLE[CHAVE],BS_CONTROLE[Quantidade_11],"-")</f>
        <v>0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 ZEZ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>
        <f ca="1">_xlfn.XLOOKUP(G328&amp;$U$2,BS_CONTROLE[CHAVE],BS_CONTROLE[Quantidade_11],"-")</f>
        <v>0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1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>
        <f ca="1">_xlfn.XLOOKUP(G330&amp;$U$2,BS_CONTROLE[CHAVE],BS_CONTROLE[Quantidade_11],"-")</f>
        <v>0</v>
      </c>
      <c r="V330" s="136">
        <f ca="1">_xlfn.XLOOKUP(G330&amp;$V$2,BS_CONTROLE[CHAVE],BS_CONTROLE[Quantidade_11],"-")</f>
        <v>1</v>
      </c>
      <c r="W330" s="136" t="str">
        <f ca="1">_xlfn.XLOOKUP(G330&amp;$W$2,BS_CONTROLE[CHAVE],BS_CONTROLE[Quantidade_11],"-")</f>
        <v>-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1</v>
      </c>
      <c r="V335" s="136">
        <f ca="1">_xlfn.XLOOKUP(G335&amp;$V$2,BS_CONTROLE[CHAVE],BS_CONTROLE[Quantidade_11],"-")</f>
        <v>1</v>
      </c>
      <c r="W335" s="136" t="str">
        <f ca="1">_xlfn.XLOOKUP(G335&amp;$W$2,BS_CONTROLE[CHAVE],BS_CONTROLE[Quantidade_11],"-")</f>
        <v>-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>
        <f ca="1">_xlfn.XLOOKUP(G338&amp;$U$2,BS_CONTROLE[CHAVE],BS_CONTROLE[Quantidade_11],"-")</f>
        <v>0</v>
      </c>
      <c r="V338" s="136">
        <f ca="1">_xlfn.XLOOKUP(G338&amp;$V$2,BS_CONTROLE[CHAVE],BS_CONTROLE[Quantidade_11],"-")</f>
        <v>0</v>
      </c>
      <c r="W338" s="136">
        <f ca="1">_xlfn.XLOOKUP(G338&amp;$W$2,BS_CONTROLE[CHAVE],BS_CONTROLE[Quantidade_11],"-")</f>
        <v>0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 ZGP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>
        <f ca="1">_xlfn.XLOOKUP(G340&amp;$U$2,BS_CONTROLE[CHAVE],BS_CONTROLE[Quantidade_11],"-")</f>
        <v>0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4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0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>
        <f ca="1">_xlfn.XLOOKUP(G342&amp;$U$2,BS_CONTROLE[CHAVE],BS_CONTROLE[Quantidade_11],"-")</f>
        <v>0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0</v>
      </c>
      <c r="V343" s="136">
        <f ca="1">_xlfn.XLOOKUP(G343&amp;$V$2,BS_CONTROLE[CHAVE],BS_CONTROLE[Quantidade_11],"-")</f>
        <v>0</v>
      </c>
      <c r="W343" s="136" t="str">
        <f ca="1">_xlfn.XLOOKUP(G343&amp;$W$2,BS_CONTROLE[CHAVE],BS_CONTROLE[Quantidade_11],"-")</f>
        <v>-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0</v>
      </c>
      <c r="V344" s="136">
        <f ca="1">_xlfn.XLOOKUP(G344&amp;$V$2,BS_CONTROLE[CHAVE],BS_CONTROLE[Quantidade_11],"-")</f>
        <v>0</v>
      </c>
      <c r="W344" s="136" t="str">
        <f ca="1">_xlfn.XLOOKUP(G344&amp;$W$2,BS_CONTROLE[CHAVE],BS_CONTROLE[Quantidade_11],"-")</f>
        <v>-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4</v>
      </c>
      <c r="V346" s="136">
        <f ca="1">_xlfn.XLOOKUP(G346&amp;$V$2,BS_CONTROLE[CHAVE],BS_CONTROLE[Quantidade_11],"-")</f>
        <v>0</v>
      </c>
      <c r="W346" s="136">
        <f ca="1">_xlfn.XLOOKUP(G346&amp;$W$2,BS_CONTROLE[CHAVE],BS_CONTROLE[Quantidade_11],"-")</f>
        <v>0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1</v>
      </c>
      <c r="V347" s="136">
        <f ca="1">_xlfn.XLOOKUP(G347&amp;$V$2,BS_CONTROLE[CHAVE],BS_CONTROLE[Quantidade_11],"-")</f>
        <v>0</v>
      </c>
      <c r="W347" s="136">
        <f ca="1">_xlfn.XLOOKUP(G347&amp;$W$2,BS_CONTROLE[CHAVE],BS_CONTROLE[Quantidade_11],"-")</f>
        <v>0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>
        <f ca="1">_xlfn.XLOOKUP(G349&amp;$U$2,BS_CONTROLE[CHAVE],BS_CONTROLE[Quantidade_11],"-")</f>
        <v>0</v>
      </c>
      <c r="V349" s="136">
        <f ca="1">_xlfn.XLOOKUP(G349&amp;$V$2,BS_CONTROLE[CHAVE],BS_CONTROLE[Quantidade_11],"-")</f>
        <v>0</v>
      </c>
      <c r="W349" s="136">
        <f ca="1">_xlfn.XLOOKUP(G349&amp;$W$2,BS_CONTROLE[CHAVE],BS_CONTROLE[Quantidade_11],"-")</f>
        <v>0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 t="str">
        <f ca="1">_xlfn.XLOOKUP(G350&amp;$U$2,BS_CONTROLE[CHAVE],BS_CONTROLE[Quantidade_11],"-")</f>
        <v>-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>
        <f ca="1">_xlfn.XLOOKUP(G354&amp;$U$2,BS_CONTROLE[CHAVE],BS_CONTROLE[Quantidade_11],"-")</f>
        <v>0</v>
      </c>
      <c r="V354" s="136">
        <f ca="1">_xlfn.XLOOKUP(G354&amp;$V$2,BS_CONTROLE[CHAVE],BS_CONTROLE[Quantidade_11],"-")</f>
        <v>0</v>
      </c>
      <c r="W354" s="136" t="str">
        <f ca="1">_xlfn.XLOOKUP(G354&amp;$W$2,BS_CONTROLE[CHAVE],BS_CONTROLE[Quantidade_11],"-")</f>
        <v>-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>
        <f ca="1">_xlfn.XLOOKUP(G355&amp;$W$2,BS_CONTROLE[CHAVE],BS_CONTROLE[Quantidade_11],"-")</f>
        <v>0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0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0</v>
      </c>
      <c r="V358" s="136">
        <f ca="1">_xlfn.XLOOKUP(G358&amp;$V$2,BS_CONTROLE[CHAVE],BS_CONTROLE[Quantidade_11],"-")</f>
        <v>0</v>
      </c>
      <c r="W358" s="136" t="str">
        <f ca="1">_xlfn.XLOOKUP(G358&amp;$W$2,BS_CONTROLE[CHAVE],BS_CONTROLE[Quantidade_11],"-")</f>
        <v>-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0</v>
      </c>
      <c r="V359" s="136">
        <f ca="1">_xlfn.XLOOKUP(G359&amp;$V$2,BS_CONTROLE[CHAVE],BS_CONTROLE[Quantidade_11],"-")</f>
        <v>0</v>
      </c>
      <c r="W359" s="136" t="str">
        <f ca="1">_xlfn.XLOOKUP(G359&amp;$W$2,BS_CONTROLE[CHAVE],BS_CONTROLE[Quantidade_11],"-")</f>
        <v>-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1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4</v>
      </c>
      <c r="V365" s="136">
        <f ca="1">_xlfn.XLOOKUP(G365&amp;$V$2,BS_CONTROLE[CHAVE],BS_CONTROLE[Quantidade_11],"-")</f>
        <v>0</v>
      </c>
      <c r="W365" s="136">
        <f ca="1">_xlfn.XLOOKUP(G365&amp;$W$2,BS_CONTROLE[CHAVE],BS_CONTROLE[Quantidade_11],"-")</f>
        <v>0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 t="str">
        <f ca="1">_xlfn.XLOOKUP(G367&amp;$U$2,BS_CONTROLE[CHAVE],BS_CONTROLE[Quantidade_11],"-")</f>
        <v>-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>
        <f ca="1">_xlfn.XLOOKUP(G368&amp;$U$2,BS_CONTROLE[CHAVE],BS_CONTROLE[Quantidade_11],"-")</f>
        <v>0</v>
      </c>
      <c r="V368" s="136">
        <f ca="1">_xlfn.XLOOKUP(G368&amp;$V$2,BS_CONTROLE[CHAVE],BS_CONTROLE[Quantidade_11],"-")</f>
        <v>0</v>
      </c>
      <c r="W368" s="136" t="str">
        <f ca="1">_xlfn.XLOOKUP(G368&amp;$W$2,BS_CONTROLE[CHAVE],BS_CONTROLE[Quantidade_11],"-")</f>
        <v>-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4</v>
      </c>
      <c r="V370" s="136">
        <f ca="1">_xlfn.XLOOKUP(G370&amp;$V$2,BS_CONTROLE[CHAVE],BS_CONTROLE[Quantidade_11],"-")</f>
        <v>0</v>
      </c>
      <c r="W370" s="136">
        <f ca="1">_xlfn.XLOOKUP(G370&amp;$W$2,BS_CONTROLE[CHAVE],BS_CONTROLE[Quantidade_11],"-")</f>
        <v>0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1</v>
      </c>
      <c r="V371" s="136">
        <f ca="1">_xlfn.XLOOKUP(G371&amp;$V$2,BS_CONTROLE[CHAVE],BS_CONTROLE[Quantidade_11],"-")</f>
        <v>0</v>
      </c>
      <c r="W371" s="136">
        <f ca="1">_xlfn.XLOOKUP(G371&amp;$W$2,BS_CONTROLE[CHAVE],BS_CONTROLE[Quantidade_11],"-")</f>
        <v>0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1560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0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 t="str">
        <f ca="1">_xlfn.XLOOKUP(G375&amp;$U$2,BS_CONTROLE[CHAVE],BS_CONTROLE[Quantidade_11],"-")</f>
        <v>-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0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 t="str">
        <f ca="1">_xlfn.XLOOKUP(G379&amp;$U$2,BS_CONTROLE[CHAVE],BS_CONTROLE[Quantidade_11],"-")</f>
        <v>-</v>
      </c>
      <c r="V379" s="136">
        <f ca="1">_xlfn.XLOOKUP(G379&amp;$V$2,BS_CONTROLE[CHAVE],BS_CONTROLE[Quantidade_11],"-")</f>
        <v>0</v>
      </c>
      <c r="W379" s="136">
        <f ca="1">_xlfn.XLOOKUP(G379&amp;$W$2,BS_CONTROLE[CHAVE],BS_CONTROLE[Quantidade_11],"-")</f>
        <v>0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>
        <f ca="1">_xlfn.XLOOKUP(G381&amp;$W$2,BS_CONTROLE[CHAVE],BS_CONTROLE[Quantidade_11],"-")</f>
        <v>0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>
        <f ca="1">_xlfn.XLOOKUP(G382&amp;$U$2,BS_CONTROLE[CHAVE],BS_CONTROLE[Quantidade_11],"-")</f>
        <v>0</v>
      </c>
      <c r="V382" s="136">
        <f ca="1">_xlfn.XLOOKUP(G382&amp;$V$2,BS_CONTROLE[CHAVE],BS_CONTROLE[Quantidade_11],"-")</f>
        <v>0</v>
      </c>
      <c r="W382" s="136" t="str">
        <f ca="1">_xlfn.XLOOKUP(G382&amp;$W$2,BS_CONTROLE[CHAVE],BS_CONTROLE[Quantidade_11],"-")</f>
        <v>-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0</v>
      </c>
      <c r="W383" s="136">
        <f ca="1">_xlfn.XLOOKUP(G383&amp;$W$2,BS_CONTROLE[CHAVE],BS_CONTROLE[Quantidade_11],"-")</f>
        <v>0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0</v>
      </c>
      <c r="V384" s="136">
        <f ca="1">_xlfn.XLOOKUP(G384&amp;$V$2,BS_CONTROLE[CHAVE],BS_CONTROLE[Quantidade_11],"-")</f>
        <v>0</v>
      </c>
      <c r="W384" s="136" t="str">
        <f ca="1">_xlfn.XLOOKUP(G384&amp;$W$2,BS_CONTROLE[CHAVE],BS_CONTROLE[Quantidade_11],"-")</f>
        <v>-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0</v>
      </c>
      <c r="V385" s="136">
        <f ca="1">_xlfn.XLOOKUP(G385&amp;$V$2,BS_CONTROLE[CHAVE],BS_CONTROLE[Quantidade_11],"-")</f>
        <v>0</v>
      </c>
      <c r="W385" s="136" t="str">
        <f ca="1">_xlfn.XLOOKUP(G385&amp;$W$2,BS_CONTROLE[CHAVE],BS_CONTROLE[Quantidade_11],"-")</f>
        <v>-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40</v>
      </c>
      <c r="V390" s="136">
        <f ca="1">_xlfn.XLOOKUP(G390&amp;$V$2,BS_CONTROLE[CHAVE],BS_CONTROLE[Quantidade_11],"-")</f>
        <v>60</v>
      </c>
      <c r="W390" s="136">
        <f ca="1">_xlfn.XLOOKUP(G390&amp;$W$2,BS_CONTROLE[CHAVE],BS_CONTROLE[Quantidade_11],"-")</f>
        <v>40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1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1</v>
      </c>
      <c r="V392" s="136">
        <f ca="1">_xlfn.XLOOKUP(G392&amp;$V$2,BS_CONTROLE[CHAVE],BS_CONTROLE[Quantidade_11],"-")</f>
        <v>1</v>
      </c>
      <c r="W392" s="136" t="str">
        <f ca="1">_xlfn.XLOOKUP(G392&amp;$W$2,BS_CONTROLE[CHAVE],BS_CONTROLE[Quantidade_11],"-")</f>
        <v>-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4</v>
      </c>
      <c r="V393" s="136">
        <f ca="1">_xlfn.XLOOKUP(G393&amp;$V$2,BS_CONTROLE[CHAVE],BS_CONTROLE[Quantidade_11],"-")</f>
        <v>0</v>
      </c>
      <c r="W393" s="136">
        <f ca="1">_xlfn.XLOOKUP(G393&amp;$W$2,BS_CONTROLE[CHAVE],BS_CONTROLE[Quantidade_11],"-")</f>
        <v>0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>
        <f ca="1">_xlfn.XLOOKUP(G394&amp;$U$2,BS_CONTROLE[CHAVE],BS_CONTROLE[Quantidade_11],"-")</f>
        <v>0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4</v>
      </c>
      <c r="V397" s="136">
        <f ca="1">_xlfn.XLOOKUP(G397&amp;$V$2,BS_CONTROLE[CHAVE],BS_CONTROLE[Quantidade_11],"-")</f>
        <v>0</v>
      </c>
      <c r="W397" s="136">
        <f ca="1">_xlfn.XLOOKUP(G397&amp;$W$2,BS_CONTROLE[CHAVE],BS_CONTROLE[Quantidade_11],"-")</f>
        <v>0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1</v>
      </c>
      <c r="V398" s="136">
        <f ca="1">_xlfn.XLOOKUP(G398&amp;$V$2,BS_CONTROLE[CHAVE],BS_CONTROLE[Quantidade_11],"-")</f>
        <v>0</v>
      </c>
      <c r="W398" s="136">
        <f ca="1">_xlfn.XLOOKUP(G398&amp;$W$2,BS_CONTROLE[CHAVE],BS_CONTROLE[Quantidade_11],"-")</f>
        <v>0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1560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>
        <f ca="1">_xlfn.XLOOKUP(G401&amp;$U$2,BS_CONTROLE[CHAVE],BS_CONTROLE[Quantidade_11],"-")</f>
        <v>0</v>
      </c>
      <c r="V401" s="136">
        <f ca="1">_xlfn.XLOOKUP(G401&amp;$V$2,BS_CONTROLE[CHAVE],BS_CONTROLE[Quantidade_11],"-")</f>
        <v>0</v>
      </c>
      <c r="W401" s="136">
        <f ca="1">_xlfn.XLOOKUP(G401&amp;$W$2,BS_CONTROLE[CHAVE],BS_CONTROLE[Quantidade_11],"-")</f>
        <v>0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0</v>
      </c>
      <c r="W402" s="136">
        <f ca="1">_xlfn.XLOOKUP(G402&amp;$W$2,BS_CONTROLE[CHAVE],BS_CONTROLE[Quantidade_11],"-")</f>
        <v>0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 t="str">
        <f ca="1">_xlfn.XLOOKUP(G403&amp;$U$2,BS_CONTROLE[CHAVE],BS_CONTROLE[Quantidade_11],"-")</f>
        <v>-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>
        <f ca="1">_xlfn.XLOOKUP(G408&amp;$U$2,BS_CONTROLE[CHAVE],BS_CONTROLE[Quantidade_11],"-")</f>
        <v>0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0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>
        <f ca="1">_xlfn.XLOOKUP(G410&amp;$U$2,BS_CONTROLE[CHAVE],BS_CONTROLE[Quantidade_11],"-")</f>
        <v>0</v>
      </c>
      <c r="V410" s="136">
        <f ca="1">_xlfn.XLOOKUP(G410&amp;$V$2,BS_CONTROLE[CHAVE],BS_CONTROLE[Quantidade_11],"-")</f>
        <v>0</v>
      </c>
      <c r="W410" s="136" t="str">
        <f ca="1">_xlfn.XLOOKUP(G410&amp;$W$2,BS_CONTROLE[CHAVE],BS_CONTROLE[Quantidade_11],"-")</f>
        <v>-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 ZRB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>
        <f ca="1">_xlfn.XLOOKUP(G414&amp;$U$2,BS_CONTROLE[CHAVE],BS_CONTROLE[Quantidade_11],"-")</f>
        <v>0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>
        <f ca="1">_xlfn.XLOOKUP(G415&amp;$U$2,BS_CONTROLE[CHAVE],BS_CONTROLE[Quantidade_11],"-")</f>
        <v>0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 ZEZ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>
        <f ca="1">_xlfn.XLOOKUP(G420&amp;$U$2,BS_CONTROLE[CHAVE],BS_CONTROLE[Quantidade_11],"-")</f>
        <v>0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1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>
        <f ca="1">_xlfn.XLOOKUP(G422&amp;$U$2,BS_CONTROLE[CHAVE],BS_CONTROLE[Quantidade_11],"-")</f>
        <v>0</v>
      </c>
      <c r="V422" s="136">
        <f ca="1">_xlfn.XLOOKUP(G422&amp;$V$2,BS_CONTROLE[CHAVE],BS_CONTROLE[Quantidade_11],"-")</f>
        <v>1</v>
      </c>
      <c r="W422" s="136" t="str">
        <f ca="1">_xlfn.XLOOKUP(G422&amp;$W$2,BS_CONTROLE[CHAVE],BS_CONTROLE[Quantidade_11],"-")</f>
        <v>-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 ZGP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>
        <f ca="1">_xlfn.XLOOKUP(G424&amp;$U$2,BS_CONTROLE[CHAVE],BS_CONTROLE[Quantidade_11],"-")</f>
        <v>0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1</v>
      </c>
      <c r="V425" s="136">
        <f ca="1">_xlfn.XLOOKUP(G425&amp;$V$2,BS_CONTROLE[CHAVE],BS_CONTROLE[Quantidade_11],"-")</f>
        <v>1</v>
      </c>
      <c r="W425" s="136" t="str">
        <f ca="1">_xlfn.XLOOKUP(G425&amp;$W$2,BS_CONTROLE[CHAVE],BS_CONTROLE[Quantidade_11],"-")</f>
        <v>-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40</v>
      </c>
      <c r="V426" s="136">
        <f ca="1">_xlfn.XLOOKUP(G426&amp;$V$2,BS_CONTROLE[CHAVE],BS_CONTROLE[Quantidade_11],"-")</f>
        <v>60</v>
      </c>
      <c r="W426" s="136">
        <f ca="1">_xlfn.XLOOKUP(G426&amp;$W$2,BS_CONTROLE[CHAVE],BS_CONTROLE[Quantidade_11],"-")</f>
        <v>40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>
        <f ca="1">_xlfn.XLOOKUP(G427&amp;$U$2,BS_CONTROLE[CHAVE],BS_CONTROLE[Quantidade_11],"-")</f>
        <v>0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4</v>
      </c>
      <c r="V429" s="136">
        <f ca="1">_xlfn.XLOOKUP(G429&amp;$V$2,BS_CONTROLE[CHAVE],BS_CONTROLE[Quantidade_11],"-")</f>
        <v>0</v>
      </c>
      <c r="W429" s="136">
        <f ca="1">_xlfn.XLOOKUP(G429&amp;$W$2,BS_CONTROLE[CHAVE],BS_CONTROLE[Quantidade_11],"-")</f>
        <v>0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 t="str">
        <f ca="1">_xlfn.XLOOKUP(G431&amp;$U$2,BS_CONTROLE[CHAVE],BS_CONTROLE[Quantidade_11],"-")</f>
        <v>-</v>
      </c>
      <c r="V431" s="136">
        <f ca="1">_xlfn.XLOOKUP(G431&amp;$V$2,BS_CONTROLE[CHAVE],BS_CONTROLE[Quantidade_11],"-")</f>
        <v>0</v>
      </c>
      <c r="W431" s="136">
        <f ca="1">_xlfn.XLOOKUP(G431&amp;$W$2,BS_CONTROLE[CHAVE],BS_CONTROLE[Quantidade_11],"-")</f>
        <v>0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4</v>
      </c>
      <c r="V432" s="136">
        <f ca="1">_xlfn.XLOOKUP(G432&amp;$V$2,BS_CONTROLE[CHAVE],BS_CONTROLE[Quantidade_11],"-")</f>
        <v>0</v>
      </c>
      <c r="W432" s="136">
        <f ca="1">_xlfn.XLOOKUP(G432&amp;$W$2,BS_CONTROLE[CHAVE],BS_CONTROLE[Quantidade_11],"-")</f>
        <v>0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1</v>
      </c>
      <c r="V433" s="136">
        <f ca="1">_xlfn.XLOOKUP(G433&amp;$V$2,BS_CONTROLE[CHAVE],BS_CONTROLE[Quantidade_11],"-")</f>
        <v>0</v>
      </c>
      <c r="W433" s="136">
        <f ca="1">_xlfn.XLOOKUP(G433&amp;$W$2,BS_CONTROLE[CHAVE],BS_CONTROLE[Quantidade_11],"-")</f>
        <v>0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1560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>
        <f ca="1">_xlfn.XLOOKUP(G436&amp;$U$2,BS_CONTROLE[CHAVE],BS_CONTROLE[Quantidade_11],"-")</f>
        <v>0</v>
      </c>
      <c r="V436" s="136">
        <f ca="1">_xlfn.XLOOKUP(G436&amp;$V$2,BS_CONTROLE[CHAVE],BS_CONTROLE[Quantidade_11],"-")</f>
        <v>0</v>
      </c>
      <c r="W436" s="136">
        <f ca="1">_xlfn.XLOOKUP(G436&amp;$W$2,BS_CONTROLE[CHAVE],BS_CONTROLE[Quantidade_11],"-")</f>
        <v>0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 t="str">
        <f ca="1">_xlfn.XLOOKUP(G437&amp;$U$2,BS_CONTROLE[CHAVE],BS_CONTROLE[Quantidade_11],"-")</f>
        <v>-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0</v>
      </c>
      <c r="V438" s="136">
        <f ca="1">_xlfn.XLOOKUP(G438&amp;$V$2,BS_CONTROLE[CHAVE],BS_CONTROLE[Quantidade_11],"-")</f>
        <v>0</v>
      </c>
      <c r="W438" s="136">
        <f ca="1">_xlfn.XLOOKUP(G438&amp;$W$2,BS_CONTROLE[CHAVE],BS_CONTROLE[Quantidade_11],"-")</f>
        <v>0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 t="str">
        <f ca="1">_xlfn.XLOOKUP(G443&amp;$U$2,BS_CONTROLE[CHAVE],BS_CONTROLE[Quantidade_11],"-")</f>
        <v>-</v>
      </c>
      <c r="V443" s="136">
        <f ca="1">_xlfn.XLOOKUP(G443&amp;$V$2,BS_CONTROLE[CHAVE],BS_CONTROLE[Quantidade_11],"-")</f>
        <v>312</v>
      </c>
      <c r="W443" s="136">
        <f ca="1">_xlfn.XLOOKUP(G443&amp;$W$2,BS_CONTROLE[CHAVE],BS_CONTROLE[Quantidade_11],"-")</f>
        <v>0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>
        <f ca="1">_xlfn.XLOOKUP(G444&amp;$W$2,BS_CONTROLE[CHAVE],BS_CONTROLE[Quantidade_11],"-")</f>
        <v>0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0</v>
      </c>
      <c r="W445" s="136">
        <f ca="1">_xlfn.XLOOKUP(G445&amp;$W$2,BS_CONTROLE[CHAVE],BS_CONTROLE[Quantidade_11],"-")</f>
        <v>0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>
        <f ca="1">_xlfn.XLOOKUP(G446&amp;$U$2,BS_CONTROLE[CHAVE],BS_CONTROLE[Quantidade_11],"-")</f>
        <v>0</v>
      </c>
      <c r="V446" s="136">
        <f ca="1">_xlfn.XLOOKUP(G446&amp;$V$2,BS_CONTROLE[CHAVE],BS_CONTROLE[Quantidade_11],"-")</f>
        <v>0</v>
      </c>
      <c r="W446" s="136" t="str">
        <f ca="1">_xlfn.XLOOKUP(G446&amp;$W$2,BS_CONTROLE[CHAVE],BS_CONTROLE[Quantidade_11],"-")</f>
        <v>-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0</v>
      </c>
      <c r="V447" s="136">
        <f ca="1">_xlfn.XLOOKUP(G447&amp;$V$2,BS_CONTROLE[CHAVE],BS_CONTROLE[Quantidade_11],"-")</f>
        <v>0</v>
      </c>
      <c r="W447" s="136" t="str">
        <f ca="1">_xlfn.XLOOKUP(G447&amp;$W$2,BS_CONTROLE[CHAVE],BS_CONTROLE[Quantidade_11],"-")</f>
        <v>-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0</v>
      </c>
      <c r="V448" s="136">
        <f ca="1">_xlfn.XLOOKUP(G448&amp;$V$2,BS_CONTROLE[CHAVE],BS_CONTROLE[Quantidade_11],"-")</f>
        <v>0</v>
      </c>
      <c r="W448" s="136" t="str">
        <f ca="1">_xlfn.XLOOKUP(G448&amp;$W$2,BS_CONTROLE[CHAVE],BS_CONTROLE[Quantidade_11],"-")</f>
        <v>-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1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>
        <f ca="1">_xlfn.XLOOKUP(G454&amp;$W$2,BS_CONTROLE[CHAVE],BS_CONTROLE[Quantidade_11],"-")</f>
        <v>0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>
        <f ca="1">_xlfn.XLOOKUP(G455&amp;$U$2,BS_CONTROLE[CHAVE],BS_CONTROLE[Quantidade_11],"-")</f>
        <v>0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40</v>
      </c>
      <c r="V456" s="136">
        <f ca="1">_xlfn.XLOOKUP(G456&amp;$V$2,BS_CONTROLE[CHAVE],BS_CONTROLE[Quantidade_11],"-")</f>
        <v>60</v>
      </c>
      <c r="W456" s="136">
        <f ca="1">_xlfn.XLOOKUP(G456&amp;$W$2,BS_CONTROLE[CHAVE],BS_CONTROLE[Quantidade_11],"-")</f>
        <v>40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1</v>
      </c>
      <c r="V457" s="136">
        <f ca="1">_xlfn.XLOOKUP(G457&amp;$V$2,BS_CONTROLE[CHAVE],BS_CONTROLE[Quantidade_11],"-")</f>
        <v>1</v>
      </c>
      <c r="W457" s="136" t="str">
        <f ca="1">_xlfn.XLOOKUP(G457&amp;$W$2,BS_CONTROLE[CHAVE],BS_CONTROLE[Quantidade_11],"-")</f>
        <v>-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4</v>
      </c>
      <c r="V459" s="136">
        <f ca="1">_xlfn.XLOOKUP(G459&amp;$V$2,BS_CONTROLE[CHAVE],BS_CONTROLE[Quantidade_11],"-")</f>
        <v>0</v>
      </c>
      <c r="W459" s="136">
        <f ca="1">_xlfn.XLOOKUP(G459&amp;$W$2,BS_CONTROLE[CHAVE],BS_CONTROLE[Quantidade_11],"-")</f>
        <v>0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 t="str">
        <f ca="1">_xlfn.XLOOKUP(G462&amp;$U$2,BS_CONTROLE[CHAVE],BS_CONTROLE[Quantidade_11],"-")</f>
        <v>-</v>
      </c>
      <c r="V462" s="136">
        <f ca="1">_xlfn.XLOOKUP(G462&amp;$V$2,BS_CONTROLE[CHAVE],BS_CONTROLE[Quantidade_11],"-")</f>
        <v>0</v>
      </c>
      <c r="W462" s="136">
        <f ca="1">_xlfn.XLOOKUP(G462&amp;$W$2,BS_CONTROLE[CHAVE],BS_CONTROLE[Quantidade_11],"-")</f>
        <v>0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4</v>
      </c>
      <c r="V463" s="136">
        <f ca="1">_xlfn.XLOOKUP(G463&amp;$V$2,BS_CONTROLE[CHAVE],BS_CONTROLE[Quantidade_11],"-")</f>
        <v>0</v>
      </c>
      <c r="W463" s="136">
        <f ca="1">_xlfn.XLOOKUP(G463&amp;$W$2,BS_CONTROLE[CHAVE],BS_CONTROLE[Quantidade_11],"-")</f>
        <v>0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1</v>
      </c>
      <c r="V464" s="136">
        <f ca="1">_xlfn.XLOOKUP(G464&amp;$V$2,BS_CONTROLE[CHAVE],BS_CONTROLE[Quantidade_11],"-")</f>
        <v>0</v>
      </c>
      <c r="W464" s="136">
        <f ca="1">_xlfn.XLOOKUP(G464&amp;$W$2,BS_CONTROLE[CHAVE],BS_CONTROLE[Quantidade_11],"-")</f>
        <v>0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1560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0</v>
      </c>
      <c r="V468" s="136">
        <f ca="1">_xlfn.XLOOKUP(G468&amp;$V$2,BS_CONTROLE[CHAVE],BS_CONTROLE[Quantidade_11],"-")</f>
        <v>0</v>
      </c>
      <c r="W468" s="136">
        <f ca="1">_xlfn.XLOOKUP(G468&amp;$W$2,BS_CONTROLE[CHAVE],BS_CONTROLE[Quantidade_11],"-")</f>
        <v>0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0</v>
      </c>
      <c r="V469" s="136">
        <f ca="1">_xlfn.XLOOKUP(G469&amp;$V$2,BS_CONTROLE[CHAVE],BS_CONTROLE[Quantidade_11],"-")</f>
        <v>0</v>
      </c>
      <c r="W469" s="136">
        <f ca="1">_xlfn.XLOOKUP(G469&amp;$W$2,BS_CONTROLE[CHAVE],BS_CONTROLE[Quantidade_11],"-")</f>
        <v>0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 t="str">
        <f ca="1">_xlfn.XLOOKUP(G470&amp;$U$2,BS_CONTROLE[CHAVE],BS_CONTROLE[Quantidade_11],"-")</f>
        <v>-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0</v>
      </c>
      <c r="W474" s="136">
        <f ca="1">_xlfn.XLOOKUP(G474&amp;$W$2,BS_CONTROLE[CHAVE],BS_CONTROLE[Quantidade_11],"-")</f>
        <v>0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0</v>
      </c>
      <c r="V475" s="136">
        <f ca="1">_xlfn.XLOOKUP(G475&amp;$V$2,BS_CONTROLE[CHAVE],BS_CONTROLE[Quantidade_11],"-")</f>
        <v>0</v>
      </c>
      <c r="W475" s="136" t="str">
        <f ca="1">_xlfn.XLOOKUP(G475&amp;$W$2,BS_CONTROLE[CHAVE],BS_CONTROLE[Quantidade_11],"-")</f>
        <v>-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0</v>
      </c>
      <c r="V476" s="136">
        <f ca="1">_xlfn.XLOOKUP(G476&amp;$V$2,BS_CONTROLE[CHAVE],BS_CONTROLE[Quantidade_11],"-")</f>
        <v>0</v>
      </c>
      <c r="W476" s="136" t="str">
        <f ca="1">_xlfn.XLOOKUP(G476&amp;$W$2,BS_CONTROLE[CHAVE],BS_CONTROLE[Quantidade_11],"-")</f>
        <v>-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>
        <f ca="1">_xlfn.XLOOKUP(G477&amp;$U$2,BS_CONTROLE[CHAVE],BS_CONTROLE[Quantidade_11],"-")</f>
        <v>0</v>
      </c>
      <c r="V477" s="136">
        <f ca="1">_xlfn.XLOOKUP(G477&amp;$V$2,BS_CONTROLE[CHAVE],BS_CONTROLE[Quantidade_11],"-")</f>
        <v>0</v>
      </c>
      <c r="W477" s="136" t="str">
        <f ca="1">_xlfn.XLOOKUP(G477&amp;$W$2,BS_CONTROLE[CHAVE],BS_CONTROLE[Quantidade_11],"-")</f>
        <v>-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 t="str">
        <f ca="1">_xlfn.XLOOKUP(G478&amp;$U$2,BS_CONTROLE[CHAVE],BS_CONTROLE[Quantidade_11],"-")</f>
        <v>-</v>
      </c>
      <c r="V478" s="136">
        <f ca="1">_xlfn.XLOOKUP(G478&amp;$V$2,BS_CONTROLE[CHAVE],BS_CONTROLE[Quantidade_11],"-")</f>
        <v>0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>
        <f ca="1">_xlfn.XLOOKUP(G479&amp;$W$2,BS_CONTROLE[CHAVE],BS_CONTROLE[Quantidade_11],"-")</f>
        <v>0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40</v>
      </c>
      <c r="V482" s="136">
        <f ca="1">_xlfn.XLOOKUP(G482&amp;$V$2,BS_CONTROLE[CHAVE],BS_CONTROLE[Quantidade_11],"-")</f>
        <v>60</v>
      </c>
      <c r="W482" s="136">
        <f ca="1">_xlfn.XLOOKUP(G482&amp;$W$2,BS_CONTROLE[CHAVE],BS_CONTROLE[Quantidade_11],"-")</f>
        <v>40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1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1</v>
      </c>
      <c r="V490" s="136">
        <f ca="1">_xlfn.XLOOKUP(G490&amp;$V$2,BS_CONTROLE[CHAVE],BS_CONTROLE[Quantidade_11],"-")</f>
        <v>1</v>
      </c>
      <c r="W490" s="136" t="str">
        <f ca="1">_xlfn.XLOOKUP(G490&amp;$W$2,BS_CONTROLE[CHAVE],BS_CONTROLE[Quantidade_11],"-")</f>
        <v>-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>
        <f ca="1">_xlfn.XLOOKUP(G492&amp;$U$2,BS_CONTROLE[CHAVE],BS_CONTROLE[Quantidade_11],"-")</f>
        <v>0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>
        <f ca="1">_xlfn.XLOOKUP(G493&amp;$W$2,BS_CONTROLE[CHAVE],BS_CONTROLE[Quantidade_11],"-")</f>
        <v>0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4</v>
      </c>
      <c r="V496" s="136">
        <f ca="1">_xlfn.XLOOKUP(G496&amp;$V$2,BS_CONTROLE[CHAVE],BS_CONTROLE[Quantidade_11],"-")</f>
        <v>0</v>
      </c>
      <c r="W496" s="136">
        <f ca="1">_xlfn.XLOOKUP(G496&amp;$W$2,BS_CONTROLE[CHAVE],BS_CONTROLE[Quantidade_11],"-")</f>
        <v>0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1</v>
      </c>
      <c r="V498" s="136">
        <f ca="1">_xlfn.XLOOKUP(G498&amp;$V$2,BS_CONTROLE[CHAVE],BS_CONTROLE[Quantidade_11],"-")</f>
        <v>0</v>
      </c>
      <c r="W498" s="136">
        <f ca="1">_xlfn.XLOOKUP(G498&amp;$W$2,BS_CONTROLE[CHAVE],BS_CONTROLE[Quantidade_11],"-")</f>
        <v>0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1560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0</v>
      </c>
      <c r="V501" s="136">
        <f ca="1">_xlfn.XLOOKUP(G501&amp;$V$2,BS_CONTROLE[CHAVE],BS_CONTROLE[Quantidade_11],"-")</f>
        <v>0</v>
      </c>
      <c r="W501" s="136">
        <f ca="1">_xlfn.XLOOKUP(G501&amp;$W$2,BS_CONTROLE[CHAVE],BS_CONTROLE[Quantidade_11],"-")</f>
        <v>0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>
        <f ca="1">_xlfn.XLOOKUP(G502&amp;$U$2,BS_CONTROLE[CHAVE],BS_CONTROLE[Quantidade_11],"-")</f>
        <v>0</v>
      </c>
      <c r="V502" s="136">
        <f ca="1">_xlfn.XLOOKUP(G502&amp;$V$2,BS_CONTROLE[CHAVE],BS_CONTROLE[Quantidade_11],"-")</f>
        <v>0</v>
      </c>
      <c r="W502" s="136">
        <f ca="1">_xlfn.XLOOKUP(G502&amp;$W$2,BS_CONTROLE[CHAVE],BS_CONTROLE[Quantidade_11],"-")</f>
        <v>0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0</v>
      </c>
      <c r="V503" s="136">
        <f ca="1">_xlfn.XLOOKUP(G503&amp;$V$2,BS_CONTROLE[CHAVE],BS_CONTROLE[Quantidade_11],"-")</f>
        <v>0</v>
      </c>
      <c r="W503" s="136">
        <f ca="1">_xlfn.XLOOKUP(G503&amp;$W$2,BS_CONTROLE[CHAVE],BS_CONTROLE[Quantidade_11],"-")</f>
        <v>0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 t="str">
        <f ca="1">_xlfn.XLOOKUP(G504&amp;$U$2,BS_CONTROLE[CHAVE],BS_CONTROLE[Quantidade_11],"-")</f>
        <v>-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>
        <f ca="1">_xlfn.XLOOKUP(G511&amp;$U$2,BS_CONTROLE[CHAVE],BS_CONTROLE[Quantidade_11],"-")</f>
        <v>0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0</v>
      </c>
      <c r="W512" s="136">
        <f ca="1">_xlfn.XLOOKUP(G512&amp;$W$2,BS_CONTROLE[CHAVE],BS_CONTROLE[Quantidade_11],"-")</f>
        <v>0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0</v>
      </c>
      <c r="V513" s="136">
        <f ca="1">_xlfn.XLOOKUP(G513&amp;$V$2,BS_CONTROLE[CHAVE],BS_CONTROLE[Quantidade_11],"-")</f>
        <v>0</v>
      </c>
      <c r="W513" s="136" t="str">
        <f ca="1">_xlfn.XLOOKUP(G513&amp;$W$2,BS_CONTROLE[CHAVE],BS_CONTROLE[Quantidade_11],"-")</f>
        <v>-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0</v>
      </c>
      <c r="V514" s="136">
        <f ca="1">_xlfn.XLOOKUP(G514&amp;$V$2,BS_CONTROLE[CHAVE],BS_CONTROLE[Quantidade_11],"-")</f>
        <v>0</v>
      </c>
      <c r="W514" s="136" t="str">
        <f ca="1">_xlfn.XLOOKUP(G514&amp;$W$2,BS_CONTROLE[CHAVE],BS_CONTROLE[Quantidade_11],"-")</f>
        <v>-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>
        <f ca="1">_xlfn.XLOOKUP(G515&amp;$W$2,BS_CONTROLE[CHAVE],BS_CONTROLE[Quantidade_11],"-")</f>
        <v>0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 t="str">
        <f ca="1">_xlfn.XLOOKUP(G516&amp;$U$2,BS_CONTROLE[CHAVE],BS_CONTROLE[Quantidade_11],"-")</f>
        <v>-</v>
      </c>
      <c r="V516" s="136">
        <f ca="1">_xlfn.XLOOKUP(G516&amp;$V$2,BS_CONTROLE[CHAVE],BS_CONTROLE[Quantidade_11],"-")</f>
        <v>0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>
        <f ca="1">_xlfn.XLOOKUP(G518&amp;$U$2,BS_CONTROLE[CHAVE],BS_CONTROLE[Quantidade_11],"-")</f>
        <v>0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>
        <f ca="1">_xlfn.XLOOKUP(G519&amp;$U$2,BS_CONTROLE[CHAVE],BS_CONTROLE[Quantidade_11],"-")</f>
        <v>0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>
        <f ca="1">_xlfn.XLOOKUP(G524&amp;$U$2,BS_CONTROLE[CHAVE],BS_CONTROLE[Quantidade_11],"-")</f>
        <v>0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1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>
        <f ca="1">_xlfn.XLOOKUP(G526&amp;$U$2,BS_CONTROLE[CHAVE],BS_CONTROLE[Quantidade_11],"-")</f>
        <v>0</v>
      </c>
      <c r="V526" s="136">
        <f ca="1">_xlfn.XLOOKUP(G526&amp;$V$2,BS_CONTROLE[CHAVE],BS_CONTROLE[Quantidade_11],"-")</f>
        <v>1</v>
      </c>
      <c r="W526" s="136" t="str">
        <f ca="1">_xlfn.XLOOKUP(G526&amp;$W$2,BS_CONTROLE[CHAVE],BS_CONTROLE[Quantidade_11],"-")</f>
        <v>-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1</v>
      </c>
      <c r="V531" s="136">
        <f ca="1">_xlfn.XLOOKUP(G531&amp;$V$2,BS_CONTROLE[CHAVE],BS_CONTROLE[Quantidade_11],"-")</f>
        <v>1</v>
      </c>
      <c r="W531" s="136" t="str">
        <f ca="1">_xlfn.XLOOKUP(G531&amp;$W$2,BS_CONTROLE[CHAVE],BS_CONTROLE[Quantidade_11],"-")</f>
        <v>-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>
        <f ca="1">_xlfn.XLOOKUP(G532&amp;$U$2,BS_CONTROLE[CHAVE],BS_CONTROLE[Quantidade_11],"-")</f>
        <v>0</v>
      </c>
      <c r="V532" s="136">
        <f ca="1">_xlfn.XLOOKUP(G532&amp;$V$2,BS_CONTROLE[CHAVE],BS_CONTROLE[Quantidade_11],"-")</f>
        <v>0</v>
      </c>
      <c r="W532" s="136">
        <f ca="1">_xlfn.XLOOKUP(G532&amp;$W$2,BS_CONTROLE[CHAVE],BS_CONTROLE[Quantidade_11],"-")</f>
        <v>0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>
        <f ca="1">_xlfn.XLOOKUP(G533&amp;$U$2,BS_CONTROLE[CHAVE],BS_CONTROLE[Quantidade_11],"-")</f>
        <v>0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>
        <f ca="1">_xlfn.XLOOKUP(G534&amp;$W$2,BS_CONTROLE[CHAVE],BS_CONTROLE[Quantidade_11],"-")</f>
        <v>0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4</v>
      </c>
      <c r="V536" s="136">
        <f ca="1">_xlfn.XLOOKUP(G536&amp;$V$2,BS_CONTROLE[CHAVE],BS_CONTROLE[Quantidade_11],"-")</f>
        <v>0</v>
      </c>
      <c r="W536" s="136">
        <f ca="1">_xlfn.XLOOKUP(G536&amp;$W$2,BS_CONTROLE[CHAVE],BS_CONTROLE[Quantidade_11],"-")</f>
        <v>0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4</v>
      </c>
      <c r="V539" s="136">
        <f ca="1">_xlfn.XLOOKUP(G539&amp;$V$2,BS_CONTROLE[CHAVE],BS_CONTROLE[Quantidade_11],"-")</f>
        <v>0</v>
      </c>
      <c r="W539" s="136">
        <f ca="1">_xlfn.XLOOKUP(G539&amp;$W$2,BS_CONTROLE[CHAVE],BS_CONTROLE[Quantidade_11],"-")</f>
        <v>0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1</v>
      </c>
      <c r="V540" s="136">
        <f ca="1">_xlfn.XLOOKUP(G540&amp;$V$2,BS_CONTROLE[CHAVE],BS_CONTROLE[Quantidade_11],"-")</f>
        <v>0</v>
      </c>
      <c r="W540" s="136">
        <f ca="1">_xlfn.XLOOKUP(G540&amp;$W$2,BS_CONTROLE[CHAVE],BS_CONTROLE[Quantidade_11],"-")</f>
        <v>0</v>
      </c>
    </row>
    <row r="541" spans="1:23" hidden="1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 t="str">
        <f ca="1">_xlfn.XLOOKUP(G541&amp;$U$2,BS_CONTROLE[CHAVE],BS_CONTROLE[Quantidade_11],"-")</f>
        <v>-</v>
      </c>
      <c r="V541" s="136">
        <f ca="1">_xlfn.XLOOKUP(G541&amp;$V$2,BS_CONTROLE[CHAVE],BS_CONTROLE[Quantidade_11],"-")</f>
        <v>0</v>
      </c>
      <c r="W541" s="136">
        <f ca="1">_xlfn.XLOOKUP(G541&amp;$W$2,BS_CONTROLE[CHAVE],BS_CONTROLE[Quantidade_11],"-")</f>
        <v>0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>
        <f ca="1">_xlfn.XLOOKUP(G544&amp;$U$2,BS_CONTROLE[CHAVE],BS_CONTROLE[Quantidade_11],"-")</f>
        <v>0</v>
      </c>
      <c r="V544" s="136">
        <f ca="1">_xlfn.XLOOKUP(G544&amp;$V$2,BS_CONTROLE[CHAVE],BS_CONTROLE[Quantidade_11],"-")</f>
        <v>0</v>
      </c>
      <c r="W544" s="136">
        <f ca="1">_xlfn.XLOOKUP(G544&amp;$W$2,BS_CONTROLE[CHAVE],BS_CONTROLE[Quantidade_11],"-")</f>
        <v>0</v>
      </c>
    </row>
    <row r="545" spans="1:23" hidden="1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 t="str">
        <f ca="1">_xlfn.XLOOKUP(G545&amp;$U$2,BS_CONTROLE[CHAVE],BS_CONTROLE[Quantidade_11],"-")</f>
        <v>-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>
        <f ca="1">_xlfn.XLOOKUP(G546&amp;$U$2,BS_CONTROLE[CHAVE],BS_CONTROLE[Quantidade_11],"-")</f>
        <v>0</v>
      </c>
      <c r="V546" s="136">
        <f ca="1">_xlfn.XLOOKUP(G546&amp;$V$2,BS_CONTROLE[CHAVE],BS_CONTROLE[Quantidade_11],"-")</f>
        <v>0</v>
      </c>
      <c r="W546" s="136">
        <f ca="1">_xlfn.XLOOKUP(G546&amp;$W$2,BS_CONTROLE[CHAVE],BS_CONTROLE[Quantidade_11],"-")</f>
        <v>0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>
        <f ca="1">_xlfn.XLOOKUP(G551&amp;$U$2,BS_CONTROLE[CHAVE],BS_CONTROLE[Quantidade_11],"-")</f>
        <v>0</v>
      </c>
      <c r="V551" s="136">
        <f ca="1">_xlfn.XLOOKUP(G551&amp;$V$2,BS_CONTROLE[CHAVE],BS_CONTROLE[Quantidade_11],"-")</f>
        <v>0</v>
      </c>
      <c r="W551" s="136" t="str">
        <f ca="1">_xlfn.XLOOKUP(G551&amp;$W$2,BS_CONTROLE[CHAVE],BS_CONTROLE[Quantidade_11],"-")</f>
        <v>-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>
        <f ca="1">_xlfn.XLOOKUP(G552&amp;$U$2,BS_CONTROLE[CHAVE],BS_CONTROLE[Quantidade_11],"-")</f>
        <v>0</v>
      </c>
      <c r="V552" s="136">
        <f ca="1">_xlfn.XLOOKUP(G552&amp;$V$2,BS_CONTROLE[CHAVE],BS_CONTROLE[Quantidade_11],"-")</f>
        <v>0</v>
      </c>
      <c r="W552" s="136" t="str">
        <f ca="1">_xlfn.XLOOKUP(G552&amp;$W$2,BS_CONTROLE[CHAVE],BS_CONTROLE[Quantidade_11],"-")</f>
        <v>-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 t="str">
        <f ca="1">_xlfn.XLOOKUP(G553&amp;$U$2,BS_CONTROLE[CHAVE],BS_CONTROLE[Quantidade_11],"-")</f>
        <v>-</v>
      </c>
      <c r="V553" s="136">
        <f ca="1">_xlfn.XLOOKUP(G553&amp;$V$2,BS_CONTROLE[CHAVE],BS_CONTROLE[Quantidade_11],"-")</f>
        <v>312</v>
      </c>
      <c r="W553" s="136">
        <f ca="1">_xlfn.XLOOKUP(G553&amp;$W$2,BS_CONTROLE[CHAVE],BS_CONTROLE[Quantidade_11],"-")</f>
        <v>0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>
        <f ca="1">_xlfn.XLOOKUP(G554&amp;$U$2,BS_CONTROLE[CHAVE],BS_CONTROLE[Quantidade_11],"-")</f>
        <v>0</v>
      </c>
      <c r="V554" s="136" t="str">
        <f ca="1">_xlfn.XLOOKUP(G554&amp;$V$2,BS_CONTROLE[CHAVE],BS_CONTROLE[Quantidade_11],"-")</f>
        <v>-</v>
      </c>
      <c r="W554" s="136">
        <f ca="1">_xlfn.XLOOKUP(G554&amp;$W$2,BS_CONTROLE[CHAVE],BS_CONTROLE[Quantidade_11],"-")</f>
        <v>1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Contrato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>
        <f ca="1">_xlfn.XLOOKUP(G558&amp;$U$2,BS_CONTROLE[CHAVE],BS_CONTROLE[Quantidade_11],"-")</f>
        <v>1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>
        <f ca="1">_xlfn.XLOOKUP(G559&amp;$U$2,BS_CONTROLE[CHAVE],BS_CONTROLE[Quantidade_11],"-")</f>
        <v>1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>
        <f ca="1">_xlfn.XLOOKUP(G560&amp;$V$2,BS_CONTROLE[CHAVE],BS_CONTROLE[Quantidade_11],"-")</f>
        <v>0</v>
      </c>
      <c r="W560" s="136">
        <f ca="1">_xlfn.XLOOKUP(G560&amp;$W$2,BS_CONTROLE[CHAVE],BS_CONTROLE[Quantidade_11],"-")</f>
        <v>0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4</v>
      </c>
      <c r="V562" s="136">
        <f ca="1">_xlfn.XLOOKUP(G562&amp;$V$2,BS_CONTROLE[CHAVE],BS_CONTROLE[Quantidade_11],"-")</f>
        <v>0</v>
      </c>
      <c r="W562" s="136">
        <f ca="1">_xlfn.XLOOKUP(G562&amp;$W$2,BS_CONTROLE[CHAVE],BS_CONTROLE[Quantidade_11],"-")</f>
        <v>0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>
        <f ca="1">_xlfn.XLOOKUP(G563&amp;$U$2,BS_CONTROLE[CHAVE],BS_CONTROLE[Quantidade_11],"-")</f>
        <v>0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 t="str">
        <f>IF(SP_SUL!B568="","*",SP_SUL!B568)</f>
        <v>*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 t="str">
        <f ca="1">_xlfn.XLOOKUP(G565&amp;$U$2,BS_CONTROLE[CHAVE],BS_CONTROLE[Quantidade_11],"-")</f>
        <v>-</v>
      </c>
      <c r="V565" s="136">
        <f ca="1">_xlfn.XLOOKUP(G565&amp;$V$2,BS_CONTROLE[CHAVE],BS_CONTROLE[Quantidade_11],"-")</f>
        <v>1</v>
      </c>
      <c r="W565" s="136">
        <f ca="1">_xlfn.XLOOKUP(G565&amp;$W$2,BS_CONTROLE[CHAVE],BS_CONTROLE[Quantidade_11],"-")</f>
        <v>0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 t="str">
        <f ca="1">_xlfn.XLOOKUP(G566&amp;$U$2,BS_CONTROLE[CHAVE],BS_CONTROLE[Quantidade_11],"-")</f>
        <v>-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 t="str">
        <f>IF(SP_SUL!B573="","*",SP_SUL!B573)</f>
        <v>*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 t="str">
        <f ca="1">_xlfn.XLOOKUP(G570&amp;$U$2,BS_CONTROLE[CHAVE],BS_CONTROLE[Quantidade_11],"-")</f>
        <v>-</v>
      </c>
      <c r="V570" s="136">
        <f ca="1">_xlfn.XLOOKUP(G570&amp;$V$2,BS_CONTROLE[CHAVE],BS_CONTROLE[Quantidade_11],"-")</f>
        <v>1</v>
      </c>
      <c r="W570" s="136">
        <f ca="1">_xlfn.XLOOKUP(G570&amp;$W$2,BS_CONTROLE[CHAVE],BS_CONTROLE[Quantidade_11],"-")</f>
        <v>0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>
        <f ca="1">_xlfn.XLOOKUP(G571&amp;$U$2,BS_CONTROLE[CHAVE],BS_CONTROLE[Quantidade_11],"-")</f>
        <v>1</v>
      </c>
      <c r="V571" s="136">
        <f ca="1">_xlfn.XLOOKUP(G571&amp;$V$2,BS_CONTROLE[CHAVE],BS_CONTROLE[Quantidade_11],"-")</f>
        <v>0</v>
      </c>
      <c r="W571" s="136">
        <f ca="1">_xlfn.XLOOKUP(G571&amp;$W$2,BS_CONTROLE[CHAVE],BS_CONTROLE[Quantidade_11],"-")</f>
        <v>0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>
        <f ca="1">_xlfn.XLOOKUP(G572&amp;$U$2,BS_CONTROLE[CHAVE],BS_CONTROLE[Quantidade_11],"-")</f>
        <v>1560</v>
      </c>
      <c r="V572" s="136">
        <f ca="1">_xlfn.XLOOKUP(G572&amp;$V$2,BS_CONTROLE[CHAVE],BS_CONTROLE[Quantidade_11],"-")</f>
        <v>0</v>
      </c>
      <c r="W572" s="136">
        <f ca="1">_xlfn.XLOOKUP(G572&amp;$W$2,BS_CONTROLE[CHAVE],BS_CONTROLE[Quantidade_11],"-")</f>
        <v>0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>
        <f ca="1">_xlfn.XLOOKUP(G575&amp;$U$2,BS_CONTROLE[CHAVE],BS_CONTROLE[Quantidade_11],"-")</f>
        <v>0</v>
      </c>
      <c r="V575" s="136">
        <f ca="1">_xlfn.XLOOKUP(G575&amp;$V$2,BS_CONTROLE[CHAVE],BS_CONTROLE[Quantidade_11],"-")</f>
        <v>0</v>
      </c>
      <c r="W575" s="136">
        <f ca="1">_xlfn.XLOOKUP(G575&amp;$W$2,BS_CONTROLE[CHAVE],BS_CONTROLE[Quantidade_11],"-")</f>
        <v>0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0.41666666666666669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 t="str">
        <f ca="1">_xlfn.XLOOKUP(G576&amp;$U$2,BS_CONTROLE[CHAVE],BS_CONTROLE[Quantidade_11],"-")</f>
        <v>-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0.4375</v>
      </c>
      <c r="Q577" s="141">
        <f>IF(SP_SUL!P580="","*",SP_SUL!P580)</f>
        <v>4.1666666666666664E-2</v>
      </c>
      <c r="R577" s="143" t="str">
        <f>IF(SP_SUL!Q580="","*",CONCATENATE(SP_SUL!Q580," ",SP_SUL!R580))</f>
        <v>112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>
        <f ca="1">_xlfn.XLOOKUP(G577&amp;$U$2,BS_CONTROLE[CHAVE],BS_CONTROLE[Quantidade_11],"-")</f>
        <v>0</v>
      </c>
      <c r="V577" s="136">
        <f ca="1">_xlfn.XLOOKUP(G577&amp;$V$2,BS_CONTROLE[CHAVE],BS_CONTROLE[Quantidade_11],"-")</f>
        <v>0</v>
      </c>
      <c r="W577" s="136">
        <f ca="1">_xlfn.XLOOKUP(G577&amp;$W$2,BS_CONTROLE[CHAVE],BS_CONTROLE[Quantidade_11],"-")</f>
        <v>0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>
        <f ca="1">_xlfn.XLOOKUP(G578&amp;$U$2,BS_CONTROLE[CHAVE],BS_CONTROLE[Quantidade_11],"-")</f>
        <v>0</v>
      </c>
      <c r="V578" s="136">
        <f ca="1">_xlfn.XLOOKUP(G578&amp;$V$2,BS_CONTROLE[CHAVE],BS_CONTROLE[Quantidade_11],"-")</f>
        <v>0</v>
      </c>
      <c r="W578" s="136">
        <f ca="1">_xlfn.XLOOKUP(G578&amp;$W$2,BS_CONTROLE[CHAVE],BS_CONTROLE[Quantidade_11],"-")</f>
        <v>0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V95</v>
      </c>
      <c r="H579" s="143" t="str">
        <f>IF(SP_SUL!F582="","*",SP_SUL!F582)</f>
        <v>DESLOCAMENTO</v>
      </c>
      <c r="I579" s="143" t="str">
        <f>IF(SP_SUL!H582="","*",SP_SUL!H582)</f>
        <v>ZYU1</v>
      </c>
      <c r="J579" s="143" t="str">
        <f>IF(SP_SUL!I582="","*",SP_SUL!I582)</f>
        <v>ZEM1</v>
      </c>
      <c r="K579" s="138" t="str">
        <f>IF(SP_SUL!M582="","*",SP_SUL!M582)</f>
        <v>ZYU-ZEM</v>
      </c>
      <c r="L579" s="138" t="str">
        <f>IF(SP_SUL!N582="","*",SP_SUL!N582)</f>
        <v>ZYUZEM</v>
      </c>
      <c r="M579" s="139">
        <f>IF(SP_SUL!J582="","*",SP_SUL!J582)</f>
        <v>56</v>
      </c>
      <c r="N579" s="142">
        <f>IF(SP_SUL!K582="","*",SP_SUL!K582)</f>
        <v>202</v>
      </c>
      <c r="O579" s="142">
        <f>IF(SP_SUL!L582="","*",SP_SUL!L582)</f>
        <v>135</v>
      </c>
      <c r="P579" s="141">
        <f>IF(SP_SUL!O582="","*",SP_SUL!O582)</f>
        <v>0.41666666666666669</v>
      </c>
      <c r="Q579" s="141">
        <f>IF(SP_SUL!P582="","*",SP_SUL!P582)</f>
        <v>4.1666666666666664E-2</v>
      </c>
      <c r="R579" s="143" t="str">
        <f>IF(SP_SUL!Q582="","*",CONCATENATE(SP_SUL!Q582," ",SP_SUL!R582))</f>
        <v>1 BINÁRIO</v>
      </c>
      <c r="S579" s="143" t="str">
        <f>IF(SP_SUL!V582="","*",SP_SUL!V582)</f>
        <v>Alison</v>
      </c>
      <c r="T579" s="143" t="str">
        <f>IF(SP_SUL!W582="","*",SP_SUL!W582)</f>
        <v>Deslocamento</v>
      </c>
      <c r="U579" s="136" t="str">
        <f ca="1">_xlfn.XLOOKUP(G579&amp;$U$2,BS_CONTROLE[CHAVE],BS_CONTROLE[Quantidade_11],"-")</f>
        <v>-</v>
      </c>
      <c r="V579" s="136">
        <f ca="1">_xlfn.XLOOKUP(G579&amp;$V$2,BS_CONTROLE[CHAVE],BS_CONTROLE[Quantidade_11],"-")</f>
        <v>0</v>
      </c>
      <c r="W579" s="136">
        <f ca="1">_xlfn.XLOOKUP(G579&amp;$W$2,BS_CONTROLE[CHAVE],BS_CONTROLE[Quantidade_11],"-")</f>
        <v>0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ROBSON (TF-701)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Robson</v>
      </c>
      <c r="T580" s="143" t="str">
        <f>IF(SP_SUL!W583="","*",SP_SUL!W583)</f>
        <v>Substituição de dormentes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JACIANO (TF-674)</v>
      </c>
      <c r="H581" s="143" t="str">
        <f>IF(SP_SUL!F584="","*",SP_SUL!F584)</f>
        <v>PDM - SUBSTITUIÇÃO - DORMENTE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189ZFY</v>
      </c>
      <c r="M581" s="139">
        <f>IF(SP_SUL!J584="","*",SP_SUL!J584)</f>
        <v>56</v>
      </c>
      <c r="N581" s="142">
        <f>IF(SP_SUL!K584="","*",SP_SUL!K584)</f>
        <v>190.3</v>
      </c>
      <c r="O581" s="142">
        <f>IF(SP_SUL!L584="","*",SP_SUL!L584)</f>
        <v>190.5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50 Nº DE DORMENTES</v>
      </c>
      <c r="S581" s="143" t="str">
        <f>IF(SP_SUL!V584="","*",SP_SUL!V584)</f>
        <v>Josenilton</v>
      </c>
      <c r="T581" s="143" t="str">
        <f>IF(SP_SUL!W584="","*",SP_SUL!W584)</f>
        <v>Substituição de dormentes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Oportunidade</v>
      </c>
      <c r="C582" s="144" t="str">
        <f>IF(SP_SUL!Z585="","*",SP_SUL!Z585)</f>
        <v>*</v>
      </c>
      <c r="D582" s="138" t="str">
        <f>IF(SP_SUL!S585="","*",SP_SUL!S585)</f>
        <v>SP SUL</v>
      </c>
      <c r="E582" s="138" t="str">
        <f>IF(SP_SUL!T585="","*",SP_SUL!T585)</f>
        <v>ZBV-ZKE</v>
      </c>
      <c r="F582" s="143">
        <f>IF(SP_SUL!B585="","*",SP_SUL!B585)</f>
        <v>46076</v>
      </c>
      <c r="G582" s="143" t="str">
        <f>IF(SP_SUL!D585="","*",SP_SUL!D585)</f>
        <v>ROBSON (TP-729)</v>
      </c>
      <c r="H582" s="143" t="str">
        <f>IF(SP_SUL!F585="","*",SP_SUL!F585)</f>
        <v>LIMPEZA LASTRO</v>
      </c>
      <c r="I582" s="143" t="str">
        <f>IF(SP_SUL!H585="","*",SP_SUL!H585)</f>
        <v>-</v>
      </c>
      <c r="J582" s="143" t="str">
        <f>IF(SP_SUL!I585="","*",SP_SUL!I585)</f>
        <v>-</v>
      </c>
      <c r="K582" s="138" t="str">
        <f>IF(SP_SUL!M585="","*",SP_SUL!M585)</f>
        <v>ZDY-ZFY</v>
      </c>
      <c r="L582" s="138" t="str">
        <f>IF(SP_SUL!N585="","*",SP_SUL!N585)</f>
        <v>ZXP189</v>
      </c>
      <c r="M582" s="139">
        <f>IF(SP_SUL!J585="","*",SP_SUL!J585)</f>
        <v>56</v>
      </c>
      <c r="N582" s="142">
        <f>IF(SP_SUL!K585="","*",SP_SUL!K585)</f>
        <v>187.58</v>
      </c>
      <c r="O582" s="142" t="str">
        <f>IF(SP_SUL!L585="","*",SP_SUL!L585)</f>
        <v>-</v>
      </c>
      <c r="P582" s="141">
        <f>IF(SP_SUL!O585="","*",SP_SUL!O585)</f>
        <v>0.375</v>
      </c>
      <c r="Q582" s="141">
        <f>IF(SP_SUL!P585="","*",SP_SUL!P585)</f>
        <v>8.3333333333333329E-2</v>
      </c>
      <c r="R582" s="143" t="str">
        <f>IF(SP_SUL!Q585="","*",CONCATENATE(SP_SUL!Q585," ",SP_SUL!R585))</f>
        <v>10 M</v>
      </c>
      <c r="S582" s="143" t="str">
        <f>IF(SP_SUL!V585="","*",SP_SUL!V585)</f>
        <v>Robson</v>
      </c>
      <c r="T582" s="143" t="str">
        <f>IF(SP_SUL!W585="","*",SP_SUL!W585)</f>
        <v>Limpeza de lastro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312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 t="str">
        <f ca="1">_xlfn.XLOOKUP(G583&amp;$U$2,BS_CONTROLE[CHAVE],BS_CONTROLE[Quantidade_11],"-")</f>
        <v>-</v>
      </c>
      <c r="V583" s="136">
        <f ca="1">_xlfn.XLOOKUP(G583&amp;$V$2,BS_CONTROLE[CHAVE],BS_CONTROLE[Quantidade_11],"-")</f>
        <v>312</v>
      </c>
      <c r="W583" s="136">
        <f ca="1">_xlfn.XLOOKUP(G583&amp;$W$2,BS_CONTROLE[CHAVE],BS_CONTROLE[Quantidade_11],"-")</f>
        <v>0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ZBV-ZKE</v>
      </c>
      <c r="F584" s="143">
        <f>IF(SP_SUL!B587="","*",SP_SUL!B587)</f>
        <v>46076</v>
      </c>
      <c r="G584" s="143" t="str">
        <f>IF(SP_SUL!D587="","*",SP_SUL!D587)</f>
        <v>W99</v>
      </c>
      <c r="H584" s="143" t="str">
        <f>IF(SP_SUL!F587="","*",SP_SUL!F587)</f>
        <v>DESLOCAMENTO</v>
      </c>
      <c r="I584" s="143" t="str">
        <f>IF(SP_SUL!H587="","*",SP_SUL!H587)</f>
        <v>ZKEGA</v>
      </c>
      <c r="J584" s="143" t="str">
        <f>IF(SP_SUL!I587="","*",SP_SUL!I587)</f>
        <v>ZEM130-2</v>
      </c>
      <c r="K584" s="138" t="str">
        <f>IF(SP_SUL!M587="","*",SP_SUL!M587)</f>
        <v>ZKE-ZEM</v>
      </c>
      <c r="L584" s="138" t="str">
        <f>IF(SP_SUL!N587="","*",SP_SUL!N587)</f>
        <v>ZKEZEM</v>
      </c>
      <c r="M584" s="139">
        <f>IF(SP_SUL!J587="","*",SP_SUL!J587)</f>
        <v>49</v>
      </c>
      <c r="N584" s="142">
        <f>IF(SP_SUL!K587="","*",SP_SUL!K587)</f>
        <v>149</v>
      </c>
      <c r="O584" s="142" t="str">
        <f>IF(SP_SUL!L587="","*",SP_SUL!L587)</f>
        <v>-</v>
      </c>
      <c r="P584" s="141">
        <f>IF(SP_SUL!O587="","*",SP_SUL!O587)</f>
        <v>0.58333333333333337</v>
      </c>
      <c r="Q584" s="141">
        <f>IF(SP_SUL!P587="","*",SP_SUL!P587)</f>
        <v>4.1666666666666664E-2</v>
      </c>
      <c r="R584" s="143" t="str">
        <f>IF(SP_SUL!Q587="","*",CONCATENATE(SP_SUL!Q587," ",SP_SUL!R587))</f>
        <v>1 BINÁRIO</v>
      </c>
      <c r="S584" s="143" t="str">
        <f>IF(SP_SUL!V587="","*",SP_SUL!V587)</f>
        <v>Alison</v>
      </c>
      <c r="T584" s="143" t="str">
        <f>IF(SP_SUL!W587="","*",SP_SUL!W587)</f>
        <v>Deslocamento</v>
      </c>
      <c r="U584" s="136" t="str">
        <f ca="1">_xlfn.XLOOKUP(G584&amp;$U$2,BS_CONTROLE[CHAVE],BS_CONTROLE[Quantidade_11],"-")</f>
        <v>-</v>
      </c>
      <c r="V584" s="136">
        <f ca="1">_xlfn.XLOOKUP(G584&amp;$V$2,BS_CONTROLE[CHAVE],BS_CONTROLE[Quantidade_11],"-")</f>
        <v>1</v>
      </c>
      <c r="W584" s="136" t="str">
        <f ca="1">_xlfn.XLOOKUP(G584&amp;$W$2,BS_CONTROLE[CHAVE],BS_CONTROLE[Quantidade_11],"-")</f>
        <v>-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V89</v>
      </c>
      <c r="H585" s="143" t="str">
        <f>IF(SP_SUL!F588="","*",SP_SUL!F588)</f>
        <v>MECANIZAÇÃO - SOCADORA</v>
      </c>
      <c r="I585" s="143" t="str">
        <f>IF(SP_SUL!H588="","*",SP_SUL!H588)</f>
        <v>102ZKW2</v>
      </c>
      <c r="J585" s="143" t="str">
        <f>IF(SP_SUL!I588="","*",SP_SUL!I588)</f>
        <v>102ZKW2</v>
      </c>
      <c r="K585" s="138" t="str">
        <f>IF(SP_SUL!M588="","*",SP_SUL!M588)</f>
        <v>ZKW-ZLU</v>
      </c>
      <c r="L585" s="138" t="str">
        <f>IF(SP_SUL!N588="","*",SP_SUL!N588)</f>
        <v>102ZKW2</v>
      </c>
      <c r="M585" s="139">
        <f>IF(SP_SUL!J588="","*",SP_SUL!J588)</f>
        <v>55</v>
      </c>
      <c r="N585" s="142">
        <f>IF(SP_SUL!K588="","*",SP_SUL!K588)</f>
        <v>97.9</v>
      </c>
      <c r="O585" s="142">
        <f>IF(SP_SUL!L588="","*",SP_SUL!L588)</f>
        <v>100</v>
      </c>
      <c r="P585" s="141">
        <f>IF(SP_SUL!O588="","*",SP_SUL!O588)</f>
        <v>0.4375</v>
      </c>
      <c r="Q585" s="141">
        <f>IF(SP_SUL!P588="","*",SP_SUL!P588)</f>
        <v>8.3333333333333329E-2</v>
      </c>
      <c r="R585" s="143" t="str">
        <f>IF(SP_SUL!Q588="","*",CONCATENATE(SP_SUL!Q588," ",SP_SUL!R588))</f>
        <v>480 M</v>
      </c>
      <c r="S585" s="143" t="str">
        <f>IF(SP_SUL!V588="","*",SP_SUL!V588)</f>
        <v>Antonioni</v>
      </c>
      <c r="T585" s="143" t="str">
        <f>IF(SP_SUL!W588="","*",SP_SUL!W588)</f>
        <v>Socaria mecanizada</v>
      </c>
      <c r="U585" s="136">
        <f ca="1">_xlfn.XLOOKUP(G585&amp;$U$2,BS_CONTROLE[CHAVE],BS_CONTROLE[Quantidade_11],"-")</f>
        <v>0</v>
      </c>
      <c r="V585" s="136">
        <f ca="1">_xlfn.XLOOKUP(G585&amp;$V$2,BS_CONTROLE[CHAVE],BS_CONTROLE[Quantidade_11],"-")</f>
        <v>0</v>
      </c>
      <c r="W585" s="136">
        <f ca="1">_xlfn.XLOOKUP(G585&amp;$W$2,BS_CONTROLE[CHAVE],BS_CONTROLE[Quantidade_11],"-")</f>
        <v>0</v>
      </c>
    </row>
    <row r="586" spans="1:23" hidden="1">
      <c r="A586" s="144" t="str">
        <f>IF(SP_SUL!Y589="","*",SP_SUL!Y589)</f>
        <v>*</v>
      </c>
      <c r="B586" s="144" t="str">
        <f>IF(SP_SUL!X589="","*",SP_SUL!X589)</f>
        <v>Oportunidade</v>
      </c>
      <c r="C586" s="144" t="str">
        <f>IF(SP_SUL!Z589="","*",SP_SUL!Z589)</f>
        <v>*</v>
      </c>
      <c r="D586" s="138" t="str">
        <f>IF(SP_SUL!S589="","*",SP_SUL!S589)</f>
        <v>SP SUL</v>
      </c>
      <c r="E586" s="138" t="str">
        <f>IF(SP_SUL!T589="","*",SP_SUL!T589)</f>
        <v>ZKE-ZEV</v>
      </c>
      <c r="F586" s="143">
        <f>IF(SP_SUL!B589="","*",SP_SUL!B589)</f>
        <v>46076</v>
      </c>
      <c r="G586" s="143" t="str">
        <f>IF(SP_SUL!D589="","*",SP_SUL!D589)</f>
        <v>W60</v>
      </c>
      <c r="H586" s="143" t="str">
        <f>IF(SP_SUL!F589="","*",SP_SUL!F589)</f>
        <v>PDM - DESCARGA - DORMENTE</v>
      </c>
      <c r="I586" s="143" t="str">
        <f>IF(SP_SUL!H589="","*",SP_SUL!H589)</f>
        <v>ZEM130-2</v>
      </c>
      <c r="J586" s="143" t="str">
        <f>IF(SP_SUL!I589="","*",SP_SUL!I589)</f>
        <v>ZEM130-2</v>
      </c>
      <c r="K586" s="138" t="str">
        <f>IF(SP_SUL!M589="","*",SP_SUL!M589)</f>
        <v>ZWI-ZEM</v>
      </c>
      <c r="L586" s="138" t="str">
        <f>IF(SP_SUL!N589="","*",SP_SUL!N589)</f>
        <v>130ZYQW/ZEM2</v>
      </c>
      <c r="M586" s="139">
        <f>IF(SP_SUL!J589="","*",SP_SUL!J589)</f>
        <v>55</v>
      </c>
      <c r="N586" s="142">
        <f>IF(SP_SUL!K589="","*",SP_SUL!K589)</f>
        <v>127.4</v>
      </c>
      <c r="O586" s="142">
        <f>IF(SP_SUL!L589="","*",SP_SUL!L589)</f>
        <v>137</v>
      </c>
      <c r="P586" s="141">
        <f>IF(SP_SUL!O589="","*",SP_SUL!O589)</f>
        <v>0.33333333333333331</v>
      </c>
      <c r="Q586" s="141">
        <f>IF(SP_SUL!P589="","*",SP_SUL!P589)</f>
        <v>8.3333333333333329E-2</v>
      </c>
      <c r="R586" s="143" t="str">
        <f>IF(SP_SUL!Q589="","*",CONCATENATE(SP_SUL!Q589," ",SP_SUL!R589))</f>
        <v>1000 Nº DE DORMENTES</v>
      </c>
      <c r="S586" s="143" t="str">
        <f>IF(SP_SUL!V589="","*",SP_SUL!V589)</f>
        <v xml:space="preserve">Felipe </v>
      </c>
      <c r="T586" s="143" t="str">
        <f>IF(SP_SUL!W589="","*",SP_SUL!W589)</f>
        <v>Descarga de dormentes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>
        <f ca="1">_xlfn.XLOOKUP(G586&amp;$W$2,BS_CONTROLE[CHAVE],BS_CONTROLE[Quantidade_11],"-")</f>
        <v>0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W97</v>
      </c>
      <c r="H587" s="143" t="str">
        <f>IF(SP_SUL!F590="","*",SP_SUL!F590)</f>
        <v>DESLOCAMENTO</v>
      </c>
      <c r="I587" s="143" t="str">
        <f>IF(SP_SUL!H590="","*",SP_SUL!H590)</f>
        <v>ZEM-1</v>
      </c>
      <c r="J587" s="143" t="str">
        <f>IF(SP_SUL!I590="","*",SP_SUL!I590)</f>
        <v>ZEV-1</v>
      </c>
      <c r="K587" s="138" t="str">
        <f>IF(SP_SUL!M590="","*",SP_SUL!M590)</f>
        <v>ZEM-ZEV</v>
      </c>
      <c r="L587" s="138" t="str">
        <f>IF(SP_SUL!N590="","*",SP_SUL!N590)</f>
        <v>ZEMZEV</v>
      </c>
      <c r="M587" s="139">
        <f>IF(SP_SUL!J590="","*",SP_SUL!J590)</f>
        <v>48</v>
      </c>
      <c r="N587" s="142">
        <f>IF(SP_SUL!K590="","*",SP_SUL!K590)</f>
        <v>135</v>
      </c>
      <c r="O587" s="142" t="str">
        <f>IF(SP_SUL!L590="","*",SP_SUL!L590)</f>
        <v>-</v>
      </c>
      <c r="P587" s="141">
        <f>IF(SP_SUL!O590="","*",SP_SUL!O590)</f>
        <v>0.5</v>
      </c>
      <c r="Q587" s="141">
        <f>IF(SP_SUL!P590="","*",SP_SUL!P590)</f>
        <v>4.1666666666666664E-2</v>
      </c>
      <c r="R587" s="143" t="str">
        <f>IF(SP_SUL!Q590="","*",CONCATENATE(SP_SUL!Q590," ",SP_SUL!R590))</f>
        <v>1 BINÁRIO</v>
      </c>
      <c r="S587" s="143" t="str">
        <f>IF(SP_SUL!V590="","*",SP_SUL!V590)</f>
        <v>Alisson</v>
      </c>
      <c r="T587" s="143" t="str">
        <f>IF(SP_SUL!W590="","*",SP_SUL!W590)</f>
        <v>Deslocamento de ZEM para ZEV (antes da partida de ZEM, necessário realizar MNB, tempo de MNB 1h30 entre ZEM-1 e ZEM1301 )</v>
      </c>
      <c r="U587" s="136">
        <f ca="1">_xlfn.XLOOKUP(G587&amp;$U$2,BS_CONTROLE[CHAVE],BS_CONTROLE[Quantidade_11],"-")</f>
        <v>0</v>
      </c>
      <c r="V587" s="136" t="str">
        <f ca="1">_xlfn.XLOOKUP(G587&amp;$V$2,BS_CONTROLE[CHAVE],BS_CONTROLE[Quantidade_11],"-")</f>
        <v>-</v>
      </c>
      <c r="W587" s="136">
        <f ca="1">_xlfn.XLOOKUP(G587&amp;$W$2,BS_CONTROLE[CHAVE],BS_CONTROLE[Quantidade_11],"-")</f>
        <v>1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WALTER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155.62299999999999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ADENISON (TP-810)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1561551</v>
      </c>
      <c r="M589" s="139">
        <f>IF(SP_SUL!J592="","*",SP_SUL!J592)</f>
        <v>48</v>
      </c>
      <c r="N589" s="142">
        <f>IF(SP_SUL!K592="","*",SP_SUL!K592)</f>
        <v>155.691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4" t="str">
        <f>IF(SP_SUL!Y593="","*",SP_SUL!Y593)</f>
        <v>*</v>
      </c>
      <c r="B590" s="144" t="str">
        <f>IF(SP_SUL!X593="","*",SP_SUL!X593)</f>
        <v>Oportunidade</v>
      </c>
      <c r="C590" s="144" t="str">
        <f>IF(SP_SUL!Z593="","*",SP_SUL!Z593)</f>
        <v>*</v>
      </c>
      <c r="D590" s="138" t="str">
        <f>IF(SP_SUL!S593="","*",SP_SUL!S593)</f>
        <v>SP SUL</v>
      </c>
      <c r="E590" s="138" t="str">
        <f>IF(SP_SUL!T593="","*",SP_SUL!T593)</f>
        <v>ZKE-ZEV</v>
      </c>
      <c r="F590" s="143">
        <f>IF(SP_SUL!B593="","*",SP_SUL!B593)</f>
        <v>46076</v>
      </c>
      <c r="G590" s="143" t="str">
        <f>IF(SP_SUL!D593="","*",SP_SUL!D593)</f>
        <v>MATEUS (TP-809)</v>
      </c>
      <c r="H590" s="143" t="str">
        <f>IF(SP_SUL!F593="","*",SP_SUL!F593)</f>
        <v>MODERNIZAÇÃO - SOLDA</v>
      </c>
      <c r="I590" s="143" t="str">
        <f>IF(SP_SUL!H593="","*",SP_SUL!H593)</f>
        <v>-</v>
      </c>
      <c r="J590" s="143" t="str">
        <f>IF(SP_SUL!I593="","*",SP_SUL!I593)</f>
        <v>-</v>
      </c>
      <c r="K590" s="138" t="str">
        <f>IF(SP_SUL!M593="","*",SP_SUL!M593)</f>
        <v>ZRB-ZEV</v>
      </c>
      <c r="L590" s="138">
        <f>IF(SP_SUL!N593="","*",SP_SUL!N593)</f>
        <v>1571561</v>
      </c>
      <c r="M590" s="139">
        <f>IF(SP_SUL!J593="","*",SP_SUL!J593)</f>
        <v>48</v>
      </c>
      <c r="N590" s="142">
        <f>IF(SP_SUL!K593="","*",SP_SUL!K593)</f>
        <v>156.005</v>
      </c>
      <c r="O590" s="142" t="str">
        <f>IF(SP_SUL!L593="","*",SP_SUL!L593)</f>
        <v>-</v>
      </c>
      <c r="P590" s="141">
        <f>IF(SP_SUL!O593="","*",SP_SUL!O593)</f>
        <v>0.35416666666666669</v>
      </c>
      <c r="Q590" s="141">
        <f>IF(SP_SUL!P593="","*",SP_SUL!P593)</f>
        <v>6.9444444444444448E-2</v>
      </c>
      <c r="R590" s="143" t="str">
        <f>IF(SP_SUL!Q593="","*",CONCATENATE(SP_SUL!Q593," ",SP_SUL!R593))</f>
        <v>1 Nº DE SOLDA</v>
      </c>
      <c r="S590" s="143" t="str">
        <f>IF(SP_SUL!V593="","*",SP_SUL!V593)</f>
        <v>Alisson</v>
      </c>
      <c r="T590" s="143" t="str">
        <f>IF(SP_SUL!W593="","*",SP_SUL!W593)</f>
        <v xml:space="preserve">Execução de solda - Condicionado a temperatura 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>
        <f ca="1">_xlfn.XLOOKUP(G591&amp;$U$2,BS_CONTROLE[CHAVE],BS_CONTROLE[Quantidade_11],"-")</f>
        <v>1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0.33333333333333331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>
        <f ca="1">_xlfn.XLOOKUP(G592&amp;$U$2,BS_CONTROLE[CHAVE],BS_CONTROLE[Quantidade_11],"-")</f>
        <v>1</v>
      </c>
      <c r="V592" s="136">
        <f ca="1">_xlfn.XLOOKUP(G592&amp;$V$2,BS_CONTROLE[CHAVE],BS_CONTROLE[Quantidade_11],"-")</f>
        <v>1</v>
      </c>
      <c r="W592" s="136" t="str">
        <f ca="1">_xlfn.XLOOKUP(G592&amp;$W$2,BS_CONTROLE[CHAVE],BS_CONTROLE[Quantidade_11],"-")</f>
        <v>-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ANTONI  (TP-720)</v>
      </c>
      <c r="H593" s="143" t="str">
        <f>IF(SP_SUL!F596="","*",SP_SUL!F596)</f>
        <v>PDM - SUBSTITUIÇÃO - TRILHO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ZXW-ZGP</v>
      </c>
      <c r="L593" s="138" t="str">
        <f>IF(SP_SUL!N596="","*",SP_SUL!N596)</f>
        <v>K89ZES2</v>
      </c>
      <c r="M593" s="139">
        <f>IF(SP_SUL!J596="","*",SP_SUL!J596)</f>
        <v>92</v>
      </c>
      <c r="N593" s="142">
        <f>IF(SP_SUL!K596="","*",SP_SUL!K596)</f>
        <v>87.2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0.125</v>
      </c>
      <c r="R593" s="143" t="str">
        <f>IF(SP_SUL!Q596="","*",CONCATENATE(SP_SUL!Q596," ",SP_SUL!R596))</f>
        <v>210 M</v>
      </c>
      <c r="S593" s="143" t="str">
        <f>IF(SP_SUL!V596="","*",SP_SUL!V596)</f>
        <v>Moises</v>
      </c>
      <c r="T593" s="143" t="str">
        <f>IF(SP_SUL!W596="","*",SP_SUL!W596)</f>
        <v>PDM - Substituição de trilho (Obs: Equipe embarcado no W62)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ZEV-ZPT</v>
      </c>
      <c r="F594" s="143">
        <f>IF(SP_SUL!B597="","*",SP_SUL!B597)</f>
        <v>46076</v>
      </c>
      <c r="G594" s="143" t="str">
        <f>IF(SP_SUL!D597="","*",SP_SUL!D597)</f>
        <v>CARLOS (TP-722)</v>
      </c>
      <c r="H594" s="143" t="str">
        <f>IF(SP_SUL!F597="","*",SP_SUL!F597)</f>
        <v>PDM - SUBSTITUIÇÃO - TRILHO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ZXW-ZGP</v>
      </c>
      <c r="L594" s="138" t="str">
        <f>IF(SP_SUL!N597="","*",SP_SUL!N597)</f>
        <v>K89ZES2</v>
      </c>
      <c r="M594" s="139">
        <f>IF(SP_SUL!J597="","*",SP_SUL!J597)</f>
        <v>92</v>
      </c>
      <c r="N594" s="142">
        <f>IF(SP_SUL!K597="","*",SP_SUL!K597)</f>
        <v>87.2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0.125</v>
      </c>
      <c r="R594" s="143" t="str">
        <f>IF(SP_SUL!Q597="","*",CONCATENATE(SP_SUL!Q597," ",SP_SUL!R597))</f>
        <v>210 M</v>
      </c>
      <c r="S594" s="143" t="str">
        <f>IF(SP_SUL!V597="","*",SP_SUL!V597)</f>
        <v>Moises</v>
      </c>
      <c r="T594" s="143" t="str">
        <f>IF(SP_SUL!W597="","*",SP_SUL!W597)</f>
        <v>PDM - Substituição de trilho (Obs: Equipe embarcado no W62)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LEANDRO (TP-727)</v>
      </c>
      <c r="H595" s="143" t="str">
        <f>IF(SP_SUL!F598="","*",SP_SUL!F598)</f>
        <v>PDM - SUBSTITUIÇÃO - TRILHO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ZXW-ZGP</v>
      </c>
      <c r="L595" s="138" t="str">
        <f>IF(SP_SUL!N598="","*",SP_SUL!N598)</f>
        <v>K89ZES2</v>
      </c>
      <c r="M595" s="139">
        <f>IF(SP_SUL!J598="","*",SP_SUL!J598)</f>
        <v>92</v>
      </c>
      <c r="N595" s="142">
        <f>IF(SP_SUL!K598="","*",SP_SUL!K598)</f>
        <v>87.2</v>
      </c>
      <c r="O595" s="142" t="str">
        <f>IF(SP_SUL!L598="","*",SP_SUL!L598)</f>
        <v>-</v>
      </c>
      <c r="P595" s="141">
        <f>IF(SP_SUL!O598="","*",SP_SUL!O598)</f>
        <v>0.41666666666666669</v>
      </c>
      <c r="Q595" s="141">
        <f>IF(SP_SUL!P598="","*",SP_SUL!P598)</f>
        <v>0.125</v>
      </c>
      <c r="R595" s="143" t="str">
        <f>IF(SP_SUL!Q598="","*",CONCATENATE(SP_SUL!Q598," ",SP_SUL!R598))</f>
        <v>200 M</v>
      </c>
      <c r="S595" s="143" t="str">
        <f>IF(SP_SUL!V598="","*",SP_SUL!V598)</f>
        <v>Moises</v>
      </c>
      <c r="T595" s="143" t="str">
        <f>IF(SP_SUL!W598="","*",SP_SUL!W598)</f>
        <v>PDM - Substituição de trilho (Obs: Equipe embarcado no W62)</v>
      </c>
      <c r="U595" s="136">
        <f ca="1">_xlfn.XLOOKUP(G595&amp;$U$2,BS_CONTROLE[CHAVE],BS_CONTROLE[Quantidade_11],"-")</f>
        <v>0</v>
      </c>
      <c r="V595" s="136">
        <f ca="1">_xlfn.XLOOKUP(G595&amp;$V$2,BS_CONTROLE[CHAVE],BS_CONTROLE[Quantidade_11],"-")</f>
        <v>0</v>
      </c>
      <c r="W595" s="136">
        <f ca="1">_xlfn.XLOOKUP(G595&amp;$W$2,BS_CONTROLE[CHAVE],BS_CONTROLE[Quantidade_11],"-")</f>
        <v>0</v>
      </c>
    </row>
    <row r="596" spans="1:23" hidden="1">
      <c r="A596" s="144" t="str">
        <f>IF(SP_SUL!Y599="","*",SP_SUL!Y599)</f>
        <v>*</v>
      </c>
      <c r="B596" s="144" t="str">
        <f>IF(SP_SUL!X599="","*",SP_SUL!X599)</f>
        <v>Oportunidade</v>
      </c>
      <c r="C596" s="144" t="str">
        <f>IF(SP_SUL!Z599="","*",SP_SUL!Z599)</f>
        <v>*</v>
      </c>
      <c r="D596" s="138" t="str">
        <f>IF(SP_SUL!S599="","*",SP_SUL!S599)</f>
        <v>SP SUL</v>
      </c>
      <c r="E596" s="138" t="str">
        <f>IF(SP_SUL!T599="","*",SP_SUL!T599)</f>
        <v>ZEV-ZPT</v>
      </c>
      <c r="F596" s="143">
        <f>IF(SP_SUL!B599="","*",SP_SUL!B599)</f>
        <v>46076</v>
      </c>
      <c r="G596" s="143" t="str">
        <f>IF(SP_SUL!D599="","*",SP_SUL!D599)</f>
        <v>HUELTON (TP-725)</v>
      </c>
      <c r="H596" s="143" t="str">
        <f>IF(SP_SUL!F599="","*",SP_SUL!F599)</f>
        <v>PDM - SOLDA</v>
      </c>
      <c r="I596" s="143" t="str">
        <f>IF(SP_SUL!H599="","*",SP_SUL!H599)</f>
        <v>-</v>
      </c>
      <c r="J596" s="143" t="str">
        <f>IF(SP_SUL!I599="","*",SP_SUL!I599)</f>
        <v>-</v>
      </c>
      <c r="K596" s="138" t="str">
        <f>IF(SP_SUL!M599="","*",SP_SUL!M599)</f>
        <v>ZPT</v>
      </c>
      <c r="L596" s="138" t="str">
        <f>IF(SP_SUL!N599="","*",SP_SUL!N599)</f>
        <v>ZPT2</v>
      </c>
      <c r="M596" s="139">
        <f>IF(SP_SUL!J599="","*",SP_SUL!J599)</f>
        <v>92</v>
      </c>
      <c r="N596" s="142">
        <f>IF(SP_SUL!K599="","*",SP_SUL!K599)</f>
        <v>106.7</v>
      </c>
      <c r="O596" s="142" t="str">
        <f>IF(SP_SUL!L599="","*",SP_SUL!L599)</f>
        <v>-</v>
      </c>
      <c r="P596" s="141">
        <f>IF(SP_SUL!O599="","*",SP_SUL!O599)</f>
        <v>0.41666666666666669</v>
      </c>
      <c r="Q596" s="141">
        <f>IF(SP_SUL!P599="","*",SP_SUL!P599)</f>
        <v>6.25E-2</v>
      </c>
      <c r="R596" s="143" t="str">
        <f>IF(SP_SUL!Q599="","*",CONCATENATE(SP_SUL!Q599," ",SP_SUL!R599))</f>
        <v>15 Nº DE SOLDA</v>
      </c>
      <c r="S596" s="143" t="str">
        <f>IF(SP_SUL!V599="","*",SP_SUL!V599)</f>
        <v>Moises</v>
      </c>
      <c r="T596" s="143" t="str">
        <f>IF(SP_SUL!W599="","*",SP_SUL!W599)</f>
        <v xml:space="preserve">Execução de solda - Condicionado a temperatura </v>
      </c>
      <c r="U596" s="136">
        <f ca="1">_xlfn.XLOOKUP(G596&amp;$U$2,BS_CONTROLE[CHAVE],BS_CONTROLE[Quantidade_11],"-")</f>
        <v>0</v>
      </c>
      <c r="V596" s="136">
        <f ca="1">_xlfn.XLOOKUP(G596&amp;$V$2,BS_CONTROLE[CHAVE],BS_CONTROLE[Quantidade_11],"-")</f>
        <v>0</v>
      </c>
      <c r="W596" s="136">
        <f ca="1">_xlfn.XLOOKUP(G596&amp;$W$2,BS_CONTROLE[CHAVE],BS_CONTROLE[Quantidade_11],"-")</f>
        <v>0</v>
      </c>
    </row>
    <row r="597" spans="1:23" hidden="1">
      <c r="A597" s="144" t="str">
        <f>IF(SP_SUL!Y600="","*",SP_SUL!Y600)</f>
        <v>*</v>
      </c>
      <c r="B597" s="144" t="str">
        <f>IF(SP_SUL!X600="","*",SP_SUL!X600)</f>
        <v>Oportunidade</v>
      </c>
      <c r="C597" s="144" t="str">
        <f>IF(SP_SUL!Z600="","*",SP_SUL!Z600)</f>
        <v>*</v>
      </c>
      <c r="D597" s="138" t="str">
        <f>IF(SP_SUL!S600="","*",SP_SUL!S600)</f>
        <v>SP SUL</v>
      </c>
      <c r="E597" s="138" t="str">
        <f>IF(SP_SUL!T600="","*",SP_SUL!T600)</f>
        <v>ZPT-ZPG</v>
      </c>
      <c r="F597" s="143">
        <f>IF(SP_SUL!B600="","*",SP_SUL!B600)</f>
        <v>46076</v>
      </c>
      <c r="G597" s="143" t="str">
        <f>IF(SP_SUL!D600="","*",SP_SUL!D600)</f>
        <v>DIEGO (TF-42)</v>
      </c>
      <c r="H597" s="143" t="str">
        <f>IF(SP_SUL!F600="","*",SP_SUL!F600)</f>
        <v>LIMPEZA LASTRO</v>
      </c>
      <c r="I597" s="143" t="str">
        <f>IF(SP_SUL!H600="","*",SP_SUL!H600)</f>
        <v>-</v>
      </c>
      <c r="J597" s="143" t="str">
        <f>IF(SP_SUL!I600="","*",SP_SUL!I600)</f>
        <v>-</v>
      </c>
      <c r="K597" s="138" t="str">
        <f>IF(SP_SUL!M600="","*",SP_SUL!M600)</f>
        <v>PAT-ZGM</v>
      </c>
      <c r="L597" s="138" t="str">
        <f>IF(SP_SUL!N600="","*",SP_SUL!N600)</f>
        <v>PAT1102</v>
      </c>
      <c r="M597" s="139">
        <f>IF(SP_SUL!J600="","*",SP_SUL!J600)</f>
        <v>53</v>
      </c>
      <c r="N597" s="142">
        <f>IF(SP_SUL!K600="","*",SP_SUL!K600)</f>
        <v>109.25</v>
      </c>
      <c r="O597" s="142" t="str">
        <f>IF(SP_SUL!L600="","*",SP_SUL!L600)</f>
        <v>-</v>
      </c>
      <c r="P597" s="141">
        <f>IF(SP_SUL!O600="","*",SP_SUL!O600)</f>
        <v>0.41666666666666669</v>
      </c>
      <c r="Q597" s="141">
        <f>IF(SP_SUL!P600="","*",SP_SUL!P600)</f>
        <v>6.25E-2</v>
      </c>
      <c r="R597" s="143" t="str">
        <f>IF(SP_SUL!Q600="","*",CONCATENATE(SP_SUL!Q600," ",SP_SUL!R600))</f>
        <v>15 M</v>
      </c>
      <c r="S597" s="143" t="str">
        <f>IF(SP_SUL!V600="","*",SP_SUL!V600)</f>
        <v>Diego</v>
      </c>
      <c r="T597" s="143" t="str">
        <f>IF(SP_SUL!W600="","*",SP_SUL!W600)</f>
        <v>Limpeza de lastro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4" t="str">
        <f>IF(SP_SUL!Y601="","*",SP_SUL!Y601)</f>
        <v>*</v>
      </c>
      <c r="B598" s="144" t="str">
        <f>IF(SP_SUL!X601="","*",SP_SUL!X601)</f>
        <v>Oportunidade</v>
      </c>
      <c r="C598" s="144" t="str">
        <f>IF(SP_SUL!Z601="","*",SP_SUL!Z601)</f>
        <v>*</v>
      </c>
      <c r="D598" s="138" t="str">
        <f>IF(SP_SUL!S601="","*",SP_SUL!S601)</f>
        <v>SP SUL</v>
      </c>
      <c r="E598" s="138" t="str">
        <f>IF(SP_SUL!T601="","*",SP_SUL!T601)</f>
        <v>ZEV-ZPT</v>
      </c>
      <c r="F598" s="143">
        <f>IF(SP_SUL!B601="","*",SP_SUL!B601)</f>
        <v>46076</v>
      </c>
      <c r="G598" s="143" t="str">
        <f>IF(SP_SUL!D601="","*",SP_SUL!D601)</f>
        <v>EXPANSÃO TURMA 1</v>
      </c>
      <c r="H598" s="143" t="str">
        <f>IF(SP_SUL!F601="","*",SP_SUL!F601)</f>
        <v>EXPANSÃO - SOLDA</v>
      </c>
      <c r="I598" s="143" t="str">
        <f>IF(SP_SUL!H601="","*",SP_SUL!H601)</f>
        <v>-</v>
      </c>
      <c r="J598" s="143" t="str">
        <f>IF(SP_SUL!I601="","*",SP_SUL!I601)</f>
        <v>-</v>
      </c>
      <c r="K598" s="138" t="str">
        <f>IF(SP_SUL!M601="","*",SP_SUL!M601)</f>
        <v>109-ZGM</v>
      </c>
      <c r="L598" s="138">
        <f>IF(SP_SUL!N601="","*",SP_SUL!N601)</f>
        <v>1131121</v>
      </c>
      <c r="M598" s="139">
        <f>IF(SP_SUL!J601="","*",SP_SUL!J601)</f>
        <v>30</v>
      </c>
      <c r="N598" s="142">
        <f>IF(SP_SUL!K601="","*",SP_SUL!K601)</f>
        <v>111.98</v>
      </c>
      <c r="O598" s="142" t="str">
        <f>IF(SP_SUL!L601="","*",SP_SUL!L601)</f>
        <v>-</v>
      </c>
      <c r="P598" s="141">
        <f>IF(SP_SUL!O601="","*",SP_SUL!O601)</f>
        <v>0.35416666666666669</v>
      </c>
      <c r="Q598" s="141">
        <f>IF(SP_SUL!P601="","*",SP_SUL!P601)</f>
        <v>6.25E-2</v>
      </c>
      <c r="R598" s="143" t="str">
        <f>IF(SP_SUL!Q601="","*",CONCATENATE(SP_SUL!Q601," ",SP_SUL!R601))</f>
        <v>1 Nº DE SOLDA</v>
      </c>
      <c r="S598" s="143" t="str">
        <f>IF(SP_SUL!V601="","*",SP_SUL!V601)</f>
        <v>Pedro</v>
      </c>
      <c r="T598" s="143" t="str">
        <f>IF(SP_SUL!W601="","*",SP_SUL!W601)</f>
        <v xml:space="preserve">Execução de solda - Condicionado a temperatura </v>
      </c>
      <c r="U598" s="136">
        <f ca="1">_xlfn.XLOOKUP(G598&amp;$U$2,BS_CONTROLE[CHAVE],BS_CONTROLE[Quantidade_11],"-")</f>
        <v>4</v>
      </c>
      <c r="V598" s="136">
        <f ca="1">_xlfn.XLOOKUP(G598&amp;$V$2,BS_CONTROLE[CHAVE],BS_CONTROLE[Quantidade_11],"-")</f>
        <v>0</v>
      </c>
      <c r="W598" s="136">
        <f ca="1">_xlfn.XLOOKUP(G598&amp;$W$2,BS_CONTROLE[CHAVE],BS_CONTROLE[Quantidade_11],"-")</f>
        <v>0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OPORTUNIDADE</v>
      </c>
      <c r="B600" s="144" t="str">
        <f>IF(SP_SUL!X603="","*",SP_SUL!X603)</f>
        <v>Oportunidade</v>
      </c>
      <c r="C600" s="144" t="str">
        <f>IF(SP_SUL!Z603="","*",SP_SUL!Z603)</f>
        <v>*</v>
      </c>
      <c r="D600" s="138" t="str">
        <f>IF(SP_SUL!S603="","*",SP_SUL!S603)</f>
        <v>SP SUL</v>
      </c>
      <c r="E600" s="138" t="str">
        <f>IF(SP_SUL!T603="","*",SP_SUL!T603)</f>
        <v>ZBV-ZRX</v>
      </c>
      <c r="F600" s="143">
        <f>IF(SP_SUL!B603="","*",SP_SUL!B603)</f>
        <v>46077</v>
      </c>
      <c r="G600" s="143" t="str">
        <f>IF(SP_SUL!D603="","*",SP_SUL!D603)</f>
        <v>V97</v>
      </c>
      <c r="H600" s="143" t="str">
        <f>IF(SP_SUL!F603="","*",SP_SUL!F603)</f>
        <v>DETECÇÃO - ULTRASSOM - SPERRY</v>
      </c>
      <c r="I600" s="143" t="str">
        <f>IF(SP_SUL!H603="","*",SP_SUL!H603)</f>
        <v>ZRX</v>
      </c>
      <c r="J600" s="143" t="str">
        <f>IF(SP_SUL!I603="","*",SP_SUL!I603)</f>
        <v>ZTT</v>
      </c>
      <c r="K600" s="138" t="str">
        <f>IF(SP_SUL!M603="","*",SP_SUL!M603)</f>
        <v>ZRX-ZTT</v>
      </c>
      <c r="L600" s="138" t="str">
        <f>IF(SP_SUL!N603="","*",SP_SUL!N603)</f>
        <v>ZRXZTT</v>
      </c>
      <c r="M600" s="139">
        <f>IF(SP_SUL!J603="","*",SP_SUL!J603)</f>
        <v>70</v>
      </c>
      <c r="N600" s="142">
        <f>IF(SP_SUL!K603="","*",SP_SUL!K603)</f>
        <v>135</v>
      </c>
      <c r="O600" s="142" t="str">
        <f>IF(SP_SUL!L603="","*",SP_SUL!L603)</f>
        <v>*</v>
      </c>
      <c r="P600" s="141">
        <f>IF(SP_SUL!O603="","*",SP_SUL!O603)</f>
        <v>0.375</v>
      </c>
      <c r="Q600" s="141">
        <f>IF(SP_SUL!P603="","*",SP_SUL!P603)</f>
        <v>4.1666666666666664E-2</v>
      </c>
      <c r="R600" s="143" t="str">
        <f>IF(SP_SUL!Q603="","*",CONCATENATE(SP_SUL!Q603," ",SP_SUL!R603))</f>
        <v>1 KM</v>
      </c>
      <c r="S600" s="143" t="str">
        <f>IF(SP_SUL!V603="","*",SP_SUL!V603)</f>
        <v>Jhon</v>
      </c>
      <c r="T600" s="143" t="str">
        <f>IF(SP_SUL!W603="","*",SP_SUL!W603)</f>
        <v>Sperry</v>
      </c>
      <c r="U600" s="136" t="str">
        <f ca="1">_xlfn.XLOOKUP(G600&amp;$U$2,BS_CONTROLE[CHAVE],BS_CONTROLE[Quantidade_11],"-")</f>
        <v>-</v>
      </c>
      <c r="V600" s="136">
        <f ca="1">_xlfn.XLOOKUP(G600&amp;$V$2,BS_CONTROLE[CHAVE],BS_CONTROLE[Quantidade_11],"-")</f>
        <v>1</v>
      </c>
      <c r="W600" s="136">
        <f ca="1">_xlfn.XLOOKUP(G600&amp;$W$2,BS_CONTROLE[CHAVE],BS_CONTROLE[Quantidade_11],"-")</f>
        <v>0</v>
      </c>
    </row>
    <row r="601" spans="1:23" hidden="1">
      <c r="A601" s="144" t="str">
        <f>IF(SP_SUL!Y604="","*",SP_SUL!Y604)</f>
        <v>OPORTUNIDADE</v>
      </c>
      <c r="B601" s="144" t="str">
        <f>IF(SP_SUL!X604="","*",SP_SUL!X604)</f>
        <v>Oportunidade</v>
      </c>
      <c r="C601" s="144" t="str">
        <f>IF(SP_SUL!Z604="","*",SP_SUL!Z604)</f>
        <v>*</v>
      </c>
      <c r="D601" s="138" t="str">
        <f>IF(SP_SUL!S604="","*",SP_SUL!S604)</f>
        <v>SP SUL</v>
      </c>
      <c r="E601" s="138" t="str">
        <f>IF(SP_SUL!T604="","*",SP_SUL!T604)</f>
        <v>ZBV-ZRX</v>
      </c>
      <c r="F601" s="143">
        <f>IF(SP_SUL!B604="","*",SP_SUL!B604)</f>
        <v>46077</v>
      </c>
      <c r="G601" s="143" t="str">
        <f>IF(SP_SUL!D604="","*",SP_SUL!D604)</f>
        <v>EXPANSÃO TURMA 1</v>
      </c>
      <c r="H601" s="143" t="str">
        <f>IF(SP_SUL!F604="","*",SP_SUL!F604)</f>
        <v>EXPANSÃO - SOLDA</v>
      </c>
      <c r="I601" s="143" t="str">
        <f>IF(SP_SUL!H604="","*",SP_SUL!H604)</f>
        <v>-</v>
      </c>
      <c r="J601" s="143" t="str">
        <f>IF(SP_SUL!I604="","*",SP_SUL!I604)</f>
        <v>-</v>
      </c>
      <c r="K601" s="138" t="str">
        <f>IF(SP_SUL!M604="","*",SP_SUL!M604)</f>
        <v>ZCD</v>
      </c>
      <c r="L601" s="138" t="str">
        <f>IF(SP_SUL!N604="","*",SP_SUL!N604)</f>
        <v>ZCD1</v>
      </c>
      <c r="M601" s="139">
        <f>IF(SP_SUL!J604="","*",SP_SUL!J604)</f>
        <v>70</v>
      </c>
      <c r="N601" s="142">
        <f>IF(SP_SUL!K604="","*",SP_SUL!K604)</f>
        <v>112.5</v>
      </c>
      <c r="O601" s="142" t="str">
        <f>IF(SP_SUL!L604="","*",SP_SUL!L604)</f>
        <v>-</v>
      </c>
      <c r="P601" s="141">
        <f>IF(SP_SUL!O604="","*",SP_SUL!O604)</f>
        <v>0.375</v>
      </c>
      <c r="Q601" s="141">
        <f>IF(SP_SUL!P604="","*",SP_SUL!P604)</f>
        <v>6.25E-2</v>
      </c>
      <c r="R601" s="143" t="str">
        <f>IF(SP_SUL!Q604="","*",CONCATENATE(SP_SUL!Q604," ",SP_SUL!R604))</f>
        <v>1 Nº DE SOLDA</v>
      </c>
      <c r="S601" s="143" t="str">
        <f>IF(SP_SUL!V604="","*",SP_SUL!V604)</f>
        <v>Fabio</v>
      </c>
      <c r="T601" s="143" t="str">
        <f>IF(SP_SUL!W604="","*",SP_SUL!W604)</f>
        <v xml:space="preserve">Execução de solda - Condicionado a temperatura </v>
      </c>
      <c r="U601" s="136">
        <f ca="1">_xlfn.XLOOKUP(G601&amp;$U$2,BS_CONTROLE[CHAVE],BS_CONTROLE[Quantidade_11],"-")</f>
        <v>4</v>
      </c>
      <c r="V601" s="136">
        <f ca="1">_xlfn.XLOOKUP(G601&amp;$V$2,BS_CONTROLE[CHAVE],BS_CONTROLE[Quantidade_11],"-")</f>
        <v>0</v>
      </c>
      <c r="W601" s="136">
        <f ca="1">_xlfn.XLOOKUP(G601&amp;$W$2,BS_CONTROLE[CHAVE],BS_CONTROLE[Quantidade_11],"-")</f>
        <v>0</v>
      </c>
    </row>
    <row r="602" spans="1:23" hidden="1">
      <c r="A602" s="144" t="str">
        <f>IF(SP_SUL!Y605="","*",SP_SUL!Y605)</f>
        <v>OPORTUNIDADE</v>
      </c>
      <c r="B602" s="144" t="str">
        <f>IF(SP_SUL!X605="","*",SP_SUL!X605)</f>
        <v>Oportunidade</v>
      </c>
      <c r="C602" s="144" t="str">
        <f>IF(SP_SUL!Z605="","*",SP_SUL!Z605)</f>
        <v>*</v>
      </c>
      <c r="D602" s="138" t="str">
        <f>IF(SP_SUL!S605="","*",SP_SUL!S605)</f>
        <v>SP SUL</v>
      </c>
      <c r="E602" s="138" t="str">
        <f>IF(SP_SUL!T605="","*",SP_SUL!T605)</f>
        <v>ZBV-ZRX</v>
      </c>
      <c r="F602" s="143">
        <f>IF(SP_SUL!B605="","*",SP_SUL!B605)</f>
        <v>46077</v>
      </c>
      <c r="G602" s="143" t="str">
        <f>IF(SP_SUL!D605="","*",SP_SUL!D605)</f>
        <v>KLECIO (TP-699)</v>
      </c>
      <c r="H602" s="143" t="str">
        <f>IF(SP_SUL!F605="","*",SP_SUL!F605)</f>
        <v>PDM - SOLDA</v>
      </c>
      <c r="I602" s="143" t="str">
        <f>IF(SP_SUL!H605="","*",SP_SUL!H605)</f>
        <v>-</v>
      </c>
      <c r="J602" s="143" t="str">
        <f>IF(SP_SUL!I605="","*",SP_SUL!I605)</f>
        <v>-</v>
      </c>
      <c r="K602" s="138" t="str">
        <f>IF(SP_SUL!M605="","*",SP_SUL!M605)</f>
        <v>ZAC-S</v>
      </c>
      <c r="L602" s="138" t="str">
        <f>IF(SP_SUL!N605="","*",SP_SUL!N605)</f>
        <v>ZACS</v>
      </c>
      <c r="M602" s="139">
        <f>IF(SP_SUL!J605="","*",SP_SUL!J605)</f>
        <v>68</v>
      </c>
      <c r="N602" s="142">
        <f>IF(SP_SUL!K605="","*",SP_SUL!K605)</f>
        <v>77.212999999999994</v>
      </c>
      <c r="O602" s="142" t="str">
        <f>IF(SP_SUL!L605="","*",SP_SUL!L605)</f>
        <v>-</v>
      </c>
      <c r="P602" s="141">
        <f>IF(SP_SUL!O605="","*",SP_SUL!O605)</f>
        <v>0.375</v>
      </c>
      <c r="Q602" s="141">
        <f>IF(SP_SUL!P605="","*",SP_SUL!P605)</f>
        <v>6.25E-2</v>
      </c>
      <c r="R602" s="143" t="str">
        <f>IF(SP_SUL!Q605="","*",CONCATENATE(SP_SUL!Q605," ",SP_SUL!R605))</f>
        <v>1 Nº DE SOLDA</v>
      </c>
      <c r="S602" s="143" t="str">
        <f>IF(SP_SUL!V605="","*",SP_SUL!V605)</f>
        <v xml:space="preserve">Klecio </v>
      </c>
      <c r="T602" s="143" t="str">
        <f>IF(SP_SUL!W605="","*",SP_SUL!W605)</f>
        <v xml:space="preserve">Execução de solda - Condicionado a temperatura </v>
      </c>
      <c r="U602" s="136">
        <f ca="1">_xlfn.XLOOKUP(G602&amp;$U$2,BS_CONTROLE[CHAVE],BS_CONTROLE[Quantidade_11],"-")</f>
        <v>1</v>
      </c>
      <c r="V602" s="136">
        <f ca="1">_xlfn.XLOOKUP(G602&amp;$V$2,BS_CONTROLE[CHAVE],BS_CONTROLE[Quantidade_11],"-")</f>
        <v>0</v>
      </c>
      <c r="W602" s="136">
        <f ca="1">_xlfn.XLOOKUP(G602&amp;$W$2,BS_CONTROLE[CHAVE],BS_CONTROLE[Quantidade_11],"-")</f>
        <v>0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OPORTUNIDADE</v>
      </c>
      <c r="B604" s="144" t="str">
        <f>IF(SP_SUL!X607="","*",SP_SUL!X607)</f>
        <v>Contrato</v>
      </c>
      <c r="C604" s="144" t="str">
        <f>IF(SP_SUL!Z607="","*",SP_SUL!Z607)</f>
        <v>*</v>
      </c>
      <c r="D604" s="138" t="str">
        <f>IF(SP_SUL!S607="","*",SP_SUL!S607)</f>
        <v>SP SUL</v>
      </c>
      <c r="E604" s="138" t="str">
        <f>IF(SP_SUL!T607="","*",SP_SUL!T607)</f>
        <v>ZBV-ZRX</v>
      </c>
      <c r="F604" s="143">
        <f>IF(SP_SUL!B607="","*",SP_SUL!B607)</f>
        <v>46077</v>
      </c>
      <c r="G604" s="143" t="str">
        <f>IF(SP_SUL!D607="","*",SP_SUL!D607)</f>
        <v>E42</v>
      </c>
      <c r="H604" s="143" t="str">
        <f>IF(SP_SUL!F607="","*",SP_SUL!F607)</f>
        <v>TRILHEIRO - DESCARGA</v>
      </c>
      <c r="I604" s="143" t="str">
        <f>IF(SP_SUL!H607="","*",SP_SUL!H607)</f>
        <v>ZBV3</v>
      </c>
      <c r="J604" s="143" t="str">
        <f>IF(SP_SUL!I607="","*",SP_SUL!I607)</f>
        <v>ZBV3</v>
      </c>
      <c r="K604" s="138" t="str">
        <f>IF(SP_SUL!M607="","*",SP_SUL!M607)</f>
        <v>ZBM-ZHO</v>
      </c>
      <c r="L604" s="138" t="str">
        <f>IF(SP_SUL!N607="","*",SP_SUL!N607)</f>
        <v>ZBM1/ZK57ZHO</v>
      </c>
      <c r="M604" s="139">
        <f>IF(SP_SUL!J607="","*",SP_SUL!J607)</f>
        <v>68</v>
      </c>
      <c r="N604" s="142">
        <f>IF(SP_SUL!K607="","*",SP_SUL!K607)</f>
        <v>54.96</v>
      </c>
      <c r="O604" s="142">
        <f>IF(SP_SUL!L607="","*",SP_SUL!L607)</f>
        <v>57.484000000000002</v>
      </c>
      <c r="P604" s="141">
        <f>IF(SP_SUL!O607="","*",SP_SUL!O607)</f>
        <v>0.54166666666666663</v>
      </c>
      <c r="Q604" s="141">
        <f>IF(SP_SUL!P607="","*",SP_SUL!P607)</f>
        <v>0.16666666666666666</v>
      </c>
      <c r="R604" s="143" t="str">
        <f>IF(SP_SUL!Q607="","*",CONCATENATE(SP_SUL!Q607," ",SP_SUL!R607))</f>
        <v>2496 M</v>
      </c>
      <c r="S604" s="143" t="str">
        <f>IF(SP_SUL!V607="","*",SP_SUL!V607)</f>
        <v>Israel</v>
      </c>
      <c r="T604" s="143" t="str">
        <f>IF(SP_SUL!W607="","*",SP_SUL!W607)</f>
        <v>Descarga de 3 barras no km57+484 ao km 56+615 entre K57ZHO (tempo 1h20) e descarga de 5 barras no km67+532 ao km 69+000 entre ZSU 2 (tempo de 3h)</v>
      </c>
      <c r="U604" s="136">
        <f ca="1">_xlfn.XLOOKUP(G604&amp;$U$2,BS_CONTROLE[CHAVE],BS_CONTROLE[Quantidade_11],"-")</f>
        <v>1560</v>
      </c>
      <c r="V604" s="136">
        <f ca="1">_xlfn.XLOOKUP(G604&amp;$V$2,BS_CONTROLE[CHAVE],BS_CONTROLE[Quantidade_11],"-")</f>
        <v>0</v>
      </c>
      <c r="W604" s="136">
        <f ca="1">_xlfn.XLOOKUP(G604&amp;$W$2,BS_CONTROLE[CHAVE],BS_CONTROLE[Quantidade_11],"-")</f>
        <v>0</v>
      </c>
    </row>
    <row r="605" spans="1:23" hidden="1">
      <c r="A605" s="144" t="str">
        <f>IF(SP_SUL!Y608="","*",SP_SUL!Y608)</f>
        <v>SIM</v>
      </c>
      <c r="B605" s="144" t="str">
        <f>IF(SP_SUL!X608="","*",SP_SUL!X608)</f>
        <v>Contrato</v>
      </c>
      <c r="C605" s="144" t="str">
        <f>IF(SP_SUL!Z608="","*",SP_SUL!Z608)</f>
        <v>*</v>
      </c>
      <c r="D605" s="138" t="str">
        <f>IF(SP_SUL!S608="","*",SP_SUL!S608)</f>
        <v>SP SUL</v>
      </c>
      <c r="E605" s="138" t="str">
        <f>IF(SP_SUL!T608="","*",SP_SUL!T608)</f>
        <v>ZBV-ZKE</v>
      </c>
      <c r="F605" s="143">
        <f>IF(SP_SUL!B608="","*",SP_SUL!B608)</f>
        <v>46077</v>
      </c>
      <c r="G605" s="143" t="str">
        <f>IF(SP_SUL!D608="","*",SP_SUL!D608)</f>
        <v>A74</v>
      </c>
      <c r="H605" s="143" t="str">
        <f>IF(SP_SUL!F608="","*",SP_SUL!F608)</f>
        <v>DETECÇÃO - RONDA 7 DIAS</v>
      </c>
      <c r="I605" s="143" t="str">
        <f>IF(SP_SUL!H608="","*",SP_SUL!H608)</f>
        <v>ZBVZQB</v>
      </c>
      <c r="J605" s="143" t="str">
        <f>IF(SP_SUL!I608="","*",SP_SUL!I608)</f>
        <v>ZKE</v>
      </c>
      <c r="K605" s="138" t="str">
        <f>IF(SP_SUL!M608="","*",SP_SUL!M608)</f>
        <v>ZQBZBV-ZKE</v>
      </c>
      <c r="L605" s="138" t="str">
        <f>IF(SP_SUL!N608="","*",SP_SUL!N608)</f>
        <v>ZQBZBVZKE</v>
      </c>
      <c r="M605" s="139">
        <f>IF(SP_SUL!J608="","*",SP_SUL!J608)</f>
        <v>56</v>
      </c>
      <c r="N605" s="142">
        <f>IF(SP_SUL!K608="","*",SP_SUL!K608)</f>
        <v>248</v>
      </c>
      <c r="O605" s="142">
        <f>IF(SP_SUL!L608="","*",SP_SUL!L608)</f>
        <v>149</v>
      </c>
      <c r="P605" s="141">
        <f>IF(SP_SUL!O608="","*",SP_SUL!O608)</f>
        <v>0.33333333333333331</v>
      </c>
      <c r="Q605" s="141">
        <f>IF(SP_SUL!P608="","*",SP_SUL!P608)</f>
        <v>4.1666666666666664E-2</v>
      </c>
      <c r="R605" s="143" t="str">
        <f>IF(SP_SUL!Q608="","*",CONCATENATE(SP_SUL!Q608," ",SP_SUL!R608))</f>
        <v>100 KM</v>
      </c>
      <c r="S605" s="143" t="str">
        <f>IF(SP_SUL!V608="","*",SP_SUL!V608)</f>
        <v>Jhon</v>
      </c>
      <c r="T605" s="143" t="str">
        <f>IF(SP_SUL!W608="","*",SP_SUL!W608)</f>
        <v>R7D</v>
      </c>
      <c r="U605" s="136">
        <f ca="1">_xlfn.XLOOKUP(G605&amp;$U$2,BS_CONTROLE[CHAVE],BS_CONTROLE[Quantidade_11],"-")</f>
        <v>50</v>
      </c>
      <c r="V605" s="136" t="str">
        <f ca="1">_xlfn.XLOOKUP(G605&amp;$V$2,BS_CONTROLE[CHAVE],BS_CONTROLE[Quantidade_11],"-")</f>
        <v>-</v>
      </c>
      <c r="W605" s="136">
        <f ca="1">_xlfn.XLOOKUP(G605&amp;$W$2,BS_CONTROLE[CHAVE],BS_CONTROLE[Quantidade_11],"-")</f>
        <v>90</v>
      </c>
    </row>
    <row r="606" spans="1:23" hidden="1">
      <c r="A606" s="144" t="str">
        <f>IF(SP_SUL!Y609="","*",SP_SUL!Y609)</f>
        <v>OPORTUNIDADE</v>
      </c>
      <c r="B606" s="144" t="str">
        <f>IF(SP_SUL!X609="","*",SP_SUL!X609)</f>
        <v>Oportunidade</v>
      </c>
      <c r="C606" s="144" t="str">
        <f>IF(SP_SUL!Z609="","*",SP_SUL!Z609)</f>
        <v>*</v>
      </c>
      <c r="D606" s="138" t="str">
        <f>IF(SP_SUL!S609="","*",SP_SUL!S609)</f>
        <v>SP SUL</v>
      </c>
      <c r="E606" s="138" t="str">
        <f>IF(SP_SUL!T609="","*",SP_SUL!T609)</f>
        <v>ZBV-ZKE</v>
      </c>
      <c r="F606" s="143">
        <f>IF(SP_SUL!B609="","*",SP_SUL!B609)</f>
        <v>46077</v>
      </c>
      <c r="G606" s="143" t="str">
        <f>IF(SP_SUL!D609="","*",SP_SUL!D609)</f>
        <v>DANIEL (TP-647)</v>
      </c>
      <c r="H606" s="143" t="str">
        <f>IF(SP_SUL!F609="","*",SP_SUL!F609)</f>
        <v>PDM - SOLDA</v>
      </c>
      <c r="I606" s="143" t="str">
        <f>IF(SP_SUL!H609="","*",SP_SUL!H609)</f>
        <v>-</v>
      </c>
      <c r="J606" s="143" t="str">
        <f>IF(SP_SUL!I609="","*",SP_SUL!I609)</f>
        <v>-</v>
      </c>
      <c r="K606" s="138" t="str">
        <f>IF(SP_SUL!M609="","*",SP_SUL!M609)</f>
        <v>ZST</v>
      </c>
      <c r="L606" s="138" t="str">
        <f>IF(SP_SUL!N609="","*",SP_SUL!N609)</f>
        <v>ZST2</v>
      </c>
      <c r="M606" s="139">
        <f>IF(SP_SUL!J609="","*",SP_SUL!J609)</f>
        <v>56</v>
      </c>
      <c r="N606" s="142">
        <f>IF(SP_SUL!K609="","*",SP_SUL!K609)</f>
        <v>208.75</v>
      </c>
      <c r="O606" s="142" t="str">
        <f>IF(SP_SUL!L609="","*",SP_SUL!L609)</f>
        <v>-</v>
      </c>
      <c r="P606" s="141">
        <f>IF(SP_SUL!O609="","*",SP_SUL!O609)</f>
        <v>0.375</v>
      </c>
      <c r="Q606" s="141">
        <f>IF(SP_SUL!P609="","*",SP_SUL!P609)</f>
        <v>6.25E-2</v>
      </c>
      <c r="R606" s="143" t="str">
        <f>IF(SP_SUL!Q609="","*",CONCATENATE(SP_SUL!Q609," ",SP_SUL!R609))</f>
        <v>1 Nº DE SOLDA</v>
      </c>
      <c r="S606" s="143" t="str">
        <f>IF(SP_SUL!V609="","*",SP_SUL!V609)</f>
        <v>Daniel</v>
      </c>
      <c r="T606" s="143" t="str">
        <f>IF(SP_SUL!W609="","*",SP_SUL!W609)</f>
        <v xml:space="preserve">Execução de solda - Condicionado a temperatura </v>
      </c>
      <c r="U606" s="136">
        <f ca="1">_xlfn.XLOOKUP(G606&amp;$U$2,BS_CONTROLE[CHAVE],BS_CONTROLE[Quantidade_11],"-")</f>
        <v>0</v>
      </c>
      <c r="V606" s="136">
        <f ca="1">_xlfn.XLOOKUP(G606&amp;$V$2,BS_CONTROLE[CHAVE],BS_CONTROLE[Quantidade_11],"-")</f>
        <v>0</v>
      </c>
      <c r="W606" s="136">
        <f ca="1">_xlfn.XLOOKUP(G606&amp;$W$2,BS_CONTROLE[CHAVE],BS_CONTROLE[Quantidade_11],"-")</f>
        <v>0</v>
      </c>
    </row>
    <row r="607" spans="1:23" hidden="1">
      <c r="A607" s="144" t="str">
        <f>IF(SP_SUL!Y610="","*",SP_SUL!Y610)</f>
        <v>OPORTUNIDADE</v>
      </c>
      <c r="B607" s="144" t="str">
        <f>IF(SP_SUL!X610="","*",SP_SUL!X610)</f>
        <v>Oportunidade</v>
      </c>
      <c r="C607" s="144" t="str">
        <f>IF(SP_SUL!Z610="","*",SP_SUL!Z610)</f>
        <v>*</v>
      </c>
      <c r="D607" s="138" t="str">
        <f>IF(SP_SUL!S610="","*",SP_SUL!S610)</f>
        <v>SP SUL</v>
      </c>
      <c r="E607" s="138" t="str">
        <f>IF(SP_SUL!T610="","*",SP_SUL!T610)</f>
        <v>ZBV-ZKE</v>
      </c>
      <c r="F607" s="143">
        <f>IF(SP_SUL!B610="","*",SP_SUL!B610)</f>
        <v>46077</v>
      </c>
      <c r="G607" s="143" t="str">
        <f>IF(SP_SUL!D610="","*",SP_SUL!D610)</f>
        <v>V93</v>
      </c>
      <c r="H607" s="143" t="str">
        <f>IF(SP_SUL!F610="","*",SP_SUL!F610)</f>
        <v>MECANIZAÇÃO - SOCADORA</v>
      </c>
      <c r="I607" s="143" t="str">
        <f>IF(SP_SUL!H610="","*",SP_SUL!H610)</f>
        <v>ZYU1</v>
      </c>
      <c r="J607" s="143" t="str">
        <f>IF(SP_SUL!I610="","*",SP_SUL!I610)</f>
        <v>ZYU1</v>
      </c>
      <c r="K607" s="138" t="str">
        <f>IF(SP_SUL!M610="","*",SP_SUL!M610)</f>
        <v>ZYU-ZST</v>
      </c>
      <c r="L607" s="138" t="str">
        <f>IF(SP_SUL!N610="","*",SP_SUL!N610)</f>
        <v>ZYU206</v>
      </c>
      <c r="M607" s="139">
        <f>IF(SP_SUL!J610="","*",SP_SUL!J610)</f>
        <v>56</v>
      </c>
      <c r="N607" s="142">
        <f>IF(SP_SUL!K610="","*",SP_SUL!K610)</f>
        <v>204.4</v>
      </c>
      <c r="O607" s="142">
        <f>IF(SP_SUL!L610="","*",SP_SUL!L610)</f>
        <v>205.8</v>
      </c>
      <c r="P607" s="141">
        <f>IF(SP_SUL!O610="","*",SP_SUL!O610)</f>
        <v>0.41666666666666669</v>
      </c>
      <c r="Q607" s="141">
        <f>IF(SP_SUL!P610="","*",SP_SUL!P610)</f>
        <v>8.3333333333333329E-2</v>
      </c>
      <c r="R607" s="143" t="str">
        <f>IF(SP_SUL!Q610="","*",CONCATENATE(SP_SUL!Q610," ",SP_SUL!R610))</f>
        <v>500 M</v>
      </c>
      <c r="S607" s="143" t="str">
        <f>IF(SP_SUL!V610="","*",SP_SUL!V610)</f>
        <v>Moises</v>
      </c>
      <c r="T607" s="143" t="str">
        <f>IF(SP_SUL!W610="","*",SP_SUL!W610)</f>
        <v>Socaria mecanizada</v>
      </c>
      <c r="U607" s="136" t="str">
        <f ca="1">_xlfn.XLOOKUP(G607&amp;$U$2,BS_CONTROLE[CHAVE],BS_CONTROLE[Quantidade_11],"-")</f>
        <v>-</v>
      </c>
      <c r="V607" s="136">
        <f ca="1">_xlfn.XLOOKUP(G607&amp;$V$2,BS_CONTROLE[CHAVE],BS_CONTROLE[Quantidade_11],"-")</f>
        <v>0</v>
      </c>
      <c r="W607" s="136">
        <f ca="1">_xlfn.XLOOKUP(G607&amp;$W$2,BS_CONTROLE[CHAVE],BS_CONTROLE[Quantidade_11],"-")</f>
        <v>0</v>
      </c>
    </row>
    <row r="608" spans="1:23" hidden="1">
      <c r="A608" s="144" t="str">
        <f>IF(SP_SUL!Y611="","*",SP_SUL!Y611)</f>
        <v>OPORTUNIDADE</v>
      </c>
      <c r="B608" s="144" t="str">
        <f>IF(SP_SUL!X611="","*",SP_SUL!X611)</f>
        <v>Oportunidade</v>
      </c>
      <c r="C608" s="144" t="str">
        <f>IF(SP_SUL!Z611="","*",SP_SUL!Z611)</f>
        <v>*</v>
      </c>
      <c r="D608" s="138" t="str">
        <f>IF(SP_SUL!S611="","*",SP_SUL!S611)</f>
        <v>SP SUL</v>
      </c>
      <c r="E608" s="138" t="str">
        <f>IF(SP_SUL!T611="","*",SP_SUL!T611)</f>
        <v>ZBV-ZKE</v>
      </c>
      <c r="F608" s="143">
        <f>IF(SP_SUL!B611="","*",SP_SUL!B611)</f>
        <v>46077</v>
      </c>
      <c r="G608" s="143" t="str">
        <f>IF(SP_SUL!D611="","*",SP_SUL!D611)</f>
        <v>ROGÉRIO (TP-730)</v>
      </c>
      <c r="H608" s="143" t="str">
        <f>IF(SP_SUL!F611="","*",SP_SUL!F611)</f>
        <v>PDM - SUBSTITUIÇÃO - DORMENTE</v>
      </c>
      <c r="I608" s="143" t="str">
        <f>IF(SP_SUL!H611="","*",SP_SUL!H611)</f>
        <v>-</v>
      </c>
      <c r="J608" s="143" t="str">
        <f>IF(SP_SUL!I611="","*",SP_SUL!I611)</f>
        <v>*</v>
      </c>
      <c r="K608" s="138" t="str">
        <f>IF(SP_SUL!M611="","*",SP_SUL!M611)</f>
        <v>ZYU</v>
      </c>
      <c r="L608" s="138" t="str">
        <f>IF(SP_SUL!N611="","*",SP_SUL!N611)</f>
        <v>ZYU2</v>
      </c>
      <c r="M608" s="139">
        <f>IF(SP_SUL!J611="","*",SP_SUL!J611)</f>
        <v>56</v>
      </c>
      <c r="N608" s="142">
        <f>IF(SP_SUL!K611="","*",SP_SUL!K611)</f>
        <v>202</v>
      </c>
      <c r="O608" s="142" t="str">
        <f>IF(SP_SUL!L611="","*",SP_SUL!L611)</f>
        <v>-</v>
      </c>
      <c r="P608" s="141">
        <f>IF(SP_SUL!O611="","*",SP_SUL!O611)</f>
        <v>0.41666666666666669</v>
      </c>
      <c r="Q608" s="141">
        <f>IF(SP_SUL!P611="","*",SP_SUL!P611)</f>
        <v>8.3333333333333329E-2</v>
      </c>
      <c r="R608" s="143" t="str">
        <f>IF(SP_SUL!Q611="","*",CONCATENATE(SP_SUL!Q611," ",SP_SUL!R611))</f>
        <v>20 Nº DE DORMENTES</v>
      </c>
      <c r="S608" s="143" t="str">
        <f>IF(SP_SUL!V611="","*",SP_SUL!V611)</f>
        <v>Rogerio</v>
      </c>
      <c r="T608" s="143" t="str">
        <f>IF(SP_SUL!W611="","*",SP_SUL!W611)</f>
        <v>Substituição de dormentes</v>
      </c>
      <c r="U608" s="136">
        <f ca="1">_xlfn.XLOOKUP(G608&amp;$U$2,BS_CONTROLE[CHAVE],BS_CONTROLE[Quantidade_11],"-")</f>
        <v>0</v>
      </c>
      <c r="V608" s="136">
        <f ca="1">_xlfn.XLOOKUP(G608&amp;$V$2,BS_CONTROLE[CHAVE],BS_CONTROLE[Quantidade_11],"-")</f>
        <v>0</v>
      </c>
      <c r="W608" s="136">
        <f ca="1">_xlfn.XLOOKUP(G608&amp;$W$2,BS_CONTROLE[CHAVE],BS_CONTROLE[Quantidade_11],"-")</f>
        <v>0</v>
      </c>
    </row>
    <row r="609" spans="1:23" hidden="1">
      <c r="A609" s="144" t="str">
        <f>IF(SP_SUL!Y612="","*",SP_SUL!Y612)</f>
        <v>OPORTUNIDADE</v>
      </c>
      <c r="B609" s="144" t="str">
        <f>IF(SP_SUL!X612="","*",SP_SUL!X612)</f>
        <v>Oportunidade</v>
      </c>
      <c r="C609" s="144" t="str">
        <f>IF(SP_SUL!Z612="","*",SP_SUL!Z612)</f>
        <v>*</v>
      </c>
      <c r="D609" s="138" t="str">
        <f>IF(SP_SUL!S612="","*",SP_SUL!S612)</f>
        <v>SP SUL</v>
      </c>
      <c r="E609" s="138" t="str">
        <f>IF(SP_SUL!T612="","*",SP_SUL!T612)</f>
        <v>ZBV-ZKE</v>
      </c>
      <c r="F609" s="143">
        <f>IF(SP_SUL!B612="","*",SP_SUL!B612)</f>
        <v>46077</v>
      </c>
      <c r="G609" s="143" t="str">
        <f>IF(SP_SUL!D612="","*",SP_SUL!D612)</f>
        <v>W59</v>
      </c>
      <c r="H609" s="143" t="str">
        <f>IF(SP_SUL!F612="","*",SP_SUL!F612)</f>
        <v>PDM - DESCARGA - DORMENTE</v>
      </c>
      <c r="I609" s="143" t="str">
        <f>IF(SP_SUL!H612="","*",SP_SUL!H612)</f>
        <v>ZYU1</v>
      </c>
      <c r="J609" s="143" t="str">
        <f>IF(SP_SUL!I612="","*",SP_SUL!I612)</f>
        <v>ZYU1</v>
      </c>
      <c r="K609" s="138" t="str">
        <f>IF(SP_SUL!M612="","*",SP_SUL!M612)</f>
        <v>ZDY-ZFY</v>
      </c>
      <c r="L609" s="138" t="str">
        <f>IF(SP_SUL!N612="","*",SP_SUL!N612)</f>
        <v>189ZFY</v>
      </c>
      <c r="M609" s="139">
        <f>IF(SP_SUL!J612="","*",SP_SUL!J612)</f>
        <v>56</v>
      </c>
      <c r="N609" s="142">
        <f>IF(SP_SUL!K612="","*",SP_SUL!K612)</f>
        <v>190</v>
      </c>
      <c r="O609" s="142">
        <f>IF(SP_SUL!L612="","*",SP_SUL!L612)</f>
        <v>167.5</v>
      </c>
      <c r="P609" s="141">
        <f>IF(SP_SUL!O612="","*",SP_SUL!O612)</f>
        <v>0.375</v>
      </c>
      <c r="Q609" s="141">
        <f>IF(SP_SUL!P612="","*",SP_SUL!P612)</f>
        <v>4.1666666666666664E-2</v>
      </c>
      <c r="R609" s="143" t="str">
        <f>IF(SP_SUL!Q612="","*",CONCATENATE(SP_SUL!Q612," ",SP_SUL!R612))</f>
        <v>100 Nº DE DORMENTES</v>
      </c>
      <c r="S609" s="143" t="str">
        <f>IF(SP_SUL!V612="","*",SP_SUL!V612)</f>
        <v>Henrique</v>
      </c>
      <c r="T609" s="143" t="str">
        <f>IF(SP_SUL!W612="","*",SP_SUL!W612)</f>
        <v>Descarga de dormentes km190+00 (40min) e descarga de jacaré km167+500 (20min)</v>
      </c>
      <c r="U609" s="136">
        <f ca="1">_xlfn.XLOOKUP(G609&amp;$U$2,BS_CONTROLE[CHAVE],BS_CONTROLE[Quantidade_11],"-")</f>
        <v>0</v>
      </c>
      <c r="V609" s="136">
        <f ca="1">_xlfn.XLOOKUP(G609&amp;$V$2,BS_CONTROLE[CHAVE],BS_CONTROLE[Quantidade_11],"-")</f>
        <v>0</v>
      </c>
      <c r="W609" s="136">
        <f ca="1">_xlfn.XLOOKUP(G609&amp;$W$2,BS_CONTROLE[CHAVE],BS_CONTROLE[Quantidade_11],"-")</f>
        <v>0</v>
      </c>
    </row>
    <row r="610" spans="1:23" hidden="1">
      <c r="A610" s="144" t="str">
        <f>IF(SP_SUL!Y613="","*",SP_SUL!Y613)</f>
        <v>*</v>
      </c>
      <c r="B610" s="144" t="str">
        <f>IF(SP_SUL!X613="","*",SP_SUL!X613)</f>
        <v>Oportunidade</v>
      </c>
      <c r="C610" s="144" t="str">
        <f>IF(SP_SUL!Z613="","*",SP_SUL!Z613)</f>
        <v>*</v>
      </c>
      <c r="D610" s="138" t="str">
        <f>IF(SP_SUL!S613="","*",SP_SUL!S613)</f>
        <v>SP SUL</v>
      </c>
      <c r="E610" s="138" t="str">
        <f>IF(SP_SUL!T613="","*",SP_SUL!T613)</f>
        <v>ZBV-ZKE</v>
      </c>
      <c r="F610" s="143" t="str">
        <f>IF(SP_SUL!B613="","*",SP_SUL!B613)</f>
        <v>*</v>
      </c>
      <c r="G610" s="143" t="str">
        <f>IF(SP_SUL!D613="","*",SP_SUL!D613)</f>
        <v>ROBSON (TF-701)</v>
      </c>
      <c r="H610" s="143" t="str">
        <f>IF(SP_SUL!F613="","*",SP_SUL!F613)</f>
        <v>PDM - SUBSTITUIÇÃO - DORMENTE</v>
      </c>
      <c r="I610" s="143" t="str">
        <f>IF(SP_SUL!H613="","*",SP_SUL!H613)</f>
        <v>-</v>
      </c>
      <c r="J610" s="143" t="str">
        <f>IF(SP_SUL!I613="","*",SP_SUL!I613)</f>
        <v>-</v>
      </c>
      <c r="K610" s="138" t="str">
        <f>IF(SP_SUL!M613="","*",SP_SUL!M613)</f>
        <v>ZDY-ZFY</v>
      </c>
      <c r="L610" s="138" t="str">
        <f>IF(SP_SUL!N613="","*",SP_SUL!N613)</f>
        <v>189ZFY</v>
      </c>
      <c r="M610" s="139">
        <f>IF(SP_SUL!J613="","*",SP_SUL!J613)</f>
        <v>56</v>
      </c>
      <c r="N610" s="142">
        <f>IF(SP_SUL!K613="","*",SP_SUL!K613)</f>
        <v>190.3</v>
      </c>
      <c r="O610" s="142">
        <f>IF(SP_SUL!L613="","*",SP_SUL!L613)</f>
        <v>190.5</v>
      </c>
      <c r="P610" s="141">
        <f>IF(SP_SUL!O613="","*",SP_SUL!O613)</f>
        <v>0.375</v>
      </c>
      <c r="Q610" s="141">
        <f>IF(SP_SUL!P613="","*",SP_SUL!P613)</f>
        <v>8.3333333333333329E-2</v>
      </c>
      <c r="R610" s="143" t="str">
        <f>IF(SP_SUL!Q613="","*",CONCATENATE(SP_SUL!Q613," ",SP_SUL!R613))</f>
        <v>50 Nº DE DORMENTES</v>
      </c>
      <c r="S610" s="143" t="str">
        <f>IF(SP_SUL!V613="","*",SP_SUL!V613)</f>
        <v>Robson</v>
      </c>
      <c r="T610" s="143" t="str">
        <f>IF(SP_SUL!W613="","*",SP_SUL!W613)</f>
        <v>Substituição de dormentes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Oportunidade</v>
      </c>
      <c r="C611" s="144" t="str">
        <f>IF(SP_SUL!Z614="","*",SP_SUL!Z614)</f>
        <v>*</v>
      </c>
      <c r="D611" s="138" t="str">
        <f>IF(SP_SUL!S614="","*",SP_SUL!S614)</f>
        <v>SP SUL</v>
      </c>
      <c r="E611" s="138" t="str">
        <f>IF(SP_SUL!T614="","*",SP_SUL!T614)</f>
        <v>ZBV-ZKE</v>
      </c>
      <c r="F611" s="143" t="str">
        <f>IF(SP_SUL!B614="","*",SP_SUL!B614)</f>
        <v>*</v>
      </c>
      <c r="G611" s="143" t="str">
        <f>IF(SP_SUL!D614="","*",SP_SUL!D614)</f>
        <v>JACIANO (TF-674)</v>
      </c>
      <c r="H611" s="143" t="str">
        <f>IF(SP_SUL!F614="","*",SP_SUL!F614)</f>
        <v>PDM - SUBSTITUIÇÃO - DORMENTE</v>
      </c>
      <c r="I611" s="143" t="str">
        <f>IF(SP_SUL!H614="","*",SP_SUL!H614)</f>
        <v>-</v>
      </c>
      <c r="J611" s="143" t="str">
        <f>IF(SP_SUL!I614="","*",SP_SUL!I614)</f>
        <v>-</v>
      </c>
      <c r="K611" s="138" t="str">
        <f>IF(SP_SUL!M614="","*",SP_SUL!M614)</f>
        <v>ZDY-ZFY</v>
      </c>
      <c r="L611" s="138" t="str">
        <f>IF(SP_SUL!N614="","*",SP_SUL!N614)</f>
        <v>189ZFY</v>
      </c>
      <c r="M611" s="139">
        <f>IF(SP_SUL!J614="","*",SP_SUL!J614)</f>
        <v>56</v>
      </c>
      <c r="N611" s="142">
        <f>IF(SP_SUL!K614="","*",SP_SUL!K614)</f>
        <v>190.3</v>
      </c>
      <c r="O611" s="142">
        <f>IF(SP_SUL!L614="","*",SP_SUL!L614)</f>
        <v>190.5</v>
      </c>
      <c r="P611" s="141">
        <f>IF(SP_SUL!O614="","*",SP_SUL!O614)</f>
        <v>0.375</v>
      </c>
      <c r="Q611" s="141">
        <f>IF(SP_SUL!P614="","*",SP_SUL!P614)</f>
        <v>8.3333333333333329E-2</v>
      </c>
      <c r="R611" s="143" t="str">
        <f>IF(SP_SUL!Q614="","*",CONCATENATE(SP_SUL!Q614," ",SP_SUL!R614))</f>
        <v>50 Nº DE DORMENTES</v>
      </c>
      <c r="S611" s="143" t="str">
        <f>IF(SP_SUL!V614="","*",SP_SUL!V614)</f>
        <v>Josenilton</v>
      </c>
      <c r="T611" s="143" t="str">
        <f>IF(SP_SUL!W614="","*",SP_SUL!W614)</f>
        <v>Substituição de dormentes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Oportunidade</v>
      </c>
      <c r="C612" s="144" t="str">
        <f>IF(SP_SUL!Z615="","*",SP_SUL!Z615)</f>
        <v>*</v>
      </c>
      <c r="D612" s="138" t="str">
        <f>IF(SP_SUL!S615="","*",SP_SUL!S615)</f>
        <v>SP SUL</v>
      </c>
      <c r="E612" s="138" t="str">
        <f>IF(SP_SUL!T615="","*",SP_SUL!T615)</f>
        <v>ZBV-ZKE</v>
      </c>
      <c r="F612" s="143" t="str">
        <f>IF(SP_SUL!B615="","*",SP_SUL!B615)</f>
        <v>*</v>
      </c>
      <c r="G612" s="143" t="str">
        <f>IF(SP_SUL!D615="","*",SP_SUL!D615)</f>
        <v>ROBSON (TP-729)</v>
      </c>
      <c r="H612" s="143" t="str">
        <f>IF(SP_SUL!F615="","*",SP_SUL!F615)</f>
        <v>LIMPEZA LASTRO</v>
      </c>
      <c r="I612" s="143" t="str">
        <f>IF(SP_SUL!H615="","*",SP_SUL!H615)</f>
        <v>-</v>
      </c>
      <c r="J612" s="143" t="str">
        <f>IF(SP_SUL!I615="","*",SP_SUL!I615)</f>
        <v>-</v>
      </c>
      <c r="K612" s="138" t="str">
        <f>IF(SP_SUL!M615="","*",SP_SUL!M615)</f>
        <v>ZDY-ZFY</v>
      </c>
      <c r="L612" s="138" t="str">
        <f>IF(SP_SUL!N615="","*",SP_SUL!N615)</f>
        <v>ZXP189</v>
      </c>
      <c r="M612" s="139">
        <f>IF(SP_SUL!J615="","*",SP_SUL!J615)</f>
        <v>56</v>
      </c>
      <c r="N612" s="142">
        <f>IF(SP_SUL!K615="","*",SP_SUL!K615)</f>
        <v>187.58</v>
      </c>
      <c r="O612" s="142" t="str">
        <f>IF(SP_SUL!L615="","*",SP_SUL!L615)</f>
        <v>-</v>
      </c>
      <c r="P612" s="141">
        <f>IF(SP_SUL!O615="","*",SP_SUL!O615)</f>
        <v>0.375</v>
      </c>
      <c r="Q612" s="141">
        <f>IF(SP_SUL!P615="","*",SP_SUL!P615)</f>
        <v>8.3333333333333329E-2</v>
      </c>
      <c r="R612" s="143" t="str">
        <f>IF(SP_SUL!Q615="","*",CONCATENATE(SP_SUL!Q615," ",SP_SUL!R615))</f>
        <v>10 M</v>
      </c>
      <c r="S612" s="143" t="str">
        <f>IF(SP_SUL!V615="","*",SP_SUL!V615)</f>
        <v>Robson</v>
      </c>
      <c r="T612" s="143" t="str">
        <f>IF(SP_SUL!W615="","*",SP_SUL!W615)</f>
        <v>Limpeza de lastro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SIM</v>
      </c>
      <c r="B613" s="144" t="str">
        <f>IF(SP_SUL!X616="","*",SP_SUL!X616)</f>
        <v>Contrato</v>
      </c>
      <c r="C613" s="144" t="str">
        <f>IF(SP_SUL!Z616="","*",SP_SUL!Z616)</f>
        <v>*</v>
      </c>
      <c r="D613" s="138" t="str">
        <f>IF(SP_SUL!S616="","*",SP_SUL!S616)</f>
        <v>SP SUL</v>
      </c>
      <c r="E613" s="138" t="str">
        <f>IF(SP_SUL!T616="","*",SP_SUL!T616)</f>
        <v>ZKE-ZEV</v>
      </c>
      <c r="F613" s="143">
        <f>IF(SP_SUL!B616="","*",SP_SUL!B616)</f>
        <v>46077</v>
      </c>
      <c r="G613" s="143" t="str">
        <f>IF(SP_SUL!D616="","*",SP_SUL!D616)</f>
        <v>A84</v>
      </c>
      <c r="H613" s="143" t="str">
        <f>IF(SP_SUL!F616="","*",SP_SUL!F616)</f>
        <v>DETECÇÃO - RONDA 7 DIAS</v>
      </c>
      <c r="I613" s="143" t="str">
        <f>IF(SP_SUL!H616="","*",SP_SUL!H616)</f>
        <v>ZKEZGA</v>
      </c>
      <c r="J613" s="143" t="str">
        <f>IF(SP_SUL!I616="","*",SP_SUL!I616)</f>
        <v>ZEV-1</v>
      </c>
      <c r="K613" s="138" t="str">
        <f>IF(SP_SUL!M616="","*",SP_SUL!M616)</f>
        <v>ZKEZGA-ZEV</v>
      </c>
      <c r="L613" s="138" t="str">
        <f>IF(SP_SUL!N616="","*",SP_SUL!N616)</f>
        <v>ZKEZGAZEV</v>
      </c>
      <c r="M613" s="139">
        <f>IF(SP_SUL!J616="","*",SP_SUL!J616)</f>
        <v>55</v>
      </c>
      <c r="N613" s="142">
        <f>IF(SP_SUL!K616="","*",SP_SUL!K616)</f>
        <v>76.3</v>
      </c>
      <c r="O613" s="142" t="str">
        <f>IF(SP_SUL!L616="","*",SP_SUL!L616)</f>
        <v>-</v>
      </c>
      <c r="P613" s="141">
        <f>IF(SP_SUL!O616="","*",SP_SUL!O616)</f>
        <v>0.33333333333333331</v>
      </c>
      <c r="Q613" s="141">
        <f>IF(SP_SUL!P616="","*",SP_SUL!P616)</f>
        <v>4.1666666666666664E-2</v>
      </c>
      <c r="R613" s="143" t="str">
        <f>IF(SP_SUL!Q616="","*",CONCATENATE(SP_SUL!Q616," ",SP_SUL!R616))</f>
        <v>100 KM</v>
      </c>
      <c r="S613" s="143" t="str">
        <f>IF(SP_SUL!V616="","*",SP_SUL!V616)</f>
        <v>Jhon</v>
      </c>
      <c r="T613" s="143" t="str">
        <f>IF(SP_SUL!W616="","*",SP_SUL!W616)</f>
        <v>R7D</v>
      </c>
      <c r="U613" s="136">
        <f ca="1">_xlfn.XLOOKUP(G613&amp;$U$2,BS_CONTROLE[CHAVE],BS_CONTROLE[Quantidade_11],"-")</f>
        <v>40</v>
      </c>
      <c r="V613" s="136">
        <f ca="1">_xlfn.XLOOKUP(G613&amp;$V$2,BS_CONTROLE[CHAVE],BS_CONTROLE[Quantidade_11],"-")</f>
        <v>60</v>
      </c>
      <c r="W613" s="136">
        <f ca="1">_xlfn.XLOOKUP(G613&amp;$W$2,BS_CONTROLE[CHAVE],BS_CONTROLE[Quantidade_11],"-")</f>
        <v>40</v>
      </c>
    </row>
    <row r="614" spans="1:23" hidden="1">
      <c r="A614" s="144" t="str">
        <f>IF(SP_SUL!Y617="","*",SP_SUL!Y617)</f>
        <v>OPORTUNIDADE</v>
      </c>
      <c r="B614" s="144" t="str">
        <f>IF(SP_SUL!X617="","*",SP_SUL!X617)</f>
        <v>Contrato</v>
      </c>
      <c r="C614" s="144" t="str">
        <f>IF(SP_SUL!Z617="","*",SP_SUL!Z617)</f>
        <v>*</v>
      </c>
      <c r="D614" s="138" t="str">
        <f>IF(SP_SUL!S617="","*",SP_SUL!S617)</f>
        <v>SP SUL</v>
      </c>
      <c r="E614" s="138" t="str">
        <f>IF(SP_SUL!T617="","*",SP_SUL!T617)</f>
        <v>ZKE-ZEV</v>
      </c>
      <c r="F614" s="143">
        <f>IF(SP_SUL!B617="","*",SP_SUL!B617)</f>
        <v>46077</v>
      </c>
      <c r="G614" s="143" t="str">
        <f>IF(SP_SUL!D617="","*",SP_SUL!D617)</f>
        <v>SUPER ZWW</v>
      </c>
      <c r="H614" s="143" t="str">
        <f>IF(SP_SUL!F617="","*",SP_SUL!F617)</f>
        <v>BLOCO</v>
      </c>
      <c r="I614" s="143" t="str">
        <f>IF(SP_SUL!H617="","*",SP_SUL!H617)</f>
        <v>-</v>
      </c>
      <c r="J614" s="143" t="str">
        <f>IF(SP_SUL!I617="","*",SP_SUL!I617)</f>
        <v>-</v>
      </c>
      <c r="K614" s="138" t="str">
        <f>IF(SP_SUL!M617="","*",SP_SUL!M617)</f>
        <v>ZWW-ZKW</v>
      </c>
      <c r="L614" s="138" t="str">
        <f>IF(SP_SUL!N617="","*",SP_SUL!N617)</f>
        <v>ZWWZKW</v>
      </c>
      <c r="M614" s="139">
        <f>IF(SP_SUL!J617="","*",SP_SUL!J617)</f>
        <v>55</v>
      </c>
      <c r="N614" s="142">
        <f>IF(SP_SUL!K617="","*",SP_SUL!K617)</f>
        <v>87.256</v>
      </c>
      <c r="O614" s="142">
        <f>IF(SP_SUL!L617="","*",SP_SUL!L617)</f>
        <v>97.6</v>
      </c>
      <c r="P614" s="141">
        <f>IF(SP_SUL!O617="","*",SP_SUL!O617)</f>
        <v>0.41666666666666669</v>
      </c>
      <c r="Q614" s="141">
        <f>IF(SP_SUL!P617="","*",SP_SUL!P617)</f>
        <v>0.125</v>
      </c>
      <c r="R614" s="143" t="str">
        <f>IF(SP_SUL!Q617="","*",CONCATENATE(SP_SUL!Q617," ",SP_SUL!R617))</f>
        <v>1 BINÁRIO</v>
      </c>
      <c r="S614" s="143" t="str">
        <f>IF(SP_SUL!V617="","*",SP_SUL!V617)</f>
        <v xml:space="preserve">Felipe </v>
      </c>
      <c r="T614" s="143" t="str">
        <f>IF(SP_SUL!W617="","*",SP_SUL!W617)</f>
        <v>Bloco V89 + Substituição de trilho</v>
      </c>
      <c r="U614" s="136">
        <f ca="1">_xlfn.XLOOKUP(G614&amp;$U$2,BS_CONTROLE[CHAVE],BS_CONTROLE[Quantidade_11],"-")</f>
        <v>0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OPORTUNIDADE</v>
      </c>
      <c r="B615" s="144" t="str">
        <f>IF(SP_SUL!X618="","*",SP_SUL!X618)</f>
        <v>Contrato</v>
      </c>
      <c r="C615" s="144" t="str">
        <f>IF(SP_SUL!Z618="","*",SP_SUL!Z618)</f>
        <v>*</v>
      </c>
      <c r="D615" s="138" t="str">
        <f>IF(SP_SUL!S618="","*",SP_SUL!S618)</f>
        <v>SP SUL</v>
      </c>
      <c r="E615" s="138" t="str">
        <f>IF(SP_SUL!T618="","*",SP_SUL!T618)</f>
        <v>ZKE-ZEV</v>
      </c>
      <c r="F615" s="143">
        <f>IF(SP_SUL!B618="","*",SP_SUL!B618)</f>
        <v>46077</v>
      </c>
      <c r="G615" s="143" t="str">
        <f>IF(SP_SUL!D618="","*",SP_SUL!D618)</f>
        <v>EDSON (TP-780)</v>
      </c>
      <c r="H615" s="143" t="str">
        <f>IF(SP_SUL!F618="","*",SP_SUL!F618)</f>
        <v>PDM - SUBSTITUIÇÃO - TRILHO</v>
      </c>
      <c r="I615" s="143" t="str">
        <f>IF(SP_SUL!H618="","*",SP_SUL!H618)</f>
        <v>-</v>
      </c>
      <c r="J615" s="143" t="str">
        <f>IF(SP_SUL!I618="","*",SP_SUL!I618)</f>
        <v>*</v>
      </c>
      <c r="K615" s="138" t="str">
        <f>IF(SP_SUL!M618="","*",SP_SUL!M618)</f>
        <v>ZKW</v>
      </c>
      <c r="L615" s="138" t="str">
        <f>IF(SP_SUL!N618="","*",SP_SUL!N618)</f>
        <v>ZKW2</v>
      </c>
      <c r="M615" s="139">
        <f>IF(SP_SUL!J618="","*",SP_SUL!J618)</f>
        <v>55</v>
      </c>
      <c r="N615" s="142">
        <f>IF(SP_SUL!K618="","*",SP_SUL!K618)</f>
        <v>95.664000000000001</v>
      </c>
      <c r="O615" s="142">
        <f>IF(SP_SUL!L618="","*",SP_SUL!L618)</f>
        <v>96.132999999999996</v>
      </c>
      <c r="P615" s="141">
        <f>IF(SP_SUL!O618="","*",SP_SUL!O618)</f>
        <v>0.41666666666666669</v>
      </c>
      <c r="Q615" s="141">
        <f>IF(SP_SUL!P618="","*",SP_SUL!P618)</f>
        <v>6.9444444444444447E-4</v>
      </c>
      <c r="R615" s="143" t="str">
        <f>IF(SP_SUL!Q618="","*",CONCATENATE(SP_SUL!Q618," ",SP_SUL!R618))</f>
        <v>624 M</v>
      </c>
      <c r="S615" s="143" t="str">
        <f>IF(SP_SUL!V618="","*",SP_SUL!V618)</f>
        <v xml:space="preserve">Felipe </v>
      </c>
      <c r="T615" s="143" t="str">
        <f>IF(SP_SUL!W618="","*",SP_SUL!W618)</f>
        <v>PDM - Substituição de trilho</v>
      </c>
      <c r="U615" s="136" t="str">
        <f ca="1">_xlfn.XLOOKUP(G615&amp;$U$2,BS_CONTROLE[CHAVE],BS_CONTROLE[Quantidade_11],"-")</f>
        <v>-</v>
      </c>
      <c r="V615" s="136">
        <f ca="1">_xlfn.XLOOKUP(G615&amp;$V$2,BS_CONTROLE[CHAVE],BS_CONTROLE[Quantidade_11],"-")</f>
        <v>312</v>
      </c>
      <c r="W615" s="136">
        <f ca="1">_xlfn.XLOOKUP(G615&amp;$W$2,BS_CONTROLE[CHAVE],BS_CONTROLE[Quantidade_11],"-")</f>
        <v>0</v>
      </c>
    </row>
    <row r="616" spans="1:23" hidden="1">
      <c r="A616" s="144" t="str">
        <f>IF(SP_SUL!Y619="","*",SP_SUL!Y619)</f>
        <v>OPORTUNIDADE</v>
      </c>
      <c r="B616" s="144" t="str">
        <f>IF(SP_SUL!X619="","*",SP_SUL!X619)</f>
        <v>Contrato</v>
      </c>
      <c r="C616" s="144" t="str">
        <f>IF(SP_SUL!Z619="","*",SP_SUL!Z619)</f>
        <v>*</v>
      </c>
      <c r="D616" s="138" t="str">
        <f>IF(SP_SUL!S619="","*",SP_SUL!S619)</f>
        <v>SP SUL</v>
      </c>
      <c r="E616" s="138" t="str">
        <f>IF(SP_SUL!T619="","*",SP_SUL!T619)</f>
        <v>ZKE-ZEV</v>
      </c>
      <c r="F616" s="143">
        <f>IF(SP_SUL!B619="","*",SP_SUL!B619)</f>
        <v>46077</v>
      </c>
      <c r="G616" s="143" t="str">
        <f>IF(SP_SUL!D619="","*",SP_SUL!D619)</f>
        <v>V89</v>
      </c>
      <c r="H616" s="143" t="str">
        <f>IF(SP_SUL!F619="","*",SP_SUL!F619)</f>
        <v>MECANIZAÇÃO - SOCADORA</v>
      </c>
      <c r="I616" s="143" t="str">
        <f>IF(SP_SUL!H619="","*",SP_SUL!H619)</f>
        <v>102ZKW2</v>
      </c>
      <c r="J616" s="143" t="str">
        <f>IF(SP_SUL!I619="","*",SP_SUL!I619)</f>
        <v>102ZKW2</v>
      </c>
      <c r="K616" s="138" t="str">
        <f>IF(SP_SUL!M619="","*",SP_SUL!M619)</f>
        <v>ZWW-ZKW</v>
      </c>
      <c r="L616" s="138" t="str">
        <f>IF(SP_SUL!N619="","*",SP_SUL!N619)</f>
        <v>ZKWK932</v>
      </c>
      <c r="M616" s="139">
        <f>IF(SP_SUL!J619="","*",SP_SUL!J619)</f>
        <v>55</v>
      </c>
      <c r="N616" s="142">
        <f>IF(SP_SUL!K619="","*",SP_SUL!K619)</f>
        <v>94.2</v>
      </c>
      <c r="O616" s="142">
        <f>IF(SP_SUL!L619="","*",SP_SUL!L619)</f>
        <v>94.8</v>
      </c>
      <c r="P616" s="141">
        <f>IF(SP_SUL!O619="","*",SP_SUL!O619)</f>
        <v>0.40277777777777779</v>
      </c>
      <c r="Q616" s="141">
        <f>IF(SP_SUL!P619="","*",SP_SUL!P619)</f>
        <v>6.9444444444444447E-4</v>
      </c>
      <c r="R616" s="143" t="str">
        <f>IF(SP_SUL!Q619="","*",CONCATENATE(SP_SUL!Q619," ",SP_SUL!R619))</f>
        <v>480 M</v>
      </c>
      <c r="S616" s="143" t="str">
        <f>IF(SP_SUL!V619="","*",SP_SUL!V619)</f>
        <v>Antonioni</v>
      </c>
      <c r="T616" s="143" t="str">
        <f>IF(SP_SUL!W619="","*",SP_SUL!W619)</f>
        <v>Socaria mecanizada</v>
      </c>
      <c r="U616" s="136">
        <f ca="1">_xlfn.XLOOKUP(G616&amp;$U$2,BS_CONTROLE[CHAVE],BS_CONTROLE[Quantidade_11],"-")</f>
        <v>0</v>
      </c>
      <c r="V616" s="136">
        <f ca="1">_xlfn.XLOOKUP(G616&amp;$V$2,BS_CONTROLE[CHAVE],BS_CONTROLE[Quantidade_11],"-")</f>
        <v>0</v>
      </c>
      <c r="W616" s="136">
        <f ca="1">_xlfn.XLOOKUP(G616&amp;$W$2,BS_CONTROLE[CHAVE],BS_CONTROLE[Quantidade_11],"-")</f>
        <v>0</v>
      </c>
    </row>
    <row r="617" spans="1:23" hidden="1">
      <c r="A617" s="144" t="str">
        <f>IF(SP_SUL!Y620="","*",SP_SUL!Y620)</f>
        <v>OPORTUNIDADE</v>
      </c>
      <c r="B617" s="144" t="str">
        <f>IF(SP_SUL!X620="","*",SP_SUL!X620)</f>
        <v>Oportunidade</v>
      </c>
      <c r="C617" s="144" t="str">
        <f>IF(SP_SUL!Z620="","*",SP_SUL!Z620)</f>
        <v>*</v>
      </c>
      <c r="D617" s="138" t="str">
        <f>IF(SP_SUL!S620="","*",SP_SUL!S620)</f>
        <v>SP SUL</v>
      </c>
      <c r="E617" s="138" t="str">
        <f>IF(SP_SUL!T620="","*",SP_SUL!T620)</f>
        <v>ZKE-ZEV</v>
      </c>
      <c r="F617" s="143">
        <f>IF(SP_SUL!B620="","*",SP_SUL!B620)</f>
        <v>46077</v>
      </c>
      <c r="G617" s="143" t="str">
        <f>IF(SP_SUL!D620="","*",SP_SUL!D620)</f>
        <v>W60</v>
      </c>
      <c r="H617" s="143" t="str">
        <f>IF(SP_SUL!F620="","*",SP_SUL!F620)</f>
        <v>PDM - DESCARGA - DORMENTE</v>
      </c>
      <c r="I617" s="143" t="str">
        <f>IF(SP_SUL!H620="","*",SP_SUL!H620)</f>
        <v>ZEM130-2</v>
      </c>
      <c r="J617" s="143" t="str">
        <f>IF(SP_SUL!I620="","*",SP_SUL!I620)</f>
        <v>ZEM130-2</v>
      </c>
      <c r="K617" s="138" t="str">
        <f>IF(SP_SUL!M620="","*",SP_SUL!M620)</f>
        <v>ZWI-ZEM</v>
      </c>
      <c r="L617" s="138" t="str">
        <f>IF(SP_SUL!N620="","*",SP_SUL!N620)</f>
        <v>130ZYQW/ZEM2</v>
      </c>
      <c r="M617" s="139">
        <f>IF(SP_SUL!J620="","*",SP_SUL!J620)</f>
        <v>55</v>
      </c>
      <c r="N617" s="142">
        <f>IF(SP_SUL!K620="","*",SP_SUL!K620)</f>
        <v>127.4</v>
      </c>
      <c r="O617" s="142">
        <f>IF(SP_SUL!L620="","*",SP_SUL!L620)</f>
        <v>137</v>
      </c>
      <c r="P617" s="141">
        <f>IF(SP_SUL!O620="","*",SP_SUL!O620)</f>
        <v>0.33333333333333331</v>
      </c>
      <c r="Q617" s="141">
        <f>IF(SP_SUL!P620="","*",SP_SUL!P620)</f>
        <v>8.3333333333333329E-2</v>
      </c>
      <c r="R617" s="143" t="str">
        <f>IF(SP_SUL!Q620="","*",CONCATENATE(SP_SUL!Q620," ",SP_SUL!R620))</f>
        <v>1000 Nº DE DORMENTES</v>
      </c>
      <c r="S617" s="143" t="str">
        <f>IF(SP_SUL!V620="","*",SP_SUL!V620)</f>
        <v xml:space="preserve">Felipe </v>
      </c>
      <c r="T617" s="143" t="str">
        <f>IF(SP_SUL!W620="","*",SP_SUL!W620)</f>
        <v>Descarga de dormentes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>
        <f ca="1">_xlfn.XLOOKUP(G617&amp;$W$2,BS_CONTROLE[CHAVE],BS_CONTROLE[Quantidade_11],"-")</f>
        <v>0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OPORTUNIDADE</v>
      </c>
      <c r="B619" s="144" t="str">
        <f>IF(SP_SUL!X622="","*",SP_SUL!X622)</f>
        <v>Oportunidade</v>
      </c>
      <c r="C619" s="144" t="str">
        <f>IF(SP_SUL!Z622="","*",SP_SUL!Z622)</f>
        <v>*</v>
      </c>
      <c r="D619" s="138" t="str">
        <f>IF(SP_SUL!S622="","*",SP_SUL!S622)</f>
        <v>SP SUL</v>
      </c>
      <c r="E619" s="138" t="str">
        <f>IF(SP_SUL!T622="","*",SP_SUL!T622)</f>
        <v>ZKE-ZEV</v>
      </c>
      <c r="F619" s="143">
        <f>IF(SP_SUL!B622="","*",SP_SUL!B622)</f>
        <v>46077</v>
      </c>
      <c r="G619" s="143" t="str">
        <f>IF(SP_SUL!D622="","*",SP_SUL!D622)</f>
        <v>W99</v>
      </c>
      <c r="H619" s="143" t="str">
        <f>IF(SP_SUL!F622="","*",SP_SUL!F622)</f>
        <v>DESLOCAMENTO</v>
      </c>
      <c r="I619" s="143" t="str">
        <f>IF(SP_SUL!H622="","*",SP_SUL!H622)</f>
        <v>102ZKW2</v>
      </c>
      <c r="J619" s="143" t="str">
        <f>IF(SP_SUL!I622="","*",SP_SUL!I622)</f>
        <v>ZEM130-2</v>
      </c>
      <c r="K619" s="138" t="str">
        <f>IF(SP_SUL!M622="","*",SP_SUL!M622)</f>
        <v>ZKW-ZEM</v>
      </c>
      <c r="L619" s="138" t="str">
        <f>IF(SP_SUL!N622="","*",SP_SUL!N622)</f>
        <v>ZKWZEM</v>
      </c>
      <c r="M619" s="139">
        <f>IF(SP_SUL!J622="","*",SP_SUL!J622)</f>
        <v>55</v>
      </c>
      <c r="N619" s="142">
        <f>IF(SP_SUL!K622="","*",SP_SUL!K622)</f>
        <v>102</v>
      </c>
      <c r="O619" s="142">
        <f>IF(SP_SUL!L622="","*",SP_SUL!L622)</f>
        <v>135</v>
      </c>
      <c r="P619" s="141">
        <f>IF(SP_SUL!O622="","*",SP_SUL!O622)</f>
        <v>0.45833333333333331</v>
      </c>
      <c r="Q619" s="141">
        <f>IF(SP_SUL!P622="","*",SP_SUL!P622)</f>
        <v>4.1666666666666664E-2</v>
      </c>
      <c r="R619" s="143" t="str">
        <f>IF(SP_SUL!Q622="","*",CONCATENATE(SP_SUL!Q622," ",SP_SUL!R622))</f>
        <v>1 BINÁRIO</v>
      </c>
      <c r="S619" s="143" t="str">
        <f>IF(SP_SUL!V622="","*",SP_SUL!V622)</f>
        <v xml:space="preserve">Alisson </v>
      </c>
      <c r="T619" s="143" t="str">
        <f>IF(SP_SUL!W622="","*",SP_SUL!W622)</f>
        <v>Deslocamento de ZKW para ZEM, condicionado a liberação do W97 de ZEM)</v>
      </c>
      <c r="U619" s="136" t="str">
        <f ca="1">_xlfn.XLOOKUP(G619&amp;$U$2,BS_CONTROLE[CHAVE],BS_CONTROLE[Quantidade_11],"-")</f>
        <v>-</v>
      </c>
      <c r="V619" s="136">
        <f ca="1">_xlfn.XLOOKUP(G619&amp;$V$2,BS_CONTROLE[CHAVE],BS_CONTROLE[Quantidade_11],"-")</f>
        <v>1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Contrato</v>
      </c>
      <c r="C620" s="144" t="str">
        <f>IF(SP_SUL!Z623="","*",SP_SUL!Z623)</f>
        <v>*</v>
      </c>
      <c r="D620" s="138" t="str">
        <f>IF(SP_SUL!S623="","*",SP_SUL!S623)</f>
        <v>SP SUL</v>
      </c>
      <c r="E620" s="138" t="str">
        <f>IF(SP_SUL!T623="","*",SP_SUL!T623)</f>
        <v>ZKE-ZEV</v>
      </c>
      <c r="F620" s="143">
        <f>IF(SP_SUL!B623="","*",SP_SUL!B623)</f>
        <v>46077</v>
      </c>
      <c r="G620" s="143" t="str">
        <f>IF(SP_SUL!D623="","*",SP_SUL!D623)</f>
        <v>MOD ZRB</v>
      </c>
      <c r="H620" s="143" t="str">
        <f>IF(SP_SUL!F623="","*",SP_SUL!F623)</f>
        <v>BLOCO</v>
      </c>
      <c r="I620" s="143" t="str">
        <f>IF(SP_SUL!H623="","*",SP_SUL!H623)</f>
        <v>-</v>
      </c>
      <c r="J620" s="143" t="str">
        <f>IF(SP_SUL!I623="","*",SP_SUL!I623)</f>
        <v>-</v>
      </c>
      <c r="K620" s="138" t="str">
        <f>IF(SP_SUL!M623="","*",SP_SUL!M623)</f>
        <v>ZEJ-ZRB</v>
      </c>
      <c r="L620" s="138" t="str">
        <f>IF(SP_SUL!N623="","*",SP_SUL!N623)</f>
        <v>ZEJZRB</v>
      </c>
      <c r="M620" s="139">
        <f>IF(SP_SUL!J623="","*",SP_SUL!J623)</f>
        <v>48</v>
      </c>
      <c r="N620" s="142">
        <f>IF(SP_SUL!K623="","*",SP_SUL!K623)</f>
        <v>145.9</v>
      </c>
      <c r="O620" s="142">
        <f>IF(SP_SUL!L623="","*",SP_SUL!L623)</f>
        <v>152</v>
      </c>
      <c r="P620" s="141">
        <f>IF(SP_SUL!O623="","*",SP_SUL!O623)</f>
        <v>0.33333333333333331</v>
      </c>
      <c r="Q620" s="141">
        <f>IF(SP_SUL!P623="","*",SP_SUL!P623)</f>
        <v>0.33333333333333331</v>
      </c>
      <c r="R620" s="143" t="str">
        <f>IF(SP_SUL!Q623="","*",CONCATENATE(SP_SUL!Q623," ",SP_SUL!R623))</f>
        <v>1 BINÁRIO</v>
      </c>
      <c r="S620" s="143" t="str">
        <f>IF(SP_SUL!V623="","*",SP_SUL!V623)</f>
        <v xml:space="preserve">Alisson </v>
      </c>
      <c r="T620" s="143" t="str">
        <f>IF(SP_SUL!W623="","*",SP_SUL!W623)</f>
        <v>Intervalo modernização - Intervalo inicia com a macro 9 mot 21 no km 150,300.</v>
      </c>
      <c r="U620" s="136">
        <f ca="1">_xlfn.XLOOKUP(G620&amp;$U$2,BS_CONTROLE[CHAVE],BS_CONTROLE[Quantidade_11],"-")</f>
        <v>0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OPORTUNIDADE</v>
      </c>
      <c r="B621" s="144" t="str">
        <f>IF(SP_SUL!X624="","*",SP_SUL!X624)</f>
        <v>Oportunidade</v>
      </c>
      <c r="C621" s="144" t="str">
        <f>IF(SP_SUL!Z624="","*",SP_SUL!Z624)</f>
        <v>*</v>
      </c>
      <c r="D621" s="138" t="str">
        <f>IF(SP_SUL!S624="","*",SP_SUL!S624)</f>
        <v>SP SUL</v>
      </c>
      <c r="E621" s="138" t="str">
        <f>IF(SP_SUL!T624="","*",SP_SUL!T624)</f>
        <v>ZKE-ZEV</v>
      </c>
      <c r="F621" s="143">
        <f>IF(SP_SUL!B624="","*",SP_SUL!B624)</f>
        <v>46077</v>
      </c>
      <c r="G621" s="143" t="str">
        <f>IF(SP_SUL!D624="","*",SP_SUL!D624)</f>
        <v>W97</v>
      </c>
      <c r="H621" s="143" t="str">
        <f>IF(SP_SUL!F624="","*",SP_SUL!F624)</f>
        <v>DESLOCAMENTO</v>
      </c>
      <c r="I621" s="143" t="str">
        <f>IF(SP_SUL!H624="","*",SP_SUL!H624)</f>
        <v>ZEM-1</v>
      </c>
      <c r="J621" s="143" t="str">
        <f>IF(SP_SUL!I624="","*",SP_SUL!I624)</f>
        <v>ZEV-1</v>
      </c>
      <c r="K621" s="138" t="str">
        <f>IF(SP_SUL!M624="","*",SP_SUL!M624)</f>
        <v>ZEM-ZEV</v>
      </c>
      <c r="L621" s="138" t="str">
        <f>IF(SP_SUL!N624="","*",SP_SUL!N624)</f>
        <v>ZEMZEV</v>
      </c>
      <c r="M621" s="139">
        <f>IF(SP_SUL!J624="","*",SP_SUL!J624)</f>
        <v>48</v>
      </c>
      <c r="N621" s="142">
        <f>IF(SP_SUL!K624="","*",SP_SUL!K624)</f>
        <v>135</v>
      </c>
      <c r="O621" s="142" t="str">
        <f>IF(SP_SUL!L624="","*",SP_SUL!L624)</f>
        <v>-</v>
      </c>
      <c r="P621" s="141">
        <f>IF(SP_SUL!O624="","*",SP_SUL!O624)</f>
        <v>0.375</v>
      </c>
      <c r="Q621" s="141">
        <f>IF(SP_SUL!P624="","*",SP_SUL!P624)</f>
        <v>4.1666666666666664E-2</v>
      </c>
      <c r="R621" s="143" t="str">
        <f>IF(SP_SUL!Q624="","*",CONCATENATE(SP_SUL!Q624," ",SP_SUL!R624))</f>
        <v>1 BINÁRIO</v>
      </c>
      <c r="S621" s="143" t="str">
        <f>IF(SP_SUL!V624="","*",SP_SUL!V624)</f>
        <v>Alisson</v>
      </c>
      <c r="T621" s="143" t="str">
        <f>IF(SP_SUL!W624="","*",SP_SUL!W624)</f>
        <v>Deslocamento de ZEM para ZEV (antes da partida de ZEM, necessário realizar MNB, tempo de MNB 2h30 entre ZEM-1 e ZEM1301 )</v>
      </c>
      <c r="U621" s="136">
        <f ca="1">_xlfn.XLOOKUP(G621&amp;$U$2,BS_CONTROLE[CHAVE],BS_CONTROLE[Quantidade_11],"-")</f>
        <v>0</v>
      </c>
      <c r="V621" s="136" t="str">
        <f ca="1">_xlfn.XLOOKUP(G621&amp;$V$2,BS_CONTROLE[CHAVE],BS_CONTROLE[Quantidade_11],"-")</f>
        <v>-</v>
      </c>
      <c r="W621" s="136">
        <f ca="1">_xlfn.XLOOKUP(G621&amp;$W$2,BS_CONTROLE[CHAVE],BS_CONTROLE[Quantidade_11],"-")</f>
        <v>1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Contrato</v>
      </c>
      <c r="C623" s="144" t="str">
        <f>IF(SP_SUL!Z626="","*",SP_SUL!Z626)</f>
        <v>*</v>
      </c>
      <c r="D623" s="138" t="str">
        <f>IF(SP_SUL!S626="","*",SP_SUL!S626)</f>
        <v>SP SUL</v>
      </c>
      <c r="E623" s="138" t="str">
        <f>IF(SP_SUL!T626="","*",SP_SUL!T626)</f>
        <v>ZEV-ZPT</v>
      </c>
      <c r="F623" s="143">
        <f>IF(SP_SUL!B626="","*",SP_SUL!B626)</f>
        <v>46077</v>
      </c>
      <c r="G623" s="143" t="str">
        <f>IF(SP_SUL!D626="","*",SP_SUL!D626)</f>
        <v>MOD ZEZ</v>
      </c>
      <c r="H623" s="143" t="str">
        <f>IF(SP_SUL!F626="","*",SP_SUL!F626)</f>
        <v>BLOCO</v>
      </c>
      <c r="I623" s="143" t="str">
        <f>IF(SP_SUL!H626="","*",SP_SUL!H626)</f>
        <v>-</v>
      </c>
      <c r="J623" s="143" t="str">
        <f>IF(SP_SUL!I626="","*",SP_SUL!I626)</f>
        <v>-</v>
      </c>
      <c r="K623" s="138" t="str">
        <f>IF(SP_SUL!M626="","*",SP_SUL!M626)</f>
        <v>ZEZ-ZXW</v>
      </c>
      <c r="L623" s="138" t="str">
        <f>IF(SP_SUL!N626="","*",SP_SUL!N626)</f>
        <v>ZEZZXW</v>
      </c>
      <c r="M623" s="139">
        <f>IF(SP_SUL!J626="","*",SP_SUL!J626)</f>
        <v>92</v>
      </c>
      <c r="N623" s="142">
        <f>IF(SP_SUL!K626="","*",SP_SUL!K626)</f>
        <v>75.2</v>
      </c>
      <c r="O623" s="142">
        <f>IF(SP_SUL!L626="","*",SP_SUL!L626)</f>
        <v>81.8</v>
      </c>
      <c r="P623" s="141">
        <f>IF(SP_SUL!O626="","*",SP_SUL!O626)</f>
        <v>0.35416666666666669</v>
      </c>
      <c r="Q623" s="141">
        <f>IF(SP_SUL!P626="","*",SP_SUL!P626)</f>
        <v>0.33333333333333331</v>
      </c>
      <c r="R623" s="143" t="str">
        <f>IF(SP_SUL!Q626="","*",CONCATENATE(SP_SUL!Q626," ",SP_SUL!R626))</f>
        <v>1 BINÁRIO</v>
      </c>
      <c r="S623" s="143" t="str">
        <f>IF(SP_SUL!V626="","*",SP_SUL!V626)</f>
        <v>Augusto</v>
      </c>
      <c r="T623" s="143" t="str">
        <f>IF(SP_SUL!W626="","*",SP_SUL!W626)</f>
        <v>Intervalo modernização - abertura do intervalo com MC9 mot 21 no KM 75,2</v>
      </c>
      <c r="U623" s="136">
        <f ca="1">_xlfn.XLOOKUP(G623&amp;$U$2,BS_CONTROLE[CHAVE],BS_CONTROLE[Quantidade_11],"-")</f>
        <v>0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Contrato</v>
      </c>
      <c r="C624" s="144" t="str">
        <f>IF(SP_SUL!Z627="","*",SP_SUL!Z627)</f>
        <v>*</v>
      </c>
      <c r="D624" s="138" t="str">
        <f>IF(SP_SUL!S627="","*",SP_SUL!S627)</f>
        <v>SP SUL</v>
      </c>
      <c r="E624" s="138" t="str">
        <f>IF(SP_SUL!T627="","*",SP_SUL!T627)</f>
        <v>ZEV-ZPT</v>
      </c>
      <c r="F624" s="143">
        <f>IF(SP_SUL!B627="","*",SP_SUL!B627)</f>
        <v>46077</v>
      </c>
      <c r="G624" s="143" t="str">
        <f>IF(SP_SUL!D627="","*",SP_SUL!D627)</f>
        <v>MOD ZGP</v>
      </c>
      <c r="H624" s="143" t="str">
        <f>IF(SP_SUL!F627="","*",SP_SUL!F627)</f>
        <v>BLOCO</v>
      </c>
      <c r="I624" s="143" t="str">
        <f>IF(SP_SUL!H627="","*",SP_SUL!H627)</f>
        <v>-</v>
      </c>
      <c r="J624" s="143" t="str">
        <f>IF(SP_SUL!I627="","*",SP_SUL!I627)</f>
        <v>-</v>
      </c>
      <c r="K624" s="138" t="str">
        <f>IF(SP_SUL!M627="","*",SP_SUL!M627)</f>
        <v>ZPT-ZGP</v>
      </c>
      <c r="L624" s="138" t="str">
        <f>IF(SP_SUL!N627="","*",SP_SUL!N627)</f>
        <v>ZPTZGP</v>
      </c>
      <c r="M624" s="139">
        <f>IF(SP_SUL!J627="","*",SP_SUL!J627)</f>
        <v>92</v>
      </c>
      <c r="N624" s="142">
        <f>IF(SP_SUL!K627="","*",SP_SUL!K627)</f>
        <v>102</v>
      </c>
      <c r="O624" s="142">
        <f>IF(SP_SUL!L627="","*",SP_SUL!L627)</f>
        <v>106</v>
      </c>
      <c r="P624" s="141">
        <f>IF(SP_SUL!O627="","*",SP_SUL!O627)</f>
        <v>0.33333333333333331</v>
      </c>
      <c r="Q624" s="141">
        <f>IF(SP_SUL!P627="","*",SP_SUL!P627)</f>
        <v>0.22916666666666666</v>
      </c>
      <c r="R624" s="143" t="str">
        <f>IF(SP_SUL!Q627="","*",CONCATENATE(SP_SUL!Q627," ",SP_SUL!R627))</f>
        <v>1 BINÁRIO</v>
      </c>
      <c r="S624" s="143" t="str">
        <f>IF(SP_SUL!V627="","*",SP_SUL!V627)</f>
        <v>Augusto</v>
      </c>
      <c r="T624" s="143" t="str">
        <f>IF(SP_SUL!W627="","*",SP_SUL!W627)</f>
        <v xml:space="preserve">Intervalo de grade modenização </v>
      </c>
      <c r="U624" s="136">
        <f ca="1">_xlfn.XLOOKUP(G624&amp;$U$2,BS_CONTROLE[CHAVE],BS_CONTROLE[Quantidade_11],"-")</f>
        <v>0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OPORTUNIDADE</v>
      </c>
      <c r="B626" s="144" t="str">
        <f>IF(SP_SUL!X629="","*",SP_SUL!X629)</f>
        <v>Oportunidade</v>
      </c>
      <c r="C626" s="144" t="str">
        <f>IF(SP_SUL!Z629="","*",SP_SUL!Z629)</f>
        <v>*</v>
      </c>
      <c r="D626" s="138" t="str">
        <f>IF(SP_SUL!S629="","*",SP_SUL!S629)</f>
        <v>SP SUL</v>
      </c>
      <c r="E626" s="138" t="str">
        <f>IF(SP_SUL!T629="","*",SP_SUL!T629)</f>
        <v>ZEV-ZPT</v>
      </c>
      <c r="F626" s="143">
        <f>IF(SP_SUL!B629="","*",SP_SUL!B629)</f>
        <v>46077</v>
      </c>
      <c r="G626" s="143" t="str">
        <f>IF(SP_SUL!D629="","*",SP_SUL!D629)</f>
        <v>HUELTON (TP-725)</v>
      </c>
      <c r="H626" s="143" t="str">
        <f>IF(SP_SUL!F629="","*",SP_SUL!F629)</f>
        <v>PDM - SOLDA</v>
      </c>
      <c r="I626" s="143" t="str">
        <f>IF(SP_SUL!H629="","*",SP_SUL!H629)</f>
        <v>-</v>
      </c>
      <c r="J626" s="143" t="str">
        <f>IF(SP_SUL!I629="","*",SP_SUL!I629)</f>
        <v>-</v>
      </c>
      <c r="K626" s="138" t="str">
        <f>IF(SP_SUL!M629="","*",SP_SUL!M629)</f>
        <v>ZPT</v>
      </c>
      <c r="L626" s="138" t="str">
        <f>IF(SP_SUL!N629="","*",SP_SUL!N629)</f>
        <v>ZPT2</v>
      </c>
      <c r="M626" s="139">
        <f>IF(SP_SUL!J629="","*",SP_SUL!J629)</f>
        <v>92</v>
      </c>
      <c r="N626" s="142">
        <f>IF(SP_SUL!K629="","*",SP_SUL!K629)</f>
        <v>106.7</v>
      </c>
      <c r="O626" s="142" t="str">
        <f>IF(SP_SUL!L629="","*",SP_SUL!L629)</f>
        <v>-</v>
      </c>
      <c r="P626" s="141">
        <f>IF(SP_SUL!O629="","*",SP_SUL!O629)</f>
        <v>0.41666666666666669</v>
      </c>
      <c r="Q626" s="141">
        <f>IF(SP_SUL!P629="","*",SP_SUL!P629)</f>
        <v>6.25E-2</v>
      </c>
      <c r="R626" s="143" t="str">
        <f>IF(SP_SUL!Q629="","*",CONCATENATE(SP_SUL!Q629," ",SP_SUL!R629))</f>
        <v>15 Nº DE SOLDA</v>
      </c>
      <c r="S626" s="143" t="str">
        <f>IF(SP_SUL!V629="","*",SP_SUL!V629)</f>
        <v>Moises</v>
      </c>
      <c r="T626" s="143" t="str">
        <f>IF(SP_SUL!W629="","*",SP_SUL!W629)</f>
        <v xml:space="preserve">Execução de solda - Condicionado a temperatura </v>
      </c>
      <c r="U626" s="136">
        <f ca="1">_xlfn.XLOOKUP(G626&amp;$U$2,BS_CONTROLE[CHAVE],BS_CONTROLE[Quantidade_11],"-")</f>
        <v>0</v>
      </c>
      <c r="V626" s="136">
        <f ca="1">_xlfn.XLOOKUP(G626&amp;$V$2,BS_CONTROLE[CHAVE],BS_CONTROLE[Quantidade_11],"-")</f>
        <v>0</v>
      </c>
      <c r="W626" s="136">
        <f ca="1">_xlfn.XLOOKUP(G626&amp;$W$2,BS_CONTROLE[CHAVE],BS_CONTROLE[Quantidade_11],"-")</f>
        <v>0</v>
      </c>
    </row>
    <row r="627" spans="1:23" hidden="1">
      <c r="A627" s="144" t="str">
        <f>IF(SP_SUL!Y630="","*",SP_SUL!Y630)</f>
        <v>OPORTUNIDADE</v>
      </c>
      <c r="B627" s="144" t="str">
        <f>IF(SP_SUL!X630="","*",SP_SUL!X630)</f>
        <v>Oportunidade</v>
      </c>
      <c r="C627" s="144" t="str">
        <f>IF(SP_SUL!Z630="","*",SP_SUL!Z630)</f>
        <v>*</v>
      </c>
      <c r="D627" s="138" t="str">
        <f>IF(SP_SUL!S630="","*",SP_SUL!S630)</f>
        <v>SP SUL</v>
      </c>
      <c r="E627" s="138" t="str">
        <f>IF(SP_SUL!T630="","*",SP_SUL!T630)</f>
        <v>ZPT-ZPG</v>
      </c>
      <c r="F627" s="143">
        <f>IF(SP_SUL!B630="","*",SP_SUL!B630)</f>
        <v>46077</v>
      </c>
      <c r="G627" s="143" t="str">
        <f>IF(SP_SUL!D630="","*",SP_SUL!D630)</f>
        <v>DIEGO (TF-42)</v>
      </c>
      <c r="H627" s="143" t="str">
        <f>IF(SP_SUL!F630="","*",SP_SUL!F630)</f>
        <v>LIMPEZA LASTRO</v>
      </c>
      <c r="I627" s="143" t="str">
        <f>IF(SP_SUL!H630="","*",SP_SUL!H630)</f>
        <v>-</v>
      </c>
      <c r="J627" s="143" t="str">
        <f>IF(SP_SUL!I630="","*",SP_SUL!I630)</f>
        <v>-</v>
      </c>
      <c r="K627" s="138" t="str">
        <f>IF(SP_SUL!M630="","*",SP_SUL!M630)</f>
        <v>PAT-ZGM</v>
      </c>
      <c r="L627" s="138" t="str">
        <f>IF(SP_SUL!N630="","*",SP_SUL!N630)</f>
        <v>PAT1102</v>
      </c>
      <c r="M627" s="139">
        <f>IF(SP_SUL!J630="","*",SP_SUL!J630)</f>
        <v>53</v>
      </c>
      <c r="N627" s="142">
        <f>IF(SP_SUL!K630="","*",SP_SUL!K630)</f>
        <v>109.25</v>
      </c>
      <c r="O627" s="142" t="str">
        <f>IF(SP_SUL!L630="","*",SP_SUL!L630)</f>
        <v>-</v>
      </c>
      <c r="P627" s="141">
        <f>IF(SP_SUL!O630="","*",SP_SUL!O630)</f>
        <v>0.41666666666666669</v>
      </c>
      <c r="Q627" s="141">
        <f>IF(SP_SUL!P630="","*",SP_SUL!P630)</f>
        <v>8.3333333333333329E-2</v>
      </c>
      <c r="R627" s="143" t="str">
        <f>IF(SP_SUL!Q630="","*",CONCATENATE(SP_SUL!Q630," ",SP_SUL!R630))</f>
        <v>20 M</v>
      </c>
      <c r="S627" s="143" t="str">
        <f>IF(SP_SUL!V630="","*",SP_SUL!V630)</f>
        <v>Diego</v>
      </c>
      <c r="T627" s="143" t="str">
        <f>IF(SP_SUL!W630="","*",SP_SUL!W630)</f>
        <v>Limpeza de lastro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OPORTUNIDADE</v>
      </c>
      <c r="B628" s="144" t="str">
        <f>IF(SP_SUL!X631="","*",SP_SUL!X631)</f>
        <v>Oportunidade</v>
      </c>
      <c r="C628" s="144" t="str">
        <f>IF(SP_SUL!Z631="","*",SP_SUL!Z631)</f>
        <v>*</v>
      </c>
      <c r="D628" s="138" t="str">
        <f>IF(SP_SUL!S631="","*",SP_SUL!S631)</f>
        <v>SP SUL</v>
      </c>
      <c r="E628" s="138" t="str">
        <f>IF(SP_SUL!T631="","*",SP_SUL!T631)</f>
        <v>ZEV-ZPT</v>
      </c>
      <c r="F628" s="143">
        <f>IF(SP_SUL!B631="","*",SP_SUL!B631)</f>
        <v>46077</v>
      </c>
      <c r="G628" s="143" t="str">
        <f>IF(SP_SUL!D631="","*",SP_SUL!D631)</f>
        <v>EXPANSÃO TURMA 1</v>
      </c>
      <c r="H628" s="143" t="str">
        <f>IF(SP_SUL!F631="","*",SP_SUL!F631)</f>
        <v>EXPANSÃO - SOLDA</v>
      </c>
      <c r="I628" s="143" t="str">
        <f>IF(SP_SUL!H631="","*",SP_SUL!H631)</f>
        <v>-</v>
      </c>
      <c r="J628" s="143" t="str">
        <f>IF(SP_SUL!I631="","*",SP_SUL!I631)</f>
        <v>-</v>
      </c>
      <c r="K628" s="138" t="str">
        <f>IF(SP_SUL!M631="","*",SP_SUL!M631)</f>
        <v>109-ZGM</v>
      </c>
      <c r="L628" s="138">
        <f>IF(SP_SUL!N631="","*",SP_SUL!N631)</f>
        <v>1131121</v>
      </c>
      <c r="M628" s="139">
        <f>IF(SP_SUL!J631="","*",SP_SUL!J631)</f>
        <v>30</v>
      </c>
      <c r="N628" s="142">
        <f>IF(SP_SUL!K631="","*",SP_SUL!K631)</f>
        <v>111.98</v>
      </c>
      <c r="O628" s="142" t="str">
        <f>IF(SP_SUL!L631="","*",SP_SUL!L631)</f>
        <v>-</v>
      </c>
      <c r="P628" s="141">
        <f>IF(SP_SUL!O631="","*",SP_SUL!O631)</f>
        <v>0.35416666666666669</v>
      </c>
      <c r="Q628" s="141">
        <f>IF(SP_SUL!P631="","*",SP_SUL!P631)</f>
        <v>6.25E-2</v>
      </c>
      <c r="R628" s="143" t="str">
        <f>IF(SP_SUL!Q631="","*",CONCATENATE(SP_SUL!Q631," ",SP_SUL!R631))</f>
        <v>1 Nº DE SOLDA</v>
      </c>
      <c r="S628" s="143" t="str">
        <f>IF(SP_SUL!V631="","*",SP_SUL!V631)</f>
        <v>Pedro</v>
      </c>
      <c r="T628" s="143" t="str">
        <f>IF(SP_SUL!W631="","*",SP_SUL!W631)</f>
        <v xml:space="preserve">Execução de solda - Condicionado a temperatura </v>
      </c>
      <c r="U628" s="136">
        <f ca="1">_xlfn.XLOOKUP(G628&amp;$U$2,BS_CONTROLE[CHAVE],BS_CONTROLE[Quantidade_11],"-")</f>
        <v>4</v>
      </c>
      <c r="V628" s="136">
        <f ca="1">_xlfn.XLOOKUP(G628&amp;$V$2,BS_CONTROLE[CHAVE],BS_CONTROLE[Quantidade_11],"-")</f>
        <v>0</v>
      </c>
      <c r="W628" s="136">
        <f ca="1">_xlfn.XLOOKUP(G628&amp;$W$2,BS_CONTROLE[CHAVE],BS_CONTROLE[Quantidade_11],"-")</f>
        <v>0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OPORTUNIDADE</v>
      </c>
      <c r="B631" s="144" t="str">
        <f>IF(SP_SUL!X634="","*",SP_SUL!X634)</f>
        <v>Oportunidade</v>
      </c>
      <c r="C631" s="144" t="str">
        <f>IF(SP_SUL!Z634="","*",SP_SUL!Z634)</f>
        <v>*</v>
      </c>
      <c r="D631" s="138" t="str">
        <f>IF(SP_SUL!S634="","*",SP_SUL!S634)</f>
        <v>SP SUL</v>
      </c>
      <c r="E631" s="138" t="str">
        <f>IF(SP_SUL!T634="","*",SP_SUL!T634)</f>
        <v>ZBV-ZRX</v>
      </c>
      <c r="F631" s="143">
        <f>IF(SP_SUL!B634="","*",SP_SUL!B634)</f>
        <v>46078</v>
      </c>
      <c r="G631" s="143" t="str">
        <f>IF(SP_SUL!D634="","*",SP_SUL!D634)</f>
        <v>V97</v>
      </c>
      <c r="H631" s="143" t="str">
        <f>IF(SP_SUL!F634="","*",SP_SUL!F634)</f>
        <v>DETECÇÃO - ULTRASSOM - SPERRY</v>
      </c>
      <c r="I631" s="143" t="str">
        <f>IF(SP_SUL!H634="","*",SP_SUL!H634)</f>
        <v>ZRX</v>
      </c>
      <c r="J631" s="143" t="str">
        <f>IF(SP_SUL!I634="","*",SP_SUL!I634)</f>
        <v>ZTT</v>
      </c>
      <c r="K631" s="138" t="str">
        <f>IF(SP_SUL!M634="","*",SP_SUL!M634)</f>
        <v>ZRX-ZTT</v>
      </c>
      <c r="L631" s="138" t="str">
        <f>IF(SP_SUL!N634="","*",SP_SUL!N634)</f>
        <v>ZRXZTT</v>
      </c>
      <c r="M631" s="139">
        <f>IF(SP_SUL!J634="","*",SP_SUL!J634)</f>
        <v>70</v>
      </c>
      <c r="N631" s="142">
        <f>IF(SP_SUL!K634="","*",SP_SUL!K634)</f>
        <v>135</v>
      </c>
      <c r="O631" s="142" t="str">
        <f>IF(SP_SUL!L634="","*",SP_SUL!L634)</f>
        <v>-</v>
      </c>
      <c r="P631" s="141">
        <f>IF(SP_SUL!O634="","*",SP_SUL!O634)</f>
        <v>0.35416666666666669</v>
      </c>
      <c r="Q631" s="141">
        <f>IF(SP_SUL!P634="","*",SP_SUL!P634)</f>
        <v>4.1666666666666664E-2</v>
      </c>
      <c r="R631" s="143" t="str">
        <f>IF(SP_SUL!Q634="","*",CONCATENATE(SP_SUL!Q634," ",SP_SUL!R634))</f>
        <v>1 KM</v>
      </c>
      <c r="S631" s="143" t="str">
        <f>IF(SP_SUL!V634="","*",SP_SUL!V634)</f>
        <v>Jhon</v>
      </c>
      <c r="T631" s="143" t="str">
        <f>IF(SP_SUL!W634="","*",SP_SUL!W634)</f>
        <v>Sperry</v>
      </c>
      <c r="U631" s="136" t="str">
        <f ca="1">_xlfn.XLOOKUP(G631&amp;$U$2,BS_CONTROLE[CHAVE],BS_CONTROLE[Quantidade_11],"-")</f>
        <v>-</v>
      </c>
      <c r="V631" s="136">
        <f ca="1">_xlfn.XLOOKUP(G631&amp;$V$2,BS_CONTROLE[CHAVE],BS_CONTROLE[Quantidade_11],"-")</f>
        <v>1</v>
      </c>
      <c r="W631" s="136">
        <f ca="1">_xlfn.XLOOKUP(G631&amp;$W$2,BS_CONTROLE[CHAVE],BS_CONTROLE[Quantidade_11],"-")</f>
        <v>0</v>
      </c>
    </row>
    <row r="632" spans="1:23">
      <c r="A632" s="144" t="str">
        <f>IF(SP_SUL!Y635="","*",SP_SUL!Y635)</f>
        <v>*</v>
      </c>
      <c r="B632" s="144" t="str">
        <f>IF(SP_SUL!X635="","*",SP_SUL!X635)</f>
        <v>Oportunidade</v>
      </c>
      <c r="C632" s="144" t="str">
        <f>IF(SP_SUL!Z635="","*",SP_SUL!Z635)</f>
        <v>*</v>
      </c>
      <c r="D632" s="138" t="str">
        <f>IF(SP_SUL!S635="","*",SP_SUL!S635)</f>
        <v>SP SUL</v>
      </c>
      <c r="E632" s="138" t="str">
        <f>IF(SP_SUL!T635="","*",SP_SUL!T635)</f>
        <v>ZBV-ZRX</v>
      </c>
      <c r="F632" s="143" t="str">
        <f>IF(SP_SUL!B635="","*",SP_SUL!B635)</f>
        <v>*</v>
      </c>
      <c r="G632" s="143" t="str">
        <f>IF(SP_SUL!D635="","*",SP_SUL!D635)</f>
        <v>EXPANSÃO TURMA 1</v>
      </c>
      <c r="H632" s="143" t="str">
        <f>IF(SP_SUL!F635="","*",SP_SUL!F635)</f>
        <v>EXPANSÃO - SOLDA</v>
      </c>
      <c r="I632" s="143" t="str">
        <f>IF(SP_SUL!H635="","*",SP_SUL!H635)</f>
        <v>-</v>
      </c>
      <c r="J632" s="143" t="str">
        <f>IF(SP_SUL!I635="","*",SP_SUL!I635)</f>
        <v>-</v>
      </c>
      <c r="K632" s="138" t="str">
        <f>IF(SP_SUL!M635="","*",SP_SUL!M635)</f>
        <v>ZCD</v>
      </c>
      <c r="L632" s="138" t="str">
        <f>IF(SP_SUL!N635="","*",SP_SUL!N635)</f>
        <v>ZCD1</v>
      </c>
      <c r="M632" s="139">
        <f>IF(SP_SUL!J635="","*",SP_SUL!J635)</f>
        <v>70</v>
      </c>
      <c r="N632" s="142">
        <f>IF(SP_SUL!K635="","*",SP_SUL!K635)</f>
        <v>112.5</v>
      </c>
      <c r="O632" s="142" t="str">
        <f>IF(SP_SUL!L635="","*",SP_SUL!L635)</f>
        <v>-</v>
      </c>
      <c r="P632" s="141">
        <f>IF(SP_SUL!O635="","*",SP_SUL!O635)</f>
        <v>0.375</v>
      </c>
      <c r="Q632" s="141">
        <f>IF(SP_SUL!P635="","*",SP_SUL!P635)</f>
        <v>6.25E-2</v>
      </c>
      <c r="R632" s="143" t="str">
        <f>IF(SP_SUL!Q635="","*",CONCATENATE(SP_SUL!Q635," ",SP_SUL!R635))</f>
        <v>1 Nº DE SOLDA</v>
      </c>
      <c r="S632" s="143" t="str">
        <f>IF(SP_SUL!V635="","*",SP_SUL!V635)</f>
        <v>Fabio</v>
      </c>
      <c r="T632" s="143" t="str">
        <f>IF(SP_SUL!W635="","*",SP_SUL!W635)</f>
        <v xml:space="preserve">Execução de solda - Condicionado a temperatura </v>
      </c>
      <c r="U632" s="136">
        <f ca="1">_xlfn.XLOOKUP(G632&amp;$U$2,BS_CONTROLE[CHAVE],BS_CONTROLE[Quantidade_11],"-")</f>
        <v>4</v>
      </c>
      <c r="V632" s="136">
        <f ca="1">_xlfn.XLOOKUP(G632&amp;$V$2,BS_CONTROLE[CHAVE],BS_CONTROLE[Quantidade_11],"-")</f>
        <v>0</v>
      </c>
      <c r="W632" s="136">
        <f ca="1">_xlfn.XLOOKUP(G632&amp;$W$2,BS_CONTROLE[CHAVE],BS_CONTROLE[Quantidade_11],"-")</f>
        <v>0</v>
      </c>
    </row>
    <row r="633" spans="1:23">
      <c r="A633" s="144" t="str">
        <f>IF(SP_SUL!Y636="","*",SP_SUL!Y636)</f>
        <v>OPORTUNIDADE</v>
      </c>
      <c r="B633" s="144" t="str">
        <f>IF(SP_SUL!X636="","*",SP_SUL!X636)</f>
        <v>Oportunidade</v>
      </c>
      <c r="C633" s="144" t="str">
        <f>IF(SP_SUL!Z636="","*",SP_SUL!Z636)</f>
        <v>*</v>
      </c>
      <c r="D633" s="138" t="str">
        <f>IF(SP_SUL!S636="","*",SP_SUL!S636)</f>
        <v>SP SUL</v>
      </c>
      <c r="E633" s="138" t="str">
        <f>IF(SP_SUL!T636="","*",SP_SUL!T636)</f>
        <v>ZBV-ZRX</v>
      </c>
      <c r="F633" s="143">
        <f>IF(SP_SUL!B636="","*",SP_SUL!B636)</f>
        <v>46078</v>
      </c>
      <c r="G633" s="143" t="str">
        <f>IF(SP_SUL!D636="","*",SP_SUL!D636)</f>
        <v>KLECIO (TP-699)</v>
      </c>
      <c r="H633" s="143" t="str">
        <f>IF(SP_SUL!F636="","*",SP_SUL!F636)</f>
        <v>PDM - SOLDA</v>
      </c>
      <c r="I633" s="143" t="str">
        <f>IF(SP_SUL!H636="","*",SP_SUL!H636)</f>
        <v>-</v>
      </c>
      <c r="J633" s="143" t="str">
        <f>IF(SP_SUL!I636="","*",SP_SUL!I636)</f>
        <v>-</v>
      </c>
      <c r="K633" s="138" t="str">
        <f>IF(SP_SUL!M636="","*",SP_SUL!M636)</f>
        <v>ZNO-ZAC</v>
      </c>
      <c r="L633" s="138" t="str">
        <f>IF(SP_SUL!N636="","*",SP_SUL!N636)</f>
        <v>ZNOZAC1</v>
      </c>
      <c r="M633" s="139">
        <f>IF(SP_SUL!J636="","*",SP_SUL!J636)</f>
        <v>70</v>
      </c>
      <c r="N633" s="142">
        <f>IF(SP_SUL!K636="","*",SP_SUL!K636)</f>
        <v>77.3</v>
      </c>
      <c r="O633" s="142" t="str">
        <f>IF(SP_SUL!L636="","*",SP_SUL!L636)</f>
        <v>-</v>
      </c>
      <c r="P633" s="141">
        <f>IF(SP_SUL!O636="","*",SP_SUL!O636)</f>
        <v>0.375</v>
      </c>
      <c r="Q633" s="141">
        <f>IF(SP_SUL!P636="","*",SP_SUL!P636)</f>
        <v>6.25E-2</v>
      </c>
      <c r="R633" s="143" t="str">
        <f>IF(SP_SUL!Q636="","*",CONCATENATE(SP_SUL!Q636," ",SP_SUL!R636))</f>
        <v>1 Nº DE SOLDA</v>
      </c>
      <c r="S633" s="143" t="str">
        <f>IF(SP_SUL!V636="","*",SP_SUL!V636)</f>
        <v xml:space="preserve">Klecio </v>
      </c>
      <c r="T633" s="143" t="str">
        <f>IF(SP_SUL!W636="","*",SP_SUL!W636)</f>
        <v xml:space="preserve">Execução de solda - Condicionado a temperatura </v>
      </c>
      <c r="U633" s="136">
        <f ca="1">_xlfn.XLOOKUP(G633&amp;$U$2,BS_CONTROLE[CHAVE],BS_CONTROLE[Quantidade_11],"-")</f>
        <v>1</v>
      </c>
      <c r="V633" s="136">
        <f ca="1">_xlfn.XLOOKUP(G633&amp;$V$2,BS_CONTROLE[CHAVE],BS_CONTROLE[Quantidade_11],"-")</f>
        <v>0</v>
      </c>
      <c r="W633" s="136">
        <f ca="1">_xlfn.XLOOKUP(G633&amp;$W$2,BS_CONTROLE[CHAVE],BS_CONTROLE[Quantidade_11],"-")</f>
        <v>0</v>
      </c>
    </row>
    <row r="634" spans="1:23" hidden="1">
      <c r="A634" s="144" t="str">
        <f>IF(SP_SUL!Y637="","*",SP_SUL!Y637)</f>
        <v>OPORTUNIDADE</v>
      </c>
      <c r="B634" s="144" t="str">
        <f>IF(SP_SUL!X637="","*",SP_SUL!X637)</f>
        <v>Oportunidade</v>
      </c>
      <c r="C634" s="144" t="str">
        <f>IF(SP_SUL!Z637="","*",SP_SUL!Z637)</f>
        <v>*</v>
      </c>
      <c r="D634" s="138" t="str">
        <f>IF(SP_SUL!S637="","*",SP_SUL!S637)</f>
        <v>SP SUL</v>
      </c>
      <c r="E634" s="138" t="str">
        <f>IF(SP_SUL!T637="","*",SP_SUL!T637)</f>
        <v>ZBV-ZRX</v>
      </c>
      <c r="F634" s="143">
        <f>IF(SP_SUL!B637="","*",SP_SUL!B637)</f>
        <v>46078</v>
      </c>
      <c r="G634" s="143" t="str">
        <f>IF(SP_SUL!D637="","*",SP_SUL!D637)</f>
        <v>E42</v>
      </c>
      <c r="H634" s="143" t="str">
        <f>IF(SP_SUL!F637="","*",SP_SUL!F637)</f>
        <v>TRILHEIRO - DESCARGA</v>
      </c>
      <c r="I634" s="143" t="str">
        <f>IF(SP_SUL!H637="","*",SP_SUL!H637)</f>
        <v>ZBV3</v>
      </c>
      <c r="J634" s="143" t="str">
        <f>IF(SP_SUL!I637="","*",SP_SUL!I637)</f>
        <v>ZBV3</v>
      </c>
      <c r="K634" s="138" t="str">
        <f>IF(SP_SUL!M637="","*",SP_SUL!M637)</f>
        <v>ZBM-ZHO</v>
      </c>
      <c r="L634" s="138" t="str">
        <f>IF(SP_SUL!N637="","*",SP_SUL!N637)</f>
        <v>ZBM1/ZK57ZHO</v>
      </c>
      <c r="M634" s="139">
        <f>IF(SP_SUL!J637="","*",SP_SUL!J637)</f>
        <v>68</v>
      </c>
      <c r="N634" s="142">
        <f>IF(SP_SUL!K637="","*",SP_SUL!K637)</f>
        <v>54.96</v>
      </c>
      <c r="O634" s="142">
        <f>IF(SP_SUL!L637="","*",SP_SUL!L637)</f>
        <v>57.484000000000002</v>
      </c>
      <c r="P634" s="141">
        <f>IF(SP_SUL!O637="","*",SP_SUL!O637)</f>
        <v>0.41666666666666669</v>
      </c>
      <c r="Q634" s="141">
        <f>IF(SP_SUL!P637="","*",SP_SUL!P637)</f>
        <v>8.3333333333333329E-2</v>
      </c>
      <c r="R634" s="143" t="str">
        <f>IF(SP_SUL!Q637="","*",CONCATENATE(SP_SUL!Q637," ",SP_SUL!R637))</f>
        <v>2496 M</v>
      </c>
      <c r="S634" s="143" t="str">
        <f>IF(SP_SUL!V637="","*",SP_SUL!V637)</f>
        <v>Israel</v>
      </c>
      <c r="T634" s="143" t="str">
        <f>IF(SP_SUL!W637="","*",SP_SUL!W637)</f>
        <v>Descarga de trilho</v>
      </c>
      <c r="U634" s="136">
        <f ca="1">_xlfn.XLOOKUP(G634&amp;$U$2,BS_CONTROLE[CHAVE],BS_CONTROLE[Quantidade_11],"-")</f>
        <v>1560</v>
      </c>
      <c r="V634" s="136">
        <f ca="1">_xlfn.XLOOKUP(G634&amp;$V$2,BS_CONTROLE[CHAVE],BS_CONTROLE[Quantidade_11],"-")</f>
        <v>0</v>
      </c>
      <c r="W634" s="136">
        <f ca="1">_xlfn.XLOOKUP(G634&amp;$W$2,BS_CONTROLE[CHAVE],BS_CONTROLE[Quantidade_11],"-")</f>
        <v>0</v>
      </c>
    </row>
    <row r="635" spans="1:23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>
      <c r="A636" s="144" t="str">
        <f>IF(SP_SUL!Y639="","*",SP_SUL!Y639)</f>
        <v>OPORTUNIDADE</v>
      </c>
      <c r="B636" s="144" t="str">
        <f>IF(SP_SUL!X639="","*",SP_SUL!X639)</f>
        <v>Oportunidade</v>
      </c>
      <c r="C636" s="144" t="str">
        <f>IF(SP_SUL!Z639="","*",SP_SUL!Z639)</f>
        <v>*</v>
      </c>
      <c r="D636" s="138" t="str">
        <f>IF(SP_SUL!S639="","*",SP_SUL!S639)</f>
        <v>SP SUL</v>
      </c>
      <c r="E636" s="138" t="str">
        <f>IF(SP_SUL!T639="","*",SP_SUL!T639)</f>
        <v>ZBV-ZKE</v>
      </c>
      <c r="F636" s="143">
        <f>IF(SP_SUL!B639="","*",SP_SUL!B639)</f>
        <v>46078</v>
      </c>
      <c r="G636" s="143" t="str">
        <f>IF(SP_SUL!D639="","*",SP_SUL!D639)</f>
        <v>DANIEL (TP-647)</v>
      </c>
      <c r="H636" s="143" t="str">
        <f>IF(SP_SUL!F639="","*",SP_SUL!F639)</f>
        <v>PDM - SOLDA</v>
      </c>
      <c r="I636" s="143" t="str">
        <f>IF(SP_SUL!H639="","*",SP_SUL!H639)</f>
        <v>-</v>
      </c>
      <c r="J636" s="143" t="str">
        <f>IF(SP_SUL!I639="","*",SP_SUL!I639)</f>
        <v>-</v>
      </c>
      <c r="K636" s="138" t="str">
        <f>IF(SP_SUL!M639="","*",SP_SUL!M639)</f>
        <v>ZST</v>
      </c>
      <c r="L636" s="138" t="str">
        <f>IF(SP_SUL!N639="","*",SP_SUL!N639)</f>
        <v>ZST2</v>
      </c>
      <c r="M636" s="139">
        <f>IF(SP_SUL!J639="","*",SP_SUL!J639)</f>
        <v>56</v>
      </c>
      <c r="N636" s="142">
        <f>IF(SP_SUL!K639="","*",SP_SUL!K639)</f>
        <v>208.75</v>
      </c>
      <c r="O636" s="142" t="str">
        <f>IF(SP_SUL!L639="","*",SP_SUL!L639)</f>
        <v>-</v>
      </c>
      <c r="P636" s="141">
        <f>IF(SP_SUL!O639="","*",SP_SUL!O639)</f>
        <v>0.375</v>
      </c>
      <c r="Q636" s="141">
        <f>IF(SP_SUL!P639="","*",SP_SUL!P639)</f>
        <v>6.25E-2</v>
      </c>
      <c r="R636" s="143" t="str">
        <f>IF(SP_SUL!Q639="","*",CONCATENATE(SP_SUL!Q639," ",SP_SUL!R639))</f>
        <v>1 Nº DE SOLDA</v>
      </c>
      <c r="S636" s="143" t="str">
        <f>IF(SP_SUL!V639="","*",SP_SUL!V639)</f>
        <v>Daniel</v>
      </c>
      <c r="T636" s="143" t="str">
        <f>IF(SP_SUL!W639="","*",SP_SUL!W639)</f>
        <v xml:space="preserve">Execução de solda - Condicionado a temperatura </v>
      </c>
      <c r="U636" s="136">
        <f ca="1">_xlfn.XLOOKUP(G636&amp;$U$2,BS_CONTROLE[CHAVE],BS_CONTROLE[Quantidade_11],"-")</f>
        <v>0</v>
      </c>
      <c r="V636" s="136">
        <f ca="1">_xlfn.XLOOKUP(G636&amp;$V$2,BS_CONTROLE[CHAVE],BS_CONTROLE[Quantidade_11],"-")</f>
        <v>0</v>
      </c>
      <c r="W636" s="136">
        <f ca="1">_xlfn.XLOOKUP(G636&amp;$W$2,BS_CONTROLE[CHAVE],BS_CONTROLE[Quantidade_11],"-")</f>
        <v>0</v>
      </c>
    </row>
    <row r="637" spans="1:23">
      <c r="A637" s="144" t="str">
        <f>IF(SP_SUL!Y640="","*",SP_SUL!Y640)</f>
        <v>OPORTUNIDADE</v>
      </c>
      <c r="B637" s="144" t="str">
        <f>IF(SP_SUL!X640="","*",SP_SUL!X640)</f>
        <v>Oportunidade</v>
      </c>
      <c r="C637" s="144" t="str">
        <f>IF(SP_SUL!Z640="","*",SP_SUL!Z640)</f>
        <v>*</v>
      </c>
      <c r="D637" s="138" t="str">
        <f>IF(SP_SUL!S640="","*",SP_SUL!S640)</f>
        <v>SP SUL</v>
      </c>
      <c r="E637" s="138" t="str">
        <f>IF(SP_SUL!T640="","*",SP_SUL!T640)</f>
        <v>ZBV-ZKE</v>
      </c>
      <c r="F637" s="143">
        <f>IF(SP_SUL!B640="","*",SP_SUL!B640)</f>
        <v>46078</v>
      </c>
      <c r="G637" s="143" t="str">
        <f>IF(SP_SUL!D640="","*",SP_SUL!D640)</f>
        <v>V93</v>
      </c>
      <c r="H637" s="143" t="str">
        <f>IF(SP_SUL!F640="","*",SP_SUL!F640)</f>
        <v>MECANIZAÇÃO - SOCADORA</v>
      </c>
      <c r="I637" s="143" t="str">
        <f>IF(SP_SUL!H640="","*",SP_SUL!H640)</f>
        <v>ZYU1</v>
      </c>
      <c r="J637" s="143" t="str">
        <f>IF(SP_SUL!I640="","*",SP_SUL!I640)</f>
        <v>ZYU1</v>
      </c>
      <c r="K637" s="138" t="str">
        <f>IF(SP_SUL!M640="","*",SP_SUL!M640)</f>
        <v>ZYU-ZST</v>
      </c>
      <c r="L637" s="138" t="str">
        <f>IF(SP_SUL!N640="","*",SP_SUL!N640)</f>
        <v>ZYU206</v>
      </c>
      <c r="M637" s="139">
        <f>IF(SP_SUL!J640="","*",SP_SUL!J640)</f>
        <v>56</v>
      </c>
      <c r="N637" s="142">
        <f>IF(SP_SUL!K640="","*",SP_SUL!K640)</f>
        <v>204.4</v>
      </c>
      <c r="O637" s="142">
        <f>IF(SP_SUL!L640="","*",SP_SUL!L640)</f>
        <v>205.8</v>
      </c>
      <c r="P637" s="141">
        <f>IF(SP_SUL!O640="","*",SP_SUL!O640)</f>
        <v>0.41666666666666669</v>
      </c>
      <c r="Q637" s="141">
        <f>IF(SP_SUL!P640="","*",SP_SUL!P640)</f>
        <v>8.3333333333333329E-2</v>
      </c>
      <c r="R637" s="143" t="str">
        <f>IF(SP_SUL!Q640="","*",CONCATENATE(SP_SUL!Q640," ",SP_SUL!R640))</f>
        <v>500 M</v>
      </c>
      <c r="S637" s="143" t="str">
        <f>IF(SP_SUL!V640="","*",SP_SUL!V640)</f>
        <v>Moises</v>
      </c>
      <c r="T637" s="143" t="str">
        <f>IF(SP_SUL!W640="","*",SP_SUL!W640)</f>
        <v>Socaria mecanizada</v>
      </c>
      <c r="U637" s="136" t="str">
        <f ca="1">_xlfn.XLOOKUP(G637&amp;$U$2,BS_CONTROLE[CHAVE],BS_CONTROLE[Quantidade_11],"-")</f>
        <v>-</v>
      </c>
      <c r="V637" s="136">
        <f ca="1">_xlfn.XLOOKUP(G637&amp;$V$2,BS_CONTROLE[CHAVE],BS_CONTROLE[Quantidade_11],"-")</f>
        <v>0</v>
      </c>
      <c r="W637" s="136">
        <f ca="1">_xlfn.XLOOKUP(G637&amp;$W$2,BS_CONTROLE[CHAVE],BS_CONTROLE[Quantidade_11],"-")</f>
        <v>0</v>
      </c>
    </row>
    <row r="638" spans="1:23">
      <c r="A638" s="144" t="str">
        <f>IF(SP_SUL!Y641="","*",SP_SUL!Y641)</f>
        <v>OPORTUNIDADE</v>
      </c>
      <c r="B638" s="144" t="str">
        <f>IF(SP_SUL!X641="","*",SP_SUL!X641)</f>
        <v>Oportunidade</v>
      </c>
      <c r="C638" s="144" t="str">
        <f>IF(SP_SUL!Z641="","*",SP_SUL!Z641)</f>
        <v>*</v>
      </c>
      <c r="D638" s="138" t="str">
        <f>IF(SP_SUL!S641="","*",SP_SUL!S641)</f>
        <v>SP SUL</v>
      </c>
      <c r="E638" s="138" t="str">
        <f>IF(SP_SUL!T641="","*",SP_SUL!T641)</f>
        <v>ZBV-ZKE</v>
      </c>
      <c r="F638" s="143">
        <f>IF(SP_SUL!B641="","*",SP_SUL!B641)</f>
        <v>46078</v>
      </c>
      <c r="G638" s="143" t="str">
        <f>IF(SP_SUL!D641="","*",SP_SUL!D641)</f>
        <v>ROGÉRIO (TP-730)</v>
      </c>
      <c r="H638" s="143" t="str">
        <f>IF(SP_SUL!F641="","*",SP_SUL!F641)</f>
        <v>PDM - SUBSTITUIÇÃO - DORMENTE</v>
      </c>
      <c r="I638" s="143" t="str">
        <f>IF(SP_SUL!H641="","*",SP_SUL!H641)</f>
        <v>-</v>
      </c>
      <c r="J638" s="143" t="str">
        <f>IF(SP_SUL!I641="","*",SP_SUL!I641)</f>
        <v>*</v>
      </c>
      <c r="K638" s="138" t="str">
        <f>IF(SP_SUL!M641="","*",SP_SUL!M641)</f>
        <v>ZYU</v>
      </c>
      <c r="L638" s="138" t="str">
        <f>IF(SP_SUL!N641="","*",SP_SUL!N641)</f>
        <v>ZYU2</v>
      </c>
      <c r="M638" s="139">
        <f>IF(SP_SUL!J641="","*",SP_SUL!J641)</f>
        <v>56</v>
      </c>
      <c r="N638" s="142">
        <f>IF(SP_SUL!K641="","*",SP_SUL!K641)</f>
        <v>202</v>
      </c>
      <c r="O638" s="142" t="str">
        <f>IF(SP_SUL!L641="","*",SP_SUL!L641)</f>
        <v>-</v>
      </c>
      <c r="P638" s="141">
        <f>IF(SP_SUL!O641="","*",SP_SUL!O641)</f>
        <v>0.41666666666666669</v>
      </c>
      <c r="Q638" s="141">
        <f>IF(SP_SUL!P641="","*",SP_SUL!P641)</f>
        <v>8.3333333333333329E-2</v>
      </c>
      <c r="R638" s="143" t="str">
        <f>IF(SP_SUL!Q641="","*",CONCATENATE(SP_SUL!Q641," ",SP_SUL!R641))</f>
        <v>20 Nº DE DORMENTES</v>
      </c>
      <c r="S638" s="143" t="str">
        <f>IF(SP_SUL!V641="","*",SP_SUL!V641)</f>
        <v>Rogerio</v>
      </c>
      <c r="T638" s="143" t="str">
        <f>IF(SP_SUL!W641="","*",SP_SUL!W641)</f>
        <v>Substituição de dormentes</v>
      </c>
      <c r="U638" s="136">
        <f ca="1">_xlfn.XLOOKUP(G638&amp;$U$2,BS_CONTROLE[CHAVE],BS_CONTROLE[Quantidade_11],"-")</f>
        <v>0</v>
      </c>
      <c r="V638" s="136">
        <f ca="1">_xlfn.XLOOKUP(G638&amp;$V$2,BS_CONTROLE[CHAVE],BS_CONTROLE[Quantidade_11],"-")</f>
        <v>0</v>
      </c>
      <c r="W638" s="136">
        <f ca="1">_xlfn.XLOOKUP(G638&amp;$W$2,BS_CONTROLE[CHAVE],BS_CONTROLE[Quantidade_11],"-")</f>
        <v>0</v>
      </c>
    </row>
    <row r="639" spans="1:23" hidden="1">
      <c r="A639" s="144" t="str">
        <f>IF(SP_SUL!Y642="","*",SP_SUL!Y642)</f>
        <v>OPORTUNIDADE</v>
      </c>
      <c r="B639" s="144" t="str">
        <f>IF(SP_SUL!X642="","*",SP_SUL!X642)</f>
        <v>Oportunidade</v>
      </c>
      <c r="C639" s="144" t="str">
        <f>IF(SP_SUL!Z642="","*",SP_SUL!Z642)</f>
        <v>*</v>
      </c>
      <c r="D639" s="138" t="str">
        <f>IF(SP_SUL!S642="","*",SP_SUL!S642)</f>
        <v>SP SUL</v>
      </c>
      <c r="E639" s="138" t="str">
        <f>IF(SP_SUL!T642="","*",SP_SUL!T642)</f>
        <v>ZBV-ZKE</v>
      </c>
      <c r="F639" s="143">
        <f>IF(SP_SUL!B642="","*",SP_SUL!B642)</f>
        <v>46078</v>
      </c>
      <c r="G639" s="143" t="str">
        <f>IF(SP_SUL!D642="","*",SP_SUL!D642)</f>
        <v>W59</v>
      </c>
      <c r="H639" s="143" t="str">
        <f>IF(SP_SUL!F642="","*",SP_SUL!F642)</f>
        <v>PDM - DESCARGA - DORMENTE</v>
      </c>
      <c r="I639" s="143" t="str">
        <f>IF(SP_SUL!H642="","*",SP_SUL!H642)</f>
        <v>ZYU1</v>
      </c>
      <c r="J639" s="143" t="str">
        <f>IF(SP_SUL!I642="","*",SP_SUL!I642)</f>
        <v>ZYU1</v>
      </c>
      <c r="K639" s="138" t="str">
        <f>IF(SP_SUL!M642="","*",SP_SUL!M642)</f>
        <v>ZDY-ZFY</v>
      </c>
      <c r="L639" s="138" t="str">
        <f>IF(SP_SUL!N642="","*",SP_SUL!N642)</f>
        <v>189ZFY</v>
      </c>
      <c r="M639" s="139">
        <f>IF(SP_SUL!J642="","*",SP_SUL!J642)</f>
        <v>56</v>
      </c>
      <c r="N639" s="142">
        <f>IF(SP_SUL!K642="","*",SP_SUL!K642)</f>
        <v>190</v>
      </c>
      <c r="O639" s="142">
        <f>IF(SP_SUL!L642="","*",SP_SUL!L642)</f>
        <v>167.5</v>
      </c>
      <c r="P639" s="141">
        <f>IF(SP_SUL!O642="","*",SP_SUL!O642)</f>
        <v>0.375</v>
      </c>
      <c r="Q639" s="141">
        <f>IF(SP_SUL!P642="","*",SP_SUL!P642)</f>
        <v>4.1666666666666664E-2</v>
      </c>
      <c r="R639" s="143" t="str">
        <f>IF(SP_SUL!Q642="","*",CONCATENATE(SP_SUL!Q642," ",SP_SUL!R642))</f>
        <v>100 Nº DE DORMENTES</v>
      </c>
      <c r="S639" s="143" t="str">
        <f>IF(SP_SUL!V642="","*",SP_SUL!V642)</f>
        <v>Henrique</v>
      </c>
      <c r="T639" s="143" t="str">
        <f>IF(SP_SUL!W642="","*",SP_SUL!W642)</f>
        <v>Descarga de dormentes km190+00 (40min) e descarga de jacaré km167+500 (20min)</v>
      </c>
      <c r="U639" s="136">
        <f ca="1">_xlfn.XLOOKUP(G639&amp;$U$2,BS_CONTROLE[CHAVE],BS_CONTROLE[Quantidade_11],"-")</f>
        <v>0</v>
      </c>
      <c r="V639" s="136">
        <f ca="1">_xlfn.XLOOKUP(G639&amp;$V$2,BS_CONTROLE[CHAVE],BS_CONTROLE[Quantidade_11],"-")</f>
        <v>0</v>
      </c>
      <c r="W639" s="136">
        <f ca="1">_xlfn.XLOOKUP(G639&amp;$W$2,BS_CONTROLE[CHAVE],BS_CONTROLE[Quantidade_11],"-")</f>
        <v>0</v>
      </c>
    </row>
    <row r="640" spans="1:23" hidden="1">
      <c r="A640" s="144" t="str">
        <f>IF(SP_SUL!Y643="","*",SP_SUL!Y643)</f>
        <v>*</v>
      </c>
      <c r="B640" s="144" t="str">
        <f>IF(SP_SUL!X643="","*",SP_SUL!X643)</f>
        <v>Oportunidade</v>
      </c>
      <c r="C640" s="144" t="str">
        <f>IF(SP_SUL!Z643="","*",SP_SUL!Z643)</f>
        <v>*</v>
      </c>
      <c r="D640" s="138" t="str">
        <f>IF(SP_SUL!S643="","*",SP_SUL!S643)</f>
        <v>SP SUL</v>
      </c>
      <c r="E640" s="138" t="str">
        <f>IF(SP_SUL!T643="","*",SP_SUL!T643)</f>
        <v>ZBV-ZKE</v>
      </c>
      <c r="F640" s="143" t="str">
        <f>IF(SP_SUL!B643="","*",SP_SUL!B643)</f>
        <v>*</v>
      </c>
      <c r="G640" s="143" t="str">
        <f>IF(SP_SUL!D643="","*",SP_SUL!D643)</f>
        <v>ROBSON (TF-701)</v>
      </c>
      <c r="H640" s="143" t="str">
        <f>IF(SP_SUL!F643="","*",SP_SUL!F643)</f>
        <v>PDM - SUBSTITUIÇÃO - DORMENTE</v>
      </c>
      <c r="I640" s="143" t="str">
        <f>IF(SP_SUL!H643="","*",SP_SUL!H643)</f>
        <v>-</v>
      </c>
      <c r="J640" s="143" t="str">
        <f>IF(SP_SUL!I643="","*",SP_SUL!I643)</f>
        <v>-</v>
      </c>
      <c r="K640" s="138" t="str">
        <f>IF(SP_SUL!M643="","*",SP_SUL!M643)</f>
        <v>ZDY-ZFY</v>
      </c>
      <c r="L640" s="138" t="str">
        <f>IF(SP_SUL!N643="","*",SP_SUL!N643)</f>
        <v>189ZFY</v>
      </c>
      <c r="M640" s="139">
        <f>IF(SP_SUL!J643="","*",SP_SUL!J643)</f>
        <v>56</v>
      </c>
      <c r="N640" s="142">
        <f>IF(SP_SUL!K643="","*",SP_SUL!K643)</f>
        <v>190.3</v>
      </c>
      <c r="O640" s="142">
        <f>IF(SP_SUL!L643="","*",SP_SUL!L643)</f>
        <v>190.5</v>
      </c>
      <c r="P640" s="141">
        <f>IF(SP_SUL!O643="","*",SP_SUL!O643)</f>
        <v>0.375</v>
      </c>
      <c r="Q640" s="141">
        <f>IF(SP_SUL!P643="","*",SP_SUL!P643)</f>
        <v>8.3333333333333329E-2</v>
      </c>
      <c r="R640" s="143" t="str">
        <f>IF(SP_SUL!Q643="","*",CONCATENATE(SP_SUL!Q643," ",SP_SUL!R643))</f>
        <v>50 Nº DE DORMENTES</v>
      </c>
      <c r="S640" s="143" t="str">
        <f>IF(SP_SUL!V643="","*",SP_SUL!V643)</f>
        <v>Robson</v>
      </c>
      <c r="T640" s="143" t="str">
        <f>IF(SP_SUL!W643="","*",SP_SUL!W643)</f>
        <v>Substituição de dormentes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Oportunidade</v>
      </c>
      <c r="C641" s="144" t="str">
        <f>IF(SP_SUL!Z644="","*",SP_SUL!Z644)</f>
        <v>*</v>
      </c>
      <c r="D641" s="138" t="str">
        <f>IF(SP_SUL!S644="","*",SP_SUL!S644)</f>
        <v>SP SUL</v>
      </c>
      <c r="E641" s="138" t="str">
        <f>IF(SP_SUL!T644="","*",SP_SUL!T644)</f>
        <v>ZBV-ZKE</v>
      </c>
      <c r="F641" s="143" t="str">
        <f>IF(SP_SUL!B644="","*",SP_SUL!B644)</f>
        <v>*</v>
      </c>
      <c r="G641" s="143" t="str">
        <f>IF(SP_SUL!D644="","*",SP_SUL!D644)</f>
        <v>JACIANO (TF-674)</v>
      </c>
      <c r="H641" s="143" t="str">
        <f>IF(SP_SUL!F644="","*",SP_SUL!F644)</f>
        <v>PDM - SUBSTITUIÇÃO - DORMENTE</v>
      </c>
      <c r="I641" s="143" t="str">
        <f>IF(SP_SUL!H644="","*",SP_SUL!H644)</f>
        <v>-</v>
      </c>
      <c r="J641" s="143" t="str">
        <f>IF(SP_SUL!I644="","*",SP_SUL!I644)</f>
        <v>-</v>
      </c>
      <c r="K641" s="138" t="str">
        <f>IF(SP_SUL!M644="","*",SP_SUL!M644)</f>
        <v>ZDY-ZFY</v>
      </c>
      <c r="L641" s="138" t="str">
        <f>IF(SP_SUL!N644="","*",SP_SUL!N644)</f>
        <v>189ZFY</v>
      </c>
      <c r="M641" s="139">
        <f>IF(SP_SUL!J644="","*",SP_SUL!J644)</f>
        <v>56</v>
      </c>
      <c r="N641" s="142">
        <f>IF(SP_SUL!K644="","*",SP_SUL!K644)</f>
        <v>190.3</v>
      </c>
      <c r="O641" s="142">
        <f>IF(SP_SUL!L644="","*",SP_SUL!L644)</f>
        <v>190.5</v>
      </c>
      <c r="P641" s="141">
        <f>IF(SP_SUL!O644="","*",SP_SUL!O644)</f>
        <v>0.375</v>
      </c>
      <c r="Q641" s="141">
        <f>IF(SP_SUL!P644="","*",SP_SUL!P644)</f>
        <v>8.3333333333333329E-2</v>
      </c>
      <c r="R641" s="143" t="str">
        <f>IF(SP_SUL!Q644="","*",CONCATENATE(SP_SUL!Q644," ",SP_SUL!R644))</f>
        <v>50 Nº DE DORMENTES</v>
      </c>
      <c r="S641" s="143" t="str">
        <f>IF(SP_SUL!V644="","*",SP_SUL!V644)</f>
        <v>Josenilton</v>
      </c>
      <c r="T641" s="143" t="str">
        <f>IF(SP_SUL!W644="","*",SP_SUL!W644)</f>
        <v>Substituição de dormentes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>
      <c r="A642" s="144" t="str">
        <f>IF(SP_SUL!Y645="","*",SP_SUL!Y645)</f>
        <v>*</v>
      </c>
      <c r="B642" s="144" t="str">
        <f>IF(SP_SUL!X645="","*",SP_SUL!X645)</f>
        <v>Oportunidade</v>
      </c>
      <c r="C642" s="144" t="str">
        <f>IF(SP_SUL!Z645="","*",SP_SUL!Z645)</f>
        <v>*</v>
      </c>
      <c r="D642" s="138" t="str">
        <f>IF(SP_SUL!S645="","*",SP_SUL!S645)</f>
        <v>SP SUL</v>
      </c>
      <c r="E642" s="138" t="str">
        <f>IF(SP_SUL!T645="","*",SP_SUL!T645)</f>
        <v>ZBV-ZKE</v>
      </c>
      <c r="F642" s="143" t="str">
        <f>IF(SP_SUL!B645="","*",SP_SUL!B645)</f>
        <v>*</v>
      </c>
      <c r="G642" s="143" t="str">
        <f>IF(SP_SUL!D645="","*",SP_SUL!D645)</f>
        <v>ROBSON (TP-729)</v>
      </c>
      <c r="H642" s="143" t="str">
        <f>IF(SP_SUL!F645="","*",SP_SUL!F645)</f>
        <v>LIMPEZA LASTRO</v>
      </c>
      <c r="I642" s="143" t="str">
        <f>IF(SP_SUL!H645="","*",SP_SUL!H645)</f>
        <v>-</v>
      </c>
      <c r="J642" s="143" t="str">
        <f>IF(SP_SUL!I645="","*",SP_SUL!I645)</f>
        <v>-</v>
      </c>
      <c r="K642" s="138" t="str">
        <f>IF(SP_SUL!M645="","*",SP_SUL!M645)</f>
        <v>ZDY-ZFY</v>
      </c>
      <c r="L642" s="138" t="str">
        <f>IF(SP_SUL!N645="","*",SP_SUL!N645)</f>
        <v>ZXP189</v>
      </c>
      <c r="M642" s="139">
        <f>IF(SP_SUL!J645="","*",SP_SUL!J645)</f>
        <v>56</v>
      </c>
      <c r="N642" s="142">
        <f>IF(SP_SUL!K645="","*",SP_SUL!K645)</f>
        <v>187.58</v>
      </c>
      <c r="O642" s="142" t="str">
        <f>IF(SP_SUL!L645="","*",SP_SUL!L645)</f>
        <v>-</v>
      </c>
      <c r="P642" s="141">
        <f>IF(SP_SUL!O645="","*",SP_SUL!O645)</f>
        <v>0.375</v>
      </c>
      <c r="Q642" s="141">
        <f>IF(SP_SUL!P645="","*",SP_SUL!P645)</f>
        <v>8.3333333333333329E-2</v>
      </c>
      <c r="R642" s="143" t="str">
        <f>IF(SP_SUL!Q645="","*",CONCATENATE(SP_SUL!Q645," ",SP_SUL!R645))</f>
        <v>10 M</v>
      </c>
      <c r="S642" s="143" t="str">
        <f>IF(SP_SUL!V645="","*",SP_SUL!V645)</f>
        <v>Robson</v>
      </c>
      <c r="T642" s="143" t="str">
        <f>IF(SP_SUL!W645="","*",SP_SUL!W645)</f>
        <v>Limpeza de lastro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SIM</v>
      </c>
      <c r="B643" s="144" t="str">
        <f>IF(SP_SUL!X646="","*",SP_SUL!X646)</f>
        <v>Contrato</v>
      </c>
      <c r="C643" s="144" t="str">
        <f>IF(SP_SUL!Z646="","*",SP_SUL!Z646)</f>
        <v>*</v>
      </c>
      <c r="D643" s="138" t="str">
        <f>IF(SP_SUL!S646="","*",SP_SUL!S646)</f>
        <v>SP SUL</v>
      </c>
      <c r="E643" s="138" t="str">
        <f>IF(SP_SUL!T646="","*",SP_SUL!T646)</f>
        <v>ZBV-ZKE</v>
      </c>
      <c r="F643" s="143">
        <f>IF(SP_SUL!B646="","*",SP_SUL!B646)</f>
        <v>46078</v>
      </c>
      <c r="G643" s="143" t="str">
        <f>IF(SP_SUL!D646="","*",SP_SUL!D646)</f>
        <v>A74</v>
      </c>
      <c r="H643" s="143" t="str">
        <f>IF(SP_SUL!F646="","*",SP_SUL!F646)</f>
        <v>DETECÇÃO - RONDA 7 DIAS</v>
      </c>
      <c r="I643" s="143" t="str">
        <f>IF(SP_SUL!H646="","*",SP_SUL!H646)</f>
        <v>ZKEZGA</v>
      </c>
      <c r="J643" s="143" t="str">
        <f>IF(SP_SUL!I646="","*",SP_SUL!I646)</f>
        <v>ZBV</v>
      </c>
      <c r="K643" s="138" t="str">
        <f>IF(SP_SUL!M646="","*",SP_SUL!M646)</f>
        <v>ZKE-ZGA</v>
      </c>
      <c r="L643" s="138" t="str">
        <f>IF(SP_SUL!N646="","*",SP_SUL!N646)</f>
        <v>ZKEZGA1</v>
      </c>
      <c r="M643" s="139">
        <f>IF(SP_SUL!J646="","*",SP_SUL!J646)</f>
        <v>49</v>
      </c>
      <c r="N643" s="142">
        <f>IF(SP_SUL!K646="","*",SP_SUL!K646)</f>
        <v>148</v>
      </c>
      <c r="O643" s="142">
        <f>IF(SP_SUL!L646="","*",SP_SUL!L646)</f>
        <v>52</v>
      </c>
      <c r="P643" s="141">
        <f>IF(SP_SUL!O646="","*",SP_SUL!O646)</f>
        <v>0.33333333333333331</v>
      </c>
      <c r="Q643" s="141">
        <f>IF(SP_SUL!P646="","*",SP_SUL!P646)</f>
        <v>4.1666666666666664E-2</v>
      </c>
      <c r="R643" s="143" t="str">
        <f>IF(SP_SUL!Q646="","*",CONCATENATE(SP_SUL!Q646," ",SP_SUL!R646))</f>
        <v>90 KM</v>
      </c>
      <c r="S643" s="143" t="str">
        <f>IF(SP_SUL!V646="","*",SP_SUL!V646)</f>
        <v>Jhon</v>
      </c>
      <c r="T643" s="143" t="str">
        <f>IF(SP_SUL!W646="","*",SP_SUL!W646)</f>
        <v>R7D</v>
      </c>
      <c r="U643" s="136">
        <f ca="1">_xlfn.XLOOKUP(G643&amp;$U$2,BS_CONTROLE[CHAVE],BS_CONTROLE[Quantidade_11],"-")</f>
        <v>50</v>
      </c>
      <c r="V643" s="136" t="str">
        <f ca="1">_xlfn.XLOOKUP(G643&amp;$V$2,BS_CONTROLE[CHAVE],BS_CONTROLE[Quantidade_11],"-")</f>
        <v>-</v>
      </c>
      <c r="W643" s="136">
        <f ca="1">_xlfn.XLOOKUP(G643&amp;$W$2,BS_CONTROLE[CHAVE],BS_CONTROLE[Quantidade_11],"-")</f>
        <v>90</v>
      </c>
    </row>
    <row r="644" spans="1:23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>
      <c r="A645" s="144" t="str">
        <f>IF(SP_SUL!Y648="","*",SP_SUL!Y648)</f>
        <v>OPORTUNIDADE</v>
      </c>
      <c r="B645" s="144" t="str">
        <f>IF(SP_SUL!X648="","*",SP_SUL!X648)</f>
        <v>Oportunidade</v>
      </c>
      <c r="C645" s="144" t="str">
        <f>IF(SP_SUL!Z648="","*",SP_SUL!Z648)</f>
        <v>*</v>
      </c>
      <c r="D645" s="138" t="str">
        <f>IF(SP_SUL!S648="","*",SP_SUL!S648)</f>
        <v>SP SUL</v>
      </c>
      <c r="E645" s="138" t="str">
        <f>IF(SP_SUL!T648="","*",SP_SUL!T648)</f>
        <v>ZKE-ZEV</v>
      </c>
      <c r="F645" s="143">
        <f>IF(SP_SUL!B648="","*",SP_SUL!B648)</f>
        <v>46078</v>
      </c>
      <c r="G645" s="143" t="str">
        <f>IF(SP_SUL!D648="","*",SP_SUL!D648)</f>
        <v>EDSON (TP-780)</v>
      </c>
      <c r="H645" s="143" t="str">
        <f>IF(SP_SUL!F648="","*",SP_SUL!F648)</f>
        <v>PDM - SUBSTITUIÇÃO - TRILHO</v>
      </c>
      <c r="I645" s="143" t="str">
        <f>IF(SP_SUL!H648="","*",SP_SUL!H648)</f>
        <v>-</v>
      </c>
      <c r="J645" s="143" t="str">
        <f>IF(SP_SUL!I648="","*",SP_SUL!I648)</f>
        <v>-</v>
      </c>
      <c r="K645" s="138" t="str">
        <f>IF(SP_SUL!M648="","*",SP_SUL!M648)</f>
        <v>ZKW</v>
      </c>
      <c r="L645" s="138" t="str">
        <f>IF(SP_SUL!N648="","*",SP_SUL!N648)</f>
        <v>ZKW2</v>
      </c>
      <c r="M645" s="139">
        <f>IF(SP_SUL!J648="","*",SP_SUL!J648)</f>
        <v>55</v>
      </c>
      <c r="N645" s="142">
        <f>IF(SP_SUL!K648="","*",SP_SUL!K648)</f>
        <v>95.664000000000001</v>
      </c>
      <c r="O645" s="142">
        <f>IF(SP_SUL!L648="","*",SP_SUL!L648)</f>
        <v>96.132999999999996</v>
      </c>
      <c r="P645" s="141">
        <f>IF(SP_SUL!O648="","*",SP_SUL!O648)</f>
        <v>0.41666666666666669</v>
      </c>
      <c r="Q645" s="141">
        <f>IF(SP_SUL!P648="","*",SP_SUL!P648)</f>
        <v>8.3333333333333329E-2</v>
      </c>
      <c r="R645" s="143" t="str">
        <f>IF(SP_SUL!Q648="","*",CONCATENATE(SP_SUL!Q648," ",SP_SUL!R648))</f>
        <v>624 M</v>
      </c>
      <c r="S645" s="143" t="str">
        <f>IF(SP_SUL!V648="","*",SP_SUL!V648)</f>
        <v xml:space="preserve">Felipe </v>
      </c>
      <c r="T645" s="143" t="str">
        <f>IF(SP_SUL!W648="","*",SP_SUL!W648)</f>
        <v>PDM - Substituição de trilho</v>
      </c>
      <c r="U645" s="136" t="str">
        <f ca="1">_xlfn.XLOOKUP(G645&amp;$U$2,BS_CONTROLE[CHAVE],BS_CONTROLE[Quantidade_11],"-")</f>
        <v>-</v>
      </c>
      <c r="V645" s="136">
        <f ca="1">_xlfn.XLOOKUP(G645&amp;$V$2,BS_CONTROLE[CHAVE],BS_CONTROLE[Quantidade_11],"-")</f>
        <v>312</v>
      </c>
      <c r="W645" s="136">
        <f ca="1">_xlfn.XLOOKUP(G645&amp;$W$2,BS_CONTROLE[CHAVE],BS_CONTROLE[Quantidade_11],"-")</f>
        <v>0</v>
      </c>
    </row>
    <row r="646" spans="1:23">
      <c r="A646" s="144" t="str">
        <f>IF(SP_SUL!Y649="","*",SP_SUL!Y649)</f>
        <v>OPORTUNIDADE</v>
      </c>
      <c r="B646" s="144" t="str">
        <f>IF(SP_SUL!X649="","*",SP_SUL!X649)</f>
        <v>Oportunidade</v>
      </c>
      <c r="C646" s="144" t="str">
        <f>IF(SP_SUL!Z649="","*",SP_SUL!Z649)</f>
        <v>*</v>
      </c>
      <c r="D646" s="138" t="str">
        <f>IF(SP_SUL!S649="","*",SP_SUL!S649)</f>
        <v>SP SUL</v>
      </c>
      <c r="E646" s="138" t="str">
        <f>IF(SP_SUL!T649="","*",SP_SUL!T649)</f>
        <v>ZKE-ZEV</v>
      </c>
      <c r="F646" s="143">
        <f>IF(SP_SUL!B649="","*",SP_SUL!B649)</f>
        <v>46078</v>
      </c>
      <c r="G646" s="143" t="str">
        <f>IF(SP_SUL!D649="","*",SP_SUL!D649)</f>
        <v>V89</v>
      </c>
      <c r="H646" s="143" t="str">
        <f>IF(SP_SUL!F649="","*",SP_SUL!F649)</f>
        <v>MECANIZAÇÃO - SOCADORA</v>
      </c>
      <c r="I646" s="143" t="str">
        <f>IF(SP_SUL!H649="","*",SP_SUL!H649)</f>
        <v>102ZKW2</v>
      </c>
      <c r="J646" s="143" t="str">
        <f>IF(SP_SUL!I649="","*",SP_SUL!I649)</f>
        <v>102ZKW2</v>
      </c>
      <c r="K646" s="138" t="str">
        <f>IF(SP_SUL!M649="","*",SP_SUL!M649)</f>
        <v>ZWW-ZKW</v>
      </c>
      <c r="L646" s="138" t="str">
        <f>IF(SP_SUL!N649="","*",SP_SUL!N649)</f>
        <v>ZKWK932</v>
      </c>
      <c r="M646" s="139">
        <f>IF(SP_SUL!J649="","*",SP_SUL!J649)</f>
        <v>55</v>
      </c>
      <c r="N646" s="142">
        <f>IF(SP_SUL!K649="","*",SP_SUL!K649)</f>
        <v>94.2</v>
      </c>
      <c r="O646" s="142">
        <f>IF(SP_SUL!L649="","*",SP_SUL!L649)</f>
        <v>94.8</v>
      </c>
      <c r="P646" s="141">
        <f>IF(SP_SUL!O649="","*",SP_SUL!O649)</f>
        <v>0.40277777777777779</v>
      </c>
      <c r="Q646" s="141">
        <f>IF(SP_SUL!P649="","*",SP_SUL!P649)</f>
        <v>8.3333333333333329E-2</v>
      </c>
      <c r="R646" s="143" t="str">
        <f>IF(SP_SUL!Q649="","*",CONCATENATE(SP_SUL!Q649," ",SP_SUL!R649))</f>
        <v>480 M</v>
      </c>
      <c r="S646" s="143" t="str">
        <f>IF(SP_SUL!V649="","*",SP_SUL!V649)</f>
        <v>Antonioni</v>
      </c>
      <c r="T646" s="143" t="str">
        <f>IF(SP_SUL!W649="","*",SP_SUL!W649)</f>
        <v>Socaria mecanizada</v>
      </c>
      <c r="U646" s="136">
        <f ca="1">_xlfn.XLOOKUP(G646&amp;$U$2,BS_CONTROLE[CHAVE],BS_CONTROLE[Quantidade_11],"-")</f>
        <v>0</v>
      </c>
      <c r="V646" s="136">
        <f ca="1">_xlfn.XLOOKUP(G646&amp;$V$2,BS_CONTROLE[CHAVE],BS_CONTROLE[Quantidade_11],"-")</f>
        <v>0</v>
      </c>
      <c r="W646" s="136">
        <f ca="1">_xlfn.XLOOKUP(G646&amp;$W$2,BS_CONTROLE[CHAVE],BS_CONTROLE[Quantidade_11],"-")</f>
        <v>0</v>
      </c>
    </row>
    <row r="647" spans="1:23" hidden="1">
      <c r="A647" s="144" t="str">
        <f>IF(SP_SUL!Y650="","*",SP_SUL!Y650)</f>
        <v>OPORTUNIDADE</v>
      </c>
      <c r="B647" s="144" t="str">
        <f>IF(SP_SUL!X650="","*",SP_SUL!X650)</f>
        <v>Oportunidade</v>
      </c>
      <c r="C647" s="144" t="str">
        <f>IF(SP_SUL!Z650="","*",SP_SUL!Z650)</f>
        <v>*</v>
      </c>
      <c r="D647" s="138" t="str">
        <f>IF(SP_SUL!S650="","*",SP_SUL!S650)</f>
        <v>SP SUL</v>
      </c>
      <c r="E647" s="138" t="str">
        <f>IF(SP_SUL!T650="","*",SP_SUL!T650)</f>
        <v>ZKE-ZEV</v>
      </c>
      <c r="F647" s="143">
        <f>IF(SP_SUL!B650="","*",SP_SUL!B650)</f>
        <v>46078</v>
      </c>
      <c r="G647" s="143" t="str">
        <f>IF(SP_SUL!D650="","*",SP_SUL!D650)</f>
        <v>W60</v>
      </c>
      <c r="H647" s="143" t="str">
        <f>IF(SP_SUL!F650="","*",SP_SUL!F650)</f>
        <v>PDM - DESCARGA - DORMENTE</v>
      </c>
      <c r="I647" s="143" t="str">
        <f>IF(SP_SUL!H650="","*",SP_SUL!H650)</f>
        <v>ZEM130-2</v>
      </c>
      <c r="J647" s="143" t="str">
        <f>IF(SP_SUL!I650="","*",SP_SUL!I650)</f>
        <v>ZEM130-2</v>
      </c>
      <c r="K647" s="138" t="str">
        <f>IF(SP_SUL!M650="","*",SP_SUL!M650)</f>
        <v>ZWI-ZEM</v>
      </c>
      <c r="L647" s="138" t="str">
        <f>IF(SP_SUL!N650="","*",SP_SUL!N650)</f>
        <v>130ZYQW/ZEM2</v>
      </c>
      <c r="M647" s="139">
        <f>IF(SP_SUL!J650="","*",SP_SUL!J650)</f>
        <v>55</v>
      </c>
      <c r="N647" s="142">
        <f>IF(SP_SUL!K650="","*",SP_SUL!K650)</f>
        <v>127.4</v>
      </c>
      <c r="O647" s="142">
        <f>IF(SP_SUL!L650="","*",SP_SUL!L650)</f>
        <v>137</v>
      </c>
      <c r="P647" s="141">
        <f>IF(SP_SUL!O650="","*",SP_SUL!O650)</f>
        <v>0.33333333333333331</v>
      </c>
      <c r="Q647" s="141">
        <f>IF(SP_SUL!P650="","*",SP_SUL!P650)</f>
        <v>8.3333333333333329E-2</v>
      </c>
      <c r="R647" s="143" t="str">
        <f>IF(SP_SUL!Q650="","*",CONCATENATE(SP_SUL!Q650," ",SP_SUL!R650))</f>
        <v>1000 Nº DE DORMENTES</v>
      </c>
      <c r="S647" s="143" t="str">
        <f>IF(SP_SUL!V650="","*",SP_SUL!V650)</f>
        <v xml:space="preserve">Felipe </v>
      </c>
      <c r="T647" s="143" t="str">
        <f>IF(SP_SUL!W650="","*",SP_SUL!W650)</f>
        <v>Descarga de dormentes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>
        <f ca="1">_xlfn.XLOOKUP(G647&amp;$W$2,BS_CONTROLE[CHAVE],BS_CONTROLE[Quantidade_11],"-")</f>
        <v>0</v>
      </c>
    </row>
    <row r="648" spans="1:23">
      <c r="A648" s="144" t="str">
        <f>IF(SP_SUL!Y651="","*",SP_SUL!Y651)</f>
        <v>*</v>
      </c>
      <c r="B648" s="144" t="str">
        <f>IF(SP_SUL!X651="","*",SP_SUL!X651)</f>
        <v>Oportunidade</v>
      </c>
      <c r="C648" s="144" t="str">
        <f>IF(SP_SUL!Z651="","*",SP_SUL!Z651)</f>
        <v>*</v>
      </c>
      <c r="D648" s="138" t="str">
        <f>IF(SP_SUL!S651="","*",SP_SUL!S651)</f>
        <v>SP SUL</v>
      </c>
      <c r="E648" s="138" t="str">
        <f>IF(SP_SUL!T651="","*",SP_SUL!T651)</f>
        <v>ZKE-ZEV</v>
      </c>
      <c r="F648" s="143" t="str">
        <f>IF(SP_SUL!B651="","*",SP_SUL!B651)</f>
        <v>*</v>
      </c>
      <c r="G648" s="143" t="str">
        <f>IF(SP_SUL!D651="","*",SP_SUL!D651)</f>
        <v>W99</v>
      </c>
      <c r="H648" s="143" t="str">
        <f>IF(SP_SUL!F651="","*",SP_SUL!F651)</f>
        <v>DESLOCAMENTO</v>
      </c>
      <c r="I648" s="143" t="str">
        <f>IF(SP_SUL!H651="","*",SP_SUL!H651)</f>
        <v>102ZKW2</v>
      </c>
      <c r="J648" s="143" t="str">
        <f>IF(SP_SUL!I651="","*",SP_SUL!I651)</f>
        <v>ZEM130-2</v>
      </c>
      <c r="K648" s="138" t="str">
        <f>IF(SP_SUL!M651="","*",SP_SUL!M651)</f>
        <v>ZKW-ZEM</v>
      </c>
      <c r="L648" s="138" t="str">
        <f>IF(SP_SUL!N651="","*",SP_SUL!N651)</f>
        <v>ZKWZEM</v>
      </c>
      <c r="M648" s="139">
        <f>IF(SP_SUL!J651="","*",SP_SUL!J651)</f>
        <v>55</v>
      </c>
      <c r="N648" s="142">
        <f>IF(SP_SUL!K651="","*",SP_SUL!K651)</f>
        <v>102</v>
      </c>
      <c r="O648" s="142">
        <f>IF(SP_SUL!L651="","*",SP_SUL!L651)</f>
        <v>135</v>
      </c>
      <c r="P648" s="141">
        <f>IF(SP_SUL!O651="","*",SP_SUL!O651)</f>
        <v>0.45833333333333331</v>
      </c>
      <c r="Q648" s="141">
        <f>IF(SP_SUL!P651="","*",SP_SUL!P651)</f>
        <v>4.1666666666666664E-2</v>
      </c>
      <c r="R648" s="143" t="str">
        <f>IF(SP_SUL!Q651="","*",CONCATENATE(SP_SUL!Q651," ",SP_SUL!R651))</f>
        <v>1 BINÁRIO</v>
      </c>
      <c r="S648" s="143" t="str">
        <f>IF(SP_SUL!V651="","*",SP_SUL!V651)</f>
        <v xml:space="preserve">Alisson </v>
      </c>
      <c r="T648" s="143" t="str">
        <f>IF(SP_SUL!W651="","*",SP_SUL!W651)</f>
        <v>Deslocamento de ZKW para ZEM, condicionado a liberação do W97 de ZEM)</v>
      </c>
      <c r="U648" s="136" t="str">
        <f ca="1">_xlfn.XLOOKUP(G648&amp;$U$2,BS_CONTROLE[CHAVE],BS_CONTROLE[Quantidade_11],"-")</f>
        <v>-</v>
      </c>
      <c r="V648" s="136">
        <f ca="1">_xlfn.XLOOKUP(G648&amp;$V$2,BS_CONTROLE[CHAVE],BS_CONTROLE[Quantidade_11],"-")</f>
        <v>1</v>
      </c>
      <c r="W648" s="136" t="str">
        <f ca="1">_xlfn.XLOOKUP(G648&amp;$W$2,BS_CONTROLE[CHAVE],BS_CONTROLE[Quantidade_11],"-")</f>
        <v>-</v>
      </c>
    </row>
    <row r="649" spans="1:23">
      <c r="A649" s="144" t="str">
        <f>IF(SP_SUL!Y652="","*",SP_SUL!Y652)</f>
        <v>OPORTUNIDADE</v>
      </c>
      <c r="B649" s="144" t="str">
        <f>IF(SP_SUL!X652="","*",SP_SUL!X652)</f>
        <v>Oportunidade</v>
      </c>
      <c r="C649" s="144" t="str">
        <f>IF(SP_SUL!Z652="","*",SP_SUL!Z652)</f>
        <v>*</v>
      </c>
      <c r="D649" s="138" t="str">
        <f>IF(SP_SUL!S652="","*",SP_SUL!S652)</f>
        <v>SP SUL</v>
      </c>
      <c r="E649" s="138" t="str">
        <f>IF(SP_SUL!T652="","*",SP_SUL!T652)</f>
        <v>ZKE-ZEV</v>
      </c>
      <c r="F649" s="143">
        <f>IF(SP_SUL!B652="","*",SP_SUL!B652)</f>
        <v>46078</v>
      </c>
      <c r="G649" s="143" t="str">
        <f>IF(SP_SUL!D652="","*",SP_SUL!D652)</f>
        <v>V95</v>
      </c>
      <c r="H649" s="143" t="str">
        <f>IF(SP_SUL!F652="","*",SP_SUL!F652)</f>
        <v>MODERNIZAÇÃO - SOCADORA</v>
      </c>
      <c r="I649" s="143" t="str">
        <f>IF(SP_SUL!H652="","*",SP_SUL!H652)</f>
        <v>ZEM130-2</v>
      </c>
      <c r="J649" s="143" t="str">
        <f>IF(SP_SUL!I652="","*",SP_SUL!I652)</f>
        <v>ZEM130-2</v>
      </c>
      <c r="K649" s="138" t="str">
        <f>IF(SP_SUL!M652="","*",SP_SUL!M652)</f>
        <v>ZEM</v>
      </c>
      <c r="L649" s="138" t="str">
        <f>IF(SP_SUL!N652="","*",SP_SUL!N652)</f>
        <v>ZEM2</v>
      </c>
      <c r="M649" s="139">
        <f>IF(SP_SUL!J652="","*",SP_SUL!J652)</f>
        <v>55</v>
      </c>
      <c r="N649" s="142">
        <f>IF(SP_SUL!K652="","*",SP_SUL!K652)</f>
        <v>134.80000000000001</v>
      </c>
      <c r="O649" s="142">
        <f>IF(SP_SUL!L652="","*",SP_SUL!L652)</f>
        <v>135.19999999999999</v>
      </c>
      <c r="P649" s="141">
        <f>IF(SP_SUL!O652="","*",SP_SUL!O652)</f>
        <v>0.375</v>
      </c>
      <c r="Q649" s="141">
        <f>IF(SP_SUL!P652="","*",SP_SUL!P652)</f>
        <v>8.3333333333333329E-2</v>
      </c>
      <c r="R649" s="143" t="str">
        <f>IF(SP_SUL!Q652="","*",CONCATENATE(SP_SUL!Q652," ",SP_SUL!R652))</f>
        <v>300 M</v>
      </c>
      <c r="S649" s="143" t="str">
        <f>IF(SP_SUL!V652="","*",SP_SUL!V652)</f>
        <v xml:space="preserve">Felipe </v>
      </c>
      <c r="T649" s="143" t="str">
        <f>IF(SP_SUL!W652="","*",SP_SUL!W652)</f>
        <v>Socaria mecanizada</v>
      </c>
      <c r="U649" s="136" t="str">
        <f ca="1">_xlfn.XLOOKUP(G649&amp;$U$2,BS_CONTROLE[CHAVE],BS_CONTROLE[Quantidade_11],"-")</f>
        <v>-</v>
      </c>
      <c r="V649" s="136">
        <f ca="1">_xlfn.XLOOKUP(G649&amp;$V$2,BS_CONTROLE[CHAVE],BS_CONTROLE[Quantidade_11],"-")</f>
        <v>0</v>
      </c>
      <c r="W649" s="136">
        <f ca="1">_xlfn.XLOOKUP(G649&amp;$W$2,BS_CONTROLE[CHAVE],BS_CONTROLE[Quantidade_11],"-")</f>
        <v>0</v>
      </c>
    </row>
    <row r="650" spans="1:23">
      <c r="A650" s="144" t="str">
        <f>IF(SP_SUL!Y653="","*",SP_SUL!Y653)</f>
        <v>OPORTUNIDADE</v>
      </c>
      <c r="B650" s="144" t="str">
        <f>IF(SP_SUL!X653="","*",SP_SUL!X653)</f>
        <v>Oportunidade</v>
      </c>
      <c r="C650" s="144" t="str">
        <f>IF(SP_SUL!Z653="","*",SP_SUL!Z653)</f>
        <v>*</v>
      </c>
      <c r="D650" s="138" t="str">
        <f>IF(SP_SUL!S653="","*",SP_SUL!S653)</f>
        <v>SP SUL</v>
      </c>
      <c r="E650" s="138" t="str">
        <f>IF(SP_SUL!T653="","*",SP_SUL!T653)</f>
        <v>ZKE-ZEV</v>
      </c>
      <c r="F650" s="143">
        <f>IF(SP_SUL!B653="","*",SP_SUL!B653)</f>
        <v>46078</v>
      </c>
      <c r="G650" s="143" t="str">
        <f>IF(SP_SUL!D653="","*",SP_SUL!D653)</f>
        <v>W97</v>
      </c>
      <c r="H650" s="143" t="str">
        <f>IF(SP_SUL!F653="","*",SP_SUL!F653)</f>
        <v>DESLOCAMENTO</v>
      </c>
      <c r="I650" s="143" t="str">
        <f>IF(SP_SUL!H653="","*",SP_SUL!H653)</f>
        <v>ZEM-1</v>
      </c>
      <c r="J650" s="143" t="str">
        <f>IF(SP_SUL!I653="","*",SP_SUL!I653)</f>
        <v>ZEV-1</v>
      </c>
      <c r="K650" s="138" t="str">
        <f>IF(SP_SUL!M653="","*",SP_SUL!M653)</f>
        <v>ZEM-ZEV</v>
      </c>
      <c r="L650" s="138" t="str">
        <f>IF(SP_SUL!N653="","*",SP_SUL!N653)</f>
        <v>ZEMZEV</v>
      </c>
      <c r="M650" s="139">
        <f>IF(SP_SUL!J653="","*",SP_SUL!J653)</f>
        <v>48</v>
      </c>
      <c r="N650" s="142">
        <f>IF(SP_SUL!K653="","*",SP_SUL!K653)</f>
        <v>135</v>
      </c>
      <c r="O650" s="142" t="str">
        <f>IF(SP_SUL!L653="","*",SP_SUL!L653)</f>
        <v>-</v>
      </c>
      <c r="P650" s="141">
        <f>IF(SP_SUL!O653="","*",SP_SUL!O653)</f>
        <v>0.375</v>
      </c>
      <c r="Q650" s="141">
        <f>IF(SP_SUL!P653="","*",SP_SUL!P653)</f>
        <v>4.1666666666666664E-2</v>
      </c>
      <c r="R650" s="143" t="str">
        <f>IF(SP_SUL!Q653="","*",CONCATENATE(SP_SUL!Q653," ",SP_SUL!R653))</f>
        <v>1 BINÁRIO</v>
      </c>
      <c r="S650" s="143" t="str">
        <f>IF(SP_SUL!V653="","*",SP_SUL!V653)</f>
        <v>Alisson</v>
      </c>
      <c r="T650" s="143" t="str">
        <f>IF(SP_SUL!W653="","*",SP_SUL!W653)</f>
        <v>Deslocamento de ZEM para ZEV (antes da partida de ZEM, necessário realizar MNB, tempo de MNB 2h30 entre ZEM-1 e ZEM1301 )</v>
      </c>
      <c r="U650" s="136">
        <f ca="1">_xlfn.XLOOKUP(G650&amp;$U$2,BS_CONTROLE[CHAVE],BS_CONTROLE[Quantidade_11],"-")</f>
        <v>0</v>
      </c>
      <c r="V650" s="136" t="str">
        <f ca="1">_xlfn.XLOOKUP(G650&amp;$V$2,BS_CONTROLE[CHAVE],BS_CONTROLE[Quantidade_11],"-")</f>
        <v>-</v>
      </c>
      <c r="W650" s="136">
        <f ca="1">_xlfn.XLOOKUP(G650&amp;$W$2,BS_CONTROLE[CHAVE],BS_CONTROLE[Quantidade_11],"-")</f>
        <v>1</v>
      </c>
    </row>
    <row r="651" spans="1:23">
      <c r="A651" s="144" t="str">
        <f>IF(SP_SUL!Y654="","*",SP_SUL!Y654)</f>
        <v>SIM</v>
      </c>
      <c r="B651" s="144" t="str">
        <f>IF(SP_SUL!X654="","*",SP_SUL!X654)</f>
        <v>Contrato</v>
      </c>
      <c r="C651" s="144" t="str">
        <f>IF(SP_SUL!Z654="","*",SP_SUL!Z654)</f>
        <v>*</v>
      </c>
      <c r="D651" s="138" t="str">
        <f>IF(SP_SUL!S654="","*",SP_SUL!S654)</f>
        <v>SP SUL</v>
      </c>
      <c r="E651" s="138" t="str">
        <f>IF(SP_SUL!T654="","*",SP_SUL!T654)</f>
        <v>ZKE-ZEV</v>
      </c>
      <c r="F651" s="143">
        <f>IF(SP_SUL!B654="","*",SP_SUL!B654)</f>
        <v>46078</v>
      </c>
      <c r="G651" s="143" t="str">
        <f>IF(SP_SUL!D654="","*",SP_SUL!D654)</f>
        <v>A84</v>
      </c>
      <c r="H651" s="143" t="str">
        <f>IF(SP_SUL!F654="","*",SP_SUL!F654)</f>
        <v>DETECÇÃO - RONDA 7 DIAS</v>
      </c>
      <c r="I651" s="143" t="str">
        <f>IF(SP_SUL!H654="","*",SP_SUL!H654)</f>
        <v>ZEV-2</v>
      </c>
      <c r="J651" s="143" t="str">
        <f>IF(SP_SUL!I654="","*",SP_SUL!I654)</f>
        <v>ZPTZDR</v>
      </c>
      <c r="K651" s="138" t="str">
        <f>IF(SP_SUL!M654="","*",SP_SUL!M654)</f>
        <v>ZEV-ZPT</v>
      </c>
      <c r="L651" s="138" t="str">
        <f>IF(SP_SUL!N654="","*",SP_SUL!N654)</f>
        <v>ZEVZPT</v>
      </c>
      <c r="M651" s="139">
        <f>IF(SP_SUL!J654="","*",SP_SUL!J654)</f>
        <v>55</v>
      </c>
      <c r="N651" s="142">
        <f>IF(SP_SUL!K654="","*",SP_SUL!K654)</f>
        <v>158</v>
      </c>
      <c r="O651" s="142">
        <f>IF(SP_SUL!L654="","*",SP_SUL!L654)</f>
        <v>106</v>
      </c>
      <c r="P651" s="141">
        <f>IF(SP_SUL!O654="","*",SP_SUL!O654)</f>
        <v>0.3125</v>
      </c>
      <c r="Q651" s="141">
        <f>IF(SP_SUL!P654="","*",SP_SUL!P654)</f>
        <v>4.1666666666666664E-2</v>
      </c>
      <c r="R651" s="143" t="str">
        <f>IF(SP_SUL!Q654="","*",CONCATENATE(SP_SUL!Q654," ",SP_SUL!R654))</f>
        <v>50 KM</v>
      </c>
      <c r="S651" s="143" t="str">
        <f>IF(SP_SUL!V654="","*",SP_SUL!V654)</f>
        <v>Jhon</v>
      </c>
      <c r="T651" s="143" t="str">
        <f>IF(SP_SUL!W654="","*",SP_SUL!W654)</f>
        <v>R7D</v>
      </c>
      <c r="U651" s="136">
        <f ca="1">_xlfn.XLOOKUP(G651&amp;$U$2,BS_CONTROLE[CHAVE],BS_CONTROLE[Quantidade_11],"-")</f>
        <v>40</v>
      </c>
      <c r="V651" s="136">
        <f ca="1">_xlfn.XLOOKUP(G651&amp;$V$2,BS_CONTROLE[CHAVE],BS_CONTROLE[Quantidade_11],"-")</f>
        <v>60</v>
      </c>
      <c r="W651" s="136">
        <f ca="1">_xlfn.XLOOKUP(G651&amp;$W$2,BS_CONTROLE[CHAVE],BS_CONTROLE[Quantidade_11],"-")</f>
        <v>40</v>
      </c>
    </row>
    <row r="652" spans="1:23">
      <c r="A652" s="144" t="str">
        <f>IF(SP_SUL!Y655="","*",SP_SUL!Y655)</f>
        <v>OPORTUNIDADE</v>
      </c>
      <c r="B652" s="144" t="str">
        <f>IF(SP_SUL!X655="","*",SP_SUL!X655)</f>
        <v>Oportunidade</v>
      </c>
      <c r="C652" s="144" t="str">
        <f>IF(SP_SUL!Z655="","*",SP_SUL!Z655)</f>
        <v>*</v>
      </c>
      <c r="D652" s="138" t="str">
        <f>IF(SP_SUL!S655="","*",SP_SUL!S655)</f>
        <v>SP SUL</v>
      </c>
      <c r="E652" s="138" t="str">
        <f>IF(SP_SUL!T655="","*",SP_SUL!T655)</f>
        <v>ZEV-ZPT</v>
      </c>
      <c r="F652" s="143">
        <f>IF(SP_SUL!B655="","*",SP_SUL!B655)</f>
        <v>46078</v>
      </c>
      <c r="G652" s="143" t="str">
        <f>IF(SP_SUL!D655="","*",SP_SUL!D655)</f>
        <v>HUELTON (TP-725)</v>
      </c>
      <c r="H652" s="143" t="str">
        <f>IF(SP_SUL!F655="","*",SP_SUL!F655)</f>
        <v>PDM - SOLDA</v>
      </c>
      <c r="I652" s="143" t="str">
        <f>IF(SP_SUL!H655="","*",SP_SUL!H655)</f>
        <v>-</v>
      </c>
      <c r="J652" s="143" t="str">
        <f>IF(SP_SUL!I655="","*",SP_SUL!I655)</f>
        <v>-</v>
      </c>
      <c r="K652" s="138" t="str">
        <f>IF(SP_SUL!M655="","*",SP_SUL!M655)</f>
        <v>ZPT</v>
      </c>
      <c r="L652" s="138" t="str">
        <f>IF(SP_SUL!N655="","*",SP_SUL!N655)</f>
        <v>ZPT2</v>
      </c>
      <c r="M652" s="139">
        <f>IF(SP_SUL!J655="","*",SP_SUL!J655)</f>
        <v>92</v>
      </c>
      <c r="N652" s="142">
        <f>IF(SP_SUL!K655="","*",SP_SUL!K655)</f>
        <v>106.7</v>
      </c>
      <c r="O652" s="142" t="str">
        <f>IF(SP_SUL!L655="","*",SP_SUL!L655)</f>
        <v>-</v>
      </c>
      <c r="P652" s="141">
        <f>IF(SP_SUL!O655="","*",SP_SUL!O655)</f>
        <v>0.41666666666666669</v>
      </c>
      <c r="Q652" s="141">
        <f>IF(SP_SUL!P655="","*",SP_SUL!P655)</f>
        <v>6.25E-2</v>
      </c>
      <c r="R652" s="143" t="str">
        <f>IF(SP_SUL!Q655="","*",CONCATENATE(SP_SUL!Q655," ",SP_SUL!R655))</f>
        <v>1 Nº DE SOLDA</v>
      </c>
      <c r="S652" s="143" t="str">
        <f>IF(SP_SUL!V655="","*",SP_SUL!V655)</f>
        <v>Moises</v>
      </c>
      <c r="T652" s="143" t="str">
        <f>IF(SP_SUL!W655="","*",SP_SUL!W655)</f>
        <v xml:space="preserve">Execução de solda - Condicionado a temperatura </v>
      </c>
      <c r="U652" s="136">
        <f ca="1">_xlfn.XLOOKUP(G652&amp;$U$2,BS_CONTROLE[CHAVE],BS_CONTROLE[Quantidade_11],"-")</f>
        <v>0</v>
      </c>
      <c r="V652" s="136">
        <f ca="1">_xlfn.XLOOKUP(G652&amp;$V$2,BS_CONTROLE[CHAVE],BS_CONTROLE[Quantidade_11],"-")</f>
        <v>0</v>
      </c>
      <c r="W652" s="136">
        <f ca="1">_xlfn.XLOOKUP(G652&amp;$W$2,BS_CONTROLE[CHAVE],BS_CONTROLE[Quantidade_11],"-")</f>
        <v>0</v>
      </c>
    </row>
    <row r="653" spans="1:23">
      <c r="A653" s="144" t="str">
        <f>IF(SP_SUL!Y656="","*",SP_SUL!Y656)</f>
        <v>OPORTUNIDADE</v>
      </c>
      <c r="B653" s="144" t="str">
        <f>IF(SP_SUL!X656="","*",SP_SUL!X656)</f>
        <v>Oportunidade</v>
      </c>
      <c r="C653" s="144" t="str">
        <f>IF(SP_SUL!Z656="","*",SP_SUL!Z656)</f>
        <v>*</v>
      </c>
      <c r="D653" s="138" t="str">
        <f>IF(SP_SUL!S656="","*",SP_SUL!S656)</f>
        <v>SP SUL</v>
      </c>
      <c r="E653" s="138" t="str">
        <f>IF(SP_SUL!T656="","*",SP_SUL!T656)</f>
        <v>ZEV-ZPT</v>
      </c>
      <c r="F653" s="143">
        <f>IF(SP_SUL!B656="","*",SP_SUL!B656)</f>
        <v>46078</v>
      </c>
      <c r="G653" s="143" t="str">
        <f>IF(SP_SUL!D656="","*",SP_SUL!D656)</f>
        <v>LEANDRO (TP-727)</v>
      </c>
      <c r="H653" s="143" t="str">
        <f>IF(SP_SUL!F656="","*",SP_SUL!F656)</f>
        <v>PDM - SUBSTITUIÇÃO - DORMENTE</v>
      </c>
      <c r="I653" s="143" t="str">
        <f>IF(SP_SUL!H656="","*",SP_SUL!H656)</f>
        <v>-</v>
      </c>
      <c r="J653" s="143" t="str">
        <f>IF(SP_SUL!I656="","*",SP_SUL!I656)</f>
        <v>-</v>
      </c>
      <c r="K653" s="138" t="str">
        <f>IF(SP_SUL!M656="","*",SP_SUL!M656)</f>
        <v>109-ZGM</v>
      </c>
      <c r="L653" s="138">
        <f>IF(SP_SUL!N656="","*",SP_SUL!N656)</f>
        <v>1131121</v>
      </c>
      <c r="M653" s="139">
        <f>IF(SP_SUL!J656="","*",SP_SUL!J656)</f>
        <v>30</v>
      </c>
      <c r="N653" s="142">
        <f>IF(SP_SUL!K656="","*",SP_SUL!K656)</f>
        <v>112.7</v>
      </c>
      <c r="O653" s="142" t="str">
        <f>IF(SP_SUL!L656="","*",SP_SUL!L656)</f>
        <v>-</v>
      </c>
      <c r="P653" s="141">
        <f>IF(SP_SUL!O656="","*",SP_SUL!O656)</f>
        <v>0.41666666666666669</v>
      </c>
      <c r="Q653" s="141">
        <f>IF(SP_SUL!P656="","*",SP_SUL!P656)</f>
        <v>8.3333333333333329E-2</v>
      </c>
      <c r="R653" s="143" t="str">
        <f>IF(SP_SUL!Q656="","*",CONCATENATE(SP_SUL!Q656," ",SP_SUL!R656))</f>
        <v>30 Nº DE DORMENTES</v>
      </c>
      <c r="S653" s="143" t="str">
        <f>IF(SP_SUL!V656="","*",SP_SUL!V656)</f>
        <v>Moises</v>
      </c>
      <c r="T653" s="143" t="str">
        <f>IF(SP_SUL!W656="","*",SP_SUL!W656)</f>
        <v>PDM - Substituição de dormentes</v>
      </c>
      <c r="U653" s="136">
        <f ca="1">_xlfn.XLOOKUP(G653&amp;$U$2,BS_CONTROLE[CHAVE],BS_CONTROLE[Quantidade_11],"-")</f>
        <v>0</v>
      </c>
      <c r="V653" s="136">
        <f ca="1">_xlfn.XLOOKUP(G653&amp;$V$2,BS_CONTROLE[CHAVE],BS_CONTROLE[Quantidade_11],"-")</f>
        <v>0</v>
      </c>
      <c r="W653" s="136">
        <f ca="1">_xlfn.XLOOKUP(G653&amp;$W$2,BS_CONTROLE[CHAVE],BS_CONTROLE[Quantidade_11],"-")</f>
        <v>0</v>
      </c>
    </row>
    <row r="654" spans="1:23" hidden="1">
      <c r="A654" s="144" t="str">
        <f>IF(SP_SUL!Y657="","*",SP_SUL!Y657)</f>
        <v>OPORTUNIDADE</v>
      </c>
      <c r="B654" s="144" t="str">
        <f>IF(SP_SUL!X657="","*",SP_SUL!X657)</f>
        <v>Oportunidade</v>
      </c>
      <c r="C654" s="144" t="str">
        <f>IF(SP_SUL!Z657="","*",SP_SUL!Z657)</f>
        <v>*</v>
      </c>
      <c r="D654" s="138" t="str">
        <f>IF(SP_SUL!S657="","*",SP_SUL!S657)</f>
        <v>SP SUL</v>
      </c>
      <c r="E654" s="138" t="str">
        <f>IF(SP_SUL!T657="","*",SP_SUL!T657)</f>
        <v>ZEV-ZPT</v>
      </c>
      <c r="F654" s="143">
        <f>IF(SP_SUL!B657="","*",SP_SUL!B657)</f>
        <v>46078</v>
      </c>
      <c r="G654" s="143" t="str">
        <f>IF(SP_SUL!D657="","*",SP_SUL!D657)</f>
        <v>EXPANSÃO TURMA 1</v>
      </c>
      <c r="H654" s="143" t="str">
        <f>IF(SP_SUL!F657="","*",SP_SUL!F657)</f>
        <v>EXPANSÃO - SOLDA</v>
      </c>
      <c r="I654" s="143" t="str">
        <f>IF(SP_SUL!H657="","*",SP_SUL!H657)</f>
        <v>-</v>
      </c>
      <c r="J654" s="143" t="str">
        <f>IF(SP_SUL!I657="","*",SP_SUL!I657)</f>
        <v>-</v>
      </c>
      <c r="K654" s="138" t="str">
        <f>IF(SP_SUL!M657="","*",SP_SUL!M657)</f>
        <v>109-ZGM</v>
      </c>
      <c r="L654" s="138" t="str">
        <f>IF(SP_SUL!N657="","*",SP_SUL!N657)</f>
        <v>1101093/1101091</v>
      </c>
      <c r="M654" s="139">
        <f>IF(SP_SUL!J657="","*",SP_SUL!J657)</f>
        <v>30</v>
      </c>
      <c r="N654" s="142">
        <f>IF(SP_SUL!K657="","*",SP_SUL!K657)</f>
        <v>108.75</v>
      </c>
      <c r="O654" s="142">
        <f>IF(SP_SUL!L657="","*",SP_SUL!L657)</f>
        <v>109</v>
      </c>
      <c r="P654" s="141">
        <f>IF(SP_SUL!O657="","*",SP_SUL!O657)</f>
        <v>0.35416666666666669</v>
      </c>
      <c r="Q654" s="141">
        <f>IF(SP_SUL!P657="","*",SP_SUL!P657)</f>
        <v>8.3333333333333329E-2</v>
      </c>
      <c r="R654" s="143" t="str">
        <f>IF(SP_SUL!Q657="","*",CONCATENATE(SP_SUL!Q657," ",SP_SUL!R657))</f>
        <v>1 Nº DE SOLDA</v>
      </c>
      <c r="S654" s="143" t="str">
        <f>IF(SP_SUL!V657="","*",SP_SUL!V657)</f>
        <v>Pedro</v>
      </c>
      <c r="T654" s="143" t="str">
        <f>IF(SP_SUL!W657="","*",SP_SUL!W657)</f>
        <v>Execução de solda - Condicionado a temperatura (Obs: Ocupação do AMV L3)</v>
      </c>
      <c r="U654" s="136">
        <f ca="1">_xlfn.XLOOKUP(G654&amp;$U$2,BS_CONTROLE[CHAVE],BS_CONTROLE[Quantidade_11],"-")</f>
        <v>4</v>
      </c>
      <c r="V654" s="136">
        <f ca="1">_xlfn.XLOOKUP(G654&amp;$V$2,BS_CONTROLE[CHAVE],BS_CONTROLE[Quantidade_11],"-")</f>
        <v>0</v>
      </c>
      <c r="W654" s="136">
        <f ca="1">_xlfn.XLOOKUP(G654&amp;$W$2,BS_CONTROLE[CHAVE],BS_CONTROLE[Quantidade_11],"-")</f>
        <v>0</v>
      </c>
    </row>
    <row r="655" spans="1:23" hidden="1">
      <c r="A655" s="144" t="str">
        <f>IF(SP_SUL!Y658="","*",SP_SUL!Y658)</f>
        <v>*</v>
      </c>
      <c r="B655" s="144" t="str">
        <f>IF(SP_SUL!X658="","*",SP_SUL!X658)</f>
        <v>Extra</v>
      </c>
      <c r="C655" s="144" t="str">
        <f>IF(SP_SUL!Z658="","*",SP_SUL!Z658)</f>
        <v>*</v>
      </c>
      <c r="D655" s="138" t="str">
        <f>IF(SP_SUL!S658="","*",SP_SUL!S658)</f>
        <v>SP SUL</v>
      </c>
      <c r="E655" s="138" t="str">
        <f>IF(SP_SUL!T658="","*",SP_SUL!T658)</f>
        <v>ZEV-ZPT</v>
      </c>
      <c r="F655" s="143">
        <f>IF(SP_SUL!B658="","*",SP_SUL!B658)</f>
        <v>46078</v>
      </c>
      <c r="G655" s="143" t="str">
        <f>IF(SP_SUL!D658="","*",SP_SUL!D658)</f>
        <v>MODERNIZAÇÃO TURMA 2</v>
      </c>
      <c r="H655" s="143" t="str">
        <f>IF(SP_SUL!F658="","*",SP_SUL!F658)</f>
        <v>OUTRAS ATIVIDADES</v>
      </c>
      <c r="I655" s="143" t="str">
        <f>IF(SP_SUL!H658="","*",SP_SUL!H658)</f>
        <v>-</v>
      </c>
      <c r="J655" s="143" t="str">
        <f>IF(SP_SUL!I658="","*",SP_SUL!I658)</f>
        <v>-</v>
      </c>
      <c r="K655" s="138" t="str">
        <f>IF(SP_SUL!M658="","*",SP_SUL!M658)</f>
        <v>ZGP</v>
      </c>
      <c r="L655" s="138" t="str">
        <f>IF(SP_SUL!N658="","*",SP_SUL!N658)</f>
        <v>ZGP2</v>
      </c>
      <c r="M655" s="139">
        <f>IF(SP_SUL!J658="","*",SP_SUL!J658)</f>
        <v>92</v>
      </c>
      <c r="N655" s="142">
        <f>IF(SP_SUL!K658="","*",SP_SUL!K658)</f>
        <v>102.6</v>
      </c>
      <c r="O655" s="142" t="str">
        <f>IF(SP_SUL!L658="","*",SP_SUL!L658)</f>
        <v>-</v>
      </c>
      <c r="P655" s="141">
        <f>IF(SP_SUL!O658="","*",SP_SUL!O658)</f>
        <v>0.33333333333333331</v>
      </c>
      <c r="Q655" s="141">
        <f>IF(SP_SUL!P658="","*",SP_SUL!P658)</f>
        <v>4.1666666666666664E-2</v>
      </c>
      <c r="R655" s="143" t="str">
        <f>IF(SP_SUL!Q658="","*",CONCATENATE(SP_SUL!Q658," ",SP_SUL!R658))</f>
        <v>1 BINÁRIO</v>
      </c>
      <c r="S655" s="143" t="str">
        <f>IF(SP_SUL!V658="","*",SP_SUL!V658)</f>
        <v xml:space="preserve">Augusto </v>
      </c>
      <c r="T655" s="143" t="str">
        <f>IF(SP_SUL!W658="","*",SP_SUL!W658)</f>
        <v xml:space="preserve">Nivelamento 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>
        <f ca="1">_xlfn.XLOOKUP(G655&amp;$W$2,BS_CONTROLE[CHAVE],BS_CONTROLE[Quantidade_11],"-")</f>
        <v>1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OPORTUNIDADE</v>
      </c>
      <c r="B657" s="144" t="str">
        <f>IF(SP_SUL!X660="","*",SP_SUL!X660)</f>
        <v>Oportunidade</v>
      </c>
      <c r="C657" s="144" t="str">
        <f>IF(SP_SUL!Z660="","*",SP_SUL!Z660)</f>
        <v>*</v>
      </c>
      <c r="D657" s="138" t="str">
        <f>IF(SP_SUL!S660="","*",SP_SUL!S660)</f>
        <v>SP SUL</v>
      </c>
      <c r="E657" s="138" t="str">
        <f>IF(SP_SUL!T660="","*",SP_SUL!T660)</f>
        <v>ZBV-ZRX</v>
      </c>
      <c r="F657" s="143">
        <f>IF(SP_SUL!B660="","*",SP_SUL!B660)</f>
        <v>46079</v>
      </c>
      <c r="G657" s="143" t="str">
        <f>IF(SP_SUL!D660="","*",SP_SUL!D660)</f>
        <v>V97</v>
      </c>
      <c r="H657" s="143" t="str">
        <f>IF(SP_SUL!F660="","*",SP_SUL!F660)</f>
        <v>DETECÇÃO - ULTRASSOM - SPERRY</v>
      </c>
      <c r="I657" s="143" t="str">
        <f>IF(SP_SUL!H660="","*",SP_SUL!H660)</f>
        <v>ZRX</v>
      </c>
      <c r="J657" s="143" t="str">
        <f>IF(SP_SUL!I660="","*",SP_SUL!I660)</f>
        <v>ZTT</v>
      </c>
      <c r="K657" s="138" t="str">
        <f>IF(SP_SUL!M660="","*",SP_SUL!M660)</f>
        <v>ZRX-ZTT</v>
      </c>
      <c r="L657" s="138" t="str">
        <f>IF(SP_SUL!N660="","*",SP_SUL!N660)</f>
        <v>ZRXZTT</v>
      </c>
      <c r="M657" s="139">
        <f>IF(SP_SUL!J660="","*",SP_SUL!J660)</f>
        <v>70</v>
      </c>
      <c r="N657" s="142">
        <f>IF(SP_SUL!K660="","*",SP_SUL!K660)</f>
        <v>135</v>
      </c>
      <c r="O657" s="142" t="str">
        <f>IF(SP_SUL!L660="","*",SP_SUL!L660)</f>
        <v>-</v>
      </c>
      <c r="P657" s="141">
        <f>IF(SP_SUL!O660="","*",SP_SUL!O660)</f>
        <v>0.35416666666666669</v>
      </c>
      <c r="Q657" s="141">
        <f>IF(SP_SUL!P660="","*",SP_SUL!P660)</f>
        <v>4.1666666666666664E-2</v>
      </c>
      <c r="R657" s="143" t="str">
        <f>IF(SP_SUL!Q660="","*",CONCATENATE(SP_SUL!Q660," ",SP_SUL!R660))</f>
        <v>1 KM</v>
      </c>
      <c r="S657" s="143" t="str">
        <f>IF(SP_SUL!V660="","*",SP_SUL!V660)</f>
        <v>Jhon</v>
      </c>
      <c r="T657" s="143" t="str">
        <f>IF(SP_SUL!W660="","*",SP_SUL!W660)</f>
        <v>Sperry</v>
      </c>
      <c r="U657" s="136" t="str">
        <f ca="1">_xlfn.XLOOKUP(G657&amp;$U$2,BS_CONTROLE[CHAVE],BS_CONTROLE[Quantidade_11],"-")</f>
        <v>-</v>
      </c>
      <c r="V657" s="136">
        <f ca="1">_xlfn.XLOOKUP(G657&amp;$V$2,BS_CONTROLE[CHAVE],BS_CONTROLE[Quantidade_11],"-")</f>
        <v>1</v>
      </c>
      <c r="W657" s="136">
        <f ca="1">_xlfn.XLOOKUP(G657&amp;$W$2,BS_CONTROLE[CHAVE],BS_CONTROLE[Quantidade_11],"-")</f>
        <v>0</v>
      </c>
    </row>
    <row r="658" spans="1:23" hidden="1">
      <c r="A658" s="144" t="str">
        <f>IF(SP_SUL!Y661="","*",SP_SUL!Y661)</f>
        <v>OPORTUNIDADE</v>
      </c>
      <c r="B658" s="144" t="str">
        <f>IF(SP_SUL!X661="","*",SP_SUL!X661)</f>
        <v>Oportunidade</v>
      </c>
      <c r="C658" s="144" t="str">
        <f>IF(SP_SUL!Z661="","*",SP_SUL!Z661)</f>
        <v>*</v>
      </c>
      <c r="D658" s="138" t="str">
        <f>IF(SP_SUL!S661="","*",SP_SUL!S661)</f>
        <v>SP SUL</v>
      </c>
      <c r="E658" s="138" t="str">
        <f>IF(SP_SUL!T661="","*",SP_SUL!T661)</f>
        <v>ZBV-ZRX</v>
      </c>
      <c r="F658" s="143">
        <f>IF(SP_SUL!B661="","*",SP_SUL!B661)</f>
        <v>46079</v>
      </c>
      <c r="G658" s="143" t="str">
        <f>IF(SP_SUL!D661="","*",SP_SUL!D661)</f>
        <v>EXPANSÃO TURMA 1</v>
      </c>
      <c r="H658" s="143" t="str">
        <f>IF(SP_SUL!F661="","*",SP_SUL!F661)</f>
        <v>EXPANSÃO - SOLDA</v>
      </c>
      <c r="I658" s="143" t="str">
        <f>IF(SP_SUL!H661="","*",SP_SUL!H661)</f>
        <v>-</v>
      </c>
      <c r="J658" s="143" t="str">
        <f>IF(SP_SUL!I661="","*",SP_SUL!I661)</f>
        <v>-</v>
      </c>
      <c r="K658" s="138" t="str">
        <f>IF(SP_SUL!M661="","*",SP_SUL!M661)</f>
        <v xml:space="preserve">ZAC-ZSU </v>
      </c>
      <c r="L658" s="138" t="str">
        <f>IF(SP_SUL!N661="","*",SP_SUL!N661)</f>
        <v>K74ZNO/K70K74</v>
      </c>
      <c r="M658" s="139">
        <f>IF(SP_SUL!J661="","*",SP_SUL!J661)</f>
        <v>68</v>
      </c>
      <c r="N658" s="142">
        <f>IF(SP_SUL!K661="","*",SP_SUL!K661)</f>
        <v>74.2</v>
      </c>
      <c r="O658" s="142" t="str">
        <f>IF(SP_SUL!L661="","*",SP_SUL!L661)</f>
        <v>-</v>
      </c>
      <c r="P658" s="141">
        <f>IF(SP_SUL!O661="","*",SP_SUL!O661)</f>
        <v>0.375</v>
      </c>
      <c r="Q658" s="141">
        <f>IF(SP_SUL!P661="","*",SP_SUL!P661)</f>
        <v>6.25E-2</v>
      </c>
      <c r="R658" s="143" t="str">
        <f>IF(SP_SUL!Q661="","*",CONCATENATE(SP_SUL!Q661," ",SP_SUL!R661))</f>
        <v>1 Nº DE SOLDA</v>
      </c>
      <c r="S658" s="143" t="str">
        <f>IF(SP_SUL!V661="","*",SP_SUL!V661)</f>
        <v xml:space="preserve">Elder </v>
      </c>
      <c r="T658" s="143" t="str">
        <f>IF(SP_SUL!W661="","*",SP_SUL!W661)</f>
        <v xml:space="preserve">Execução de solda - Condicionado a temperatura </v>
      </c>
      <c r="U658" s="136">
        <f ca="1">_xlfn.XLOOKUP(G658&amp;$U$2,BS_CONTROLE[CHAVE],BS_CONTROLE[Quantidade_11],"-")</f>
        <v>4</v>
      </c>
      <c r="V658" s="136">
        <f ca="1">_xlfn.XLOOKUP(G658&amp;$V$2,BS_CONTROLE[CHAVE],BS_CONTROLE[Quantidade_11],"-")</f>
        <v>0</v>
      </c>
      <c r="W658" s="136">
        <f ca="1">_xlfn.XLOOKUP(G658&amp;$W$2,BS_CONTROLE[CHAVE],BS_CONTROLE[Quantidade_11],"-")</f>
        <v>0</v>
      </c>
    </row>
    <row r="659" spans="1:23" hidden="1">
      <c r="A659" s="144" t="str">
        <f>IF(SP_SUL!Y662="","*",SP_SUL!Y662)</f>
        <v>OPORTUNIDADE</v>
      </c>
      <c r="B659" s="144" t="str">
        <f>IF(SP_SUL!X662="","*",SP_SUL!X662)</f>
        <v>Oportunidade</v>
      </c>
      <c r="C659" s="144" t="str">
        <f>IF(SP_SUL!Z662="","*",SP_SUL!Z662)</f>
        <v>*</v>
      </c>
      <c r="D659" s="138" t="str">
        <f>IF(SP_SUL!S662="","*",SP_SUL!S662)</f>
        <v>SP SUL</v>
      </c>
      <c r="E659" s="138" t="str">
        <f>IF(SP_SUL!T662="","*",SP_SUL!T662)</f>
        <v>ZBV-ZRX</v>
      </c>
      <c r="F659" s="143">
        <f>IF(SP_SUL!B662="","*",SP_SUL!B662)</f>
        <v>46079</v>
      </c>
      <c r="G659" s="143" t="str">
        <f>IF(SP_SUL!D662="","*",SP_SUL!D662)</f>
        <v>KLECIO (TP-699)</v>
      </c>
      <c r="H659" s="143" t="str">
        <f>IF(SP_SUL!F662="","*",SP_SUL!F662)</f>
        <v>PDM - SOLDA</v>
      </c>
      <c r="I659" s="143" t="str">
        <f>IF(SP_SUL!H662="","*",SP_SUL!H662)</f>
        <v>-</v>
      </c>
      <c r="J659" s="143" t="str">
        <f>IF(SP_SUL!I662="","*",SP_SUL!I662)</f>
        <v>-</v>
      </c>
      <c r="K659" s="138" t="str">
        <f>IF(SP_SUL!M662="","*",SP_SUL!M662)</f>
        <v>ZTT-ZLI</v>
      </c>
      <c r="L659" s="138" t="str">
        <f>IF(SP_SUL!N662="","*",SP_SUL!N662)</f>
        <v>ZTTK971</v>
      </c>
      <c r="M659" s="139">
        <f>IF(SP_SUL!J662="","*",SP_SUL!J662)</f>
        <v>70</v>
      </c>
      <c r="N659" s="142">
        <f>IF(SP_SUL!K662="","*",SP_SUL!K662)</f>
        <v>97.4</v>
      </c>
      <c r="O659" s="142" t="str">
        <f>IF(SP_SUL!L662="","*",SP_SUL!L662)</f>
        <v>-</v>
      </c>
      <c r="P659" s="141">
        <f>IF(SP_SUL!O662="","*",SP_SUL!O662)</f>
        <v>0.375</v>
      </c>
      <c r="Q659" s="141">
        <f>IF(SP_SUL!P662="","*",SP_SUL!P662)</f>
        <v>6.25E-2</v>
      </c>
      <c r="R659" s="143" t="str">
        <f>IF(SP_SUL!Q662="","*",CONCATENATE(SP_SUL!Q662," ",SP_SUL!R662))</f>
        <v>1 Nº DE SOLDA</v>
      </c>
      <c r="S659" s="143" t="str">
        <f>IF(SP_SUL!V662="","*",SP_SUL!V662)</f>
        <v xml:space="preserve">Klecio </v>
      </c>
      <c r="T659" s="143" t="str">
        <f>IF(SP_SUL!W662="","*",SP_SUL!W662)</f>
        <v xml:space="preserve">Execução de solda - Condicionado a temperatura </v>
      </c>
      <c r="U659" s="136">
        <f ca="1">_xlfn.XLOOKUP(G659&amp;$U$2,BS_CONTROLE[CHAVE],BS_CONTROLE[Quantidade_11],"-")</f>
        <v>1</v>
      </c>
      <c r="V659" s="136">
        <f ca="1">_xlfn.XLOOKUP(G659&amp;$V$2,BS_CONTROLE[CHAVE],BS_CONTROLE[Quantidade_11],"-")</f>
        <v>0</v>
      </c>
      <c r="W659" s="136">
        <f ca="1">_xlfn.XLOOKUP(G659&amp;$W$2,BS_CONTROLE[CHAVE],BS_CONTROLE[Quantidade_11],"-")</f>
        <v>0</v>
      </c>
    </row>
    <row r="660" spans="1:23" hidden="1">
      <c r="A660" s="144" t="str">
        <f>IF(SP_SUL!Y663="","*",SP_SUL!Y663)</f>
        <v>OPORTUNIDADE</v>
      </c>
      <c r="B660" s="144" t="str">
        <f>IF(SP_SUL!X663="","*",SP_SUL!X663)</f>
        <v>Oportunidade</v>
      </c>
      <c r="C660" s="144" t="str">
        <f>IF(SP_SUL!Z663="","*",SP_SUL!Z663)</f>
        <v>*</v>
      </c>
      <c r="D660" s="138" t="str">
        <f>IF(SP_SUL!S663="","*",SP_SUL!S663)</f>
        <v>SP SUL</v>
      </c>
      <c r="E660" s="138" t="str">
        <f>IF(SP_SUL!T663="","*",SP_SUL!T663)</f>
        <v>ZBV-ZRX</v>
      </c>
      <c r="F660" s="143">
        <f>IF(SP_SUL!B663="","*",SP_SUL!B663)</f>
        <v>46079</v>
      </c>
      <c r="G660" s="143" t="str">
        <f>IF(SP_SUL!D663="","*",SP_SUL!D663)</f>
        <v>E42</v>
      </c>
      <c r="H660" s="143" t="str">
        <f>IF(SP_SUL!F663="","*",SP_SUL!F663)</f>
        <v>TRILHEIRO - DESCARGA</v>
      </c>
      <c r="I660" s="143" t="str">
        <f>IF(SP_SUL!H663="","*",SP_SUL!H663)</f>
        <v>ZBV3</v>
      </c>
      <c r="J660" s="143" t="str">
        <f>IF(SP_SUL!I663="","*",SP_SUL!I663)</f>
        <v>ZBV3</v>
      </c>
      <c r="K660" s="138" t="str">
        <f>IF(SP_SUL!M663="","*",SP_SUL!M663)</f>
        <v>ZBM-ZHO</v>
      </c>
      <c r="L660" s="138" t="str">
        <f>IF(SP_SUL!N663="","*",SP_SUL!N663)</f>
        <v>ZBM1/ZK57ZHO</v>
      </c>
      <c r="M660" s="139">
        <f>IF(SP_SUL!J663="","*",SP_SUL!J663)</f>
        <v>68</v>
      </c>
      <c r="N660" s="142">
        <f>IF(SP_SUL!K663="","*",SP_SUL!K663)</f>
        <v>54.96</v>
      </c>
      <c r="O660" s="142">
        <f>IF(SP_SUL!L663="","*",SP_SUL!L663)</f>
        <v>57.484000000000002</v>
      </c>
      <c r="P660" s="141">
        <f>IF(SP_SUL!O663="","*",SP_SUL!O663)</f>
        <v>0.41666666666666669</v>
      </c>
      <c r="Q660" s="141">
        <f>IF(SP_SUL!P663="","*",SP_SUL!P663)</f>
        <v>8.3333333333333329E-2</v>
      </c>
      <c r="R660" s="143" t="str">
        <f>IF(SP_SUL!Q663="","*",CONCATENATE(SP_SUL!Q663," ",SP_SUL!R663))</f>
        <v>2496 M</v>
      </c>
      <c r="S660" s="143" t="str">
        <f>IF(SP_SUL!V663="","*",SP_SUL!V663)</f>
        <v>Israel</v>
      </c>
      <c r="T660" s="143" t="str">
        <f>IF(SP_SUL!W663="","*",SP_SUL!W663)</f>
        <v>Descarga de trilho</v>
      </c>
      <c r="U660" s="136">
        <f ca="1">_xlfn.XLOOKUP(G660&amp;$U$2,BS_CONTROLE[CHAVE],BS_CONTROLE[Quantidade_11],"-")</f>
        <v>1560</v>
      </c>
      <c r="V660" s="136">
        <f ca="1">_xlfn.XLOOKUP(G660&amp;$V$2,BS_CONTROLE[CHAVE],BS_CONTROLE[Quantidade_11],"-")</f>
        <v>0</v>
      </c>
      <c r="W660" s="136">
        <f ca="1">_xlfn.XLOOKUP(G660&amp;$W$2,BS_CONTROLE[CHAVE],BS_CONTROLE[Quantidade_11],"-")</f>
        <v>0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OPORTUNIDADE</v>
      </c>
      <c r="B662" s="144" t="str">
        <f>IF(SP_SUL!X665="","*",SP_SUL!X665)</f>
        <v>Oportunidade</v>
      </c>
      <c r="C662" s="144" t="str">
        <f>IF(SP_SUL!Z665="","*",SP_SUL!Z665)</f>
        <v>*</v>
      </c>
      <c r="D662" s="138" t="str">
        <f>IF(SP_SUL!S665="","*",SP_SUL!S665)</f>
        <v>SP SUL</v>
      </c>
      <c r="E662" s="138" t="str">
        <f>IF(SP_SUL!T665="","*",SP_SUL!T665)</f>
        <v>ZBV-ZKE</v>
      </c>
      <c r="F662" s="143">
        <f>IF(SP_SUL!B665="","*",SP_SUL!B665)</f>
        <v>46079</v>
      </c>
      <c r="G662" s="143" t="str">
        <f>IF(SP_SUL!D665="","*",SP_SUL!D665)</f>
        <v>DANIEL (TP-647)</v>
      </c>
      <c r="H662" s="143" t="str">
        <f>IF(SP_SUL!F665="","*",SP_SUL!F665)</f>
        <v>PDM - SOLDA</v>
      </c>
      <c r="I662" s="143" t="str">
        <f>IF(SP_SUL!H665="","*",SP_SUL!H665)</f>
        <v>-</v>
      </c>
      <c r="J662" s="143" t="str">
        <f>IF(SP_SUL!I665="","*",SP_SUL!I665)</f>
        <v>-</v>
      </c>
      <c r="K662" s="138" t="str">
        <f>IF(SP_SUL!M665="","*",SP_SUL!M665)</f>
        <v>ZST</v>
      </c>
      <c r="L662" s="138" t="str">
        <f>IF(SP_SUL!N665="","*",SP_SUL!N665)</f>
        <v>ZST2</v>
      </c>
      <c r="M662" s="139">
        <f>IF(SP_SUL!J665="","*",SP_SUL!J665)</f>
        <v>56</v>
      </c>
      <c r="N662" s="142">
        <f>IF(SP_SUL!K665="","*",SP_SUL!K665)</f>
        <v>208.75</v>
      </c>
      <c r="O662" s="142" t="str">
        <f>IF(SP_SUL!L665="","*",SP_SUL!L665)</f>
        <v>-</v>
      </c>
      <c r="P662" s="141">
        <f>IF(SP_SUL!O665="","*",SP_SUL!O665)</f>
        <v>0.375</v>
      </c>
      <c r="Q662" s="141">
        <f>IF(SP_SUL!P665="","*",SP_SUL!P665)</f>
        <v>6.25E-2</v>
      </c>
      <c r="R662" s="143" t="str">
        <f>IF(SP_SUL!Q665="","*",CONCATENATE(SP_SUL!Q665," ",SP_SUL!R665))</f>
        <v>1 Nº DE SOLDA</v>
      </c>
      <c r="S662" s="143" t="str">
        <f>IF(SP_SUL!V665="","*",SP_SUL!V665)</f>
        <v>Daniel</v>
      </c>
      <c r="T662" s="143" t="str">
        <f>IF(SP_SUL!W665="","*",SP_SUL!W665)</f>
        <v xml:space="preserve">Execução de solda - Condicionado a temperatura </v>
      </c>
      <c r="U662" s="136">
        <f ca="1">_xlfn.XLOOKUP(G662&amp;$U$2,BS_CONTROLE[CHAVE],BS_CONTROLE[Quantidade_11],"-")</f>
        <v>0</v>
      </c>
      <c r="V662" s="136">
        <f ca="1">_xlfn.XLOOKUP(G662&amp;$V$2,BS_CONTROLE[CHAVE],BS_CONTROLE[Quantidade_11],"-")</f>
        <v>0</v>
      </c>
      <c r="W662" s="136">
        <f ca="1">_xlfn.XLOOKUP(G662&amp;$W$2,BS_CONTROLE[CHAVE],BS_CONTROLE[Quantidade_11],"-")</f>
        <v>0</v>
      </c>
    </row>
    <row r="663" spans="1:23" hidden="1">
      <c r="A663" s="144" t="str">
        <f>IF(SP_SUL!Y666="","*",SP_SUL!Y666)</f>
        <v>OPORTUNIDADE</v>
      </c>
      <c r="B663" s="144" t="str">
        <f>IF(SP_SUL!X666="","*",SP_SUL!X666)</f>
        <v>Oportunidade</v>
      </c>
      <c r="C663" s="144" t="str">
        <f>IF(SP_SUL!Z666="","*",SP_SUL!Z666)</f>
        <v>*</v>
      </c>
      <c r="D663" s="138" t="str">
        <f>IF(SP_SUL!S666="","*",SP_SUL!S666)</f>
        <v>SP SUL</v>
      </c>
      <c r="E663" s="138" t="str">
        <f>IF(SP_SUL!T666="","*",SP_SUL!T666)</f>
        <v>ZBV-ZKE</v>
      </c>
      <c r="F663" s="143">
        <f>IF(SP_SUL!B666="","*",SP_SUL!B666)</f>
        <v>46079</v>
      </c>
      <c r="G663" s="143" t="str">
        <f>IF(SP_SUL!D666="","*",SP_SUL!D666)</f>
        <v>V93</v>
      </c>
      <c r="H663" s="143" t="str">
        <f>IF(SP_SUL!F666="","*",SP_SUL!F666)</f>
        <v>MECANIZAÇÃO - SOCADORA</v>
      </c>
      <c r="I663" s="143" t="str">
        <f>IF(SP_SUL!H666="","*",SP_SUL!H666)</f>
        <v>ZYU1</v>
      </c>
      <c r="J663" s="143" t="str">
        <f>IF(SP_SUL!I666="","*",SP_SUL!I666)</f>
        <v>ZYU1</v>
      </c>
      <c r="K663" s="138" t="str">
        <f>IF(SP_SUL!M666="","*",SP_SUL!M666)</f>
        <v>ZYU-ZST</v>
      </c>
      <c r="L663" s="138" t="str">
        <f>IF(SP_SUL!N666="","*",SP_SUL!N666)</f>
        <v>ZYU206</v>
      </c>
      <c r="M663" s="139">
        <f>IF(SP_SUL!J666="","*",SP_SUL!J666)</f>
        <v>56</v>
      </c>
      <c r="N663" s="142">
        <f>IF(SP_SUL!K666="","*",SP_SUL!K666)</f>
        <v>204.4</v>
      </c>
      <c r="O663" s="142">
        <f>IF(SP_SUL!L666="","*",SP_SUL!L666)</f>
        <v>205.8</v>
      </c>
      <c r="P663" s="141">
        <f>IF(SP_SUL!O666="","*",SP_SUL!O666)</f>
        <v>0.41666666666666669</v>
      </c>
      <c r="Q663" s="141">
        <f>IF(SP_SUL!P666="","*",SP_SUL!P666)</f>
        <v>8.3333333333333329E-2</v>
      </c>
      <c r="R663" s="143" t="str">
        <f>IF(SP_SUL!Q666="","*",CONCATENATE(SP_SUL!Q666," ",SP_SUL!R666))</f>
        <v>500 M</v>
      </c>
      <c r="S663" s="143" t="str">
        <f>IF(SP_SUL!V666="","*",SP_SUL!V666)</f>
        <v>Moises</v>
      </c>
      <c r="T663" s="143" t="str">
        <f>IF(SP_SUL!W666="","*",SP_SUL!W666)</f>
        <v>Socaria mecanizada</v>
      </c>
      <c r="U663" s="136" t="str">
        <f ca="1">_xlfn.XLOOKUP(G663&amp;$U$2,BS_CONTROLE[CHAVE],BS_CONTROLE[Quantidade_11],"-")</f>
        <v>-</v>
      </c>
      <c r="V663" s="136">
        <f ca="1">_xlfn.XLOOKUP(G663&amp;$V$2,BS_CONTROLE[CHAVE],BS_CONTROLE[Quantidade_11],"-")</f>
        <v>0</v>
      </c>
      <c r="W663" s="136">
        <f ca="1">_xlfn.XLOOKUP(G663&amp;$W$2,BS_CONTROLE[CHAVE],BS_CONTROLE[Quantidade_11],"-")</f>
        <v>0</v>
      </c>
    </row>
    <row r="664" spans="1:23" hidden="1">
      <c r="A664" s="144" t="str">
        <f>IF(SP_SUL!Y667="","*",SP_SUL!Y667)</f>
        <v>OPORTUNIDADE</v>
      </c>
      <c r="B664" s="144" t="str">
        <f>IF(SP_SUL!X667="","*",SP_SUL!X667)</f>
        <v>Oportunidade</v>
      </c>
      <c r="C664" s="144" t="str">
        <f>IF(SP_SUL!Z667="","*",SP_SUL!Z667)</f>
        <v>*</v>
      </c>
      <c r="D664" s="138" t="str">
        <f>IF(SP_SUL!S667="","*",SP_SUL!S667)</f>
        <v>SP SUL</v>
      </c>
      <c r="E664" s="138" t="str">
        <f>IF(SP_SUL!T667="","*",SP_SUL!T667)</f>
        <v>ZBV-ZKE</v>
      </c>
      <c r="F664" s="143">
        <f>IF(SP_SUL!B667="","*",SP_SUL!B667)</f>
        <v>46079</v>
      </c>
      <c r="G664" s="143" t="str">
        <f>IF(SP_SUL!D667="","*",SP_SUL!D667)</f>
        <v>ROGÉRIO (TP-730)</v>
      </c>
      <c r="H664" s="143" t="str">
        <f>IF(SP_SUL!F667="","*",SP_SUL!F667)</f>
        <v>PDM - SUBSTITUIÇÃO - DORMENTE</v>
      </c>
      <c r="I664" s="143" t="str">
        <f>IF(SP_SUL!H667="","*",SP_SUL!H667)</f>
        <v>-</v>
      </c>
      <c r="J664" s="143" t="str">
        <f>IF(SP_SUL!I667="","*",SP_SUL!I667)</f>
        <v>*</v>
      </c>
      <c r="K664" s="138" t="str">
        <f>IF(SP_SUL!M667="","*",SP_SUL!M667)</f>
        <v>ZYU</v>
      </c>
      <c r="L664" s="138" t="str">
        <f>IF(SP_SUL!N667="","*",SP_SUL!N667)</f>
        <v>ZYU2</v>
      </c>
      <c r="M664" s="139">
        <f>IF(SP_SUL!J667="","*",SP_SUL!J667)</f>
        <v>56</v>
      </c>
      <c r="N664" s="142">
        <f>IF(SP_SUL!K667="","*",SP_SUL!K667)</f>
        <v>202</v>
      </c>
      <c r="O664" s="142" t="str">
        <f>IF(SP_SUL!L667="","*",SP_SUL!L667)</f>
        <v>-</v>
      </c>
      <c r="P664" s="141">
        <f>IF(SP_SUL!O667="","*",SP_SUL!O667)</f>
        <v>0.41666666666666669</v>
      </c>
      <c r="Q664" s="141">
        <f>IF(SP_SUL!P667="","*",SP_SUL!P667)</f>
        <v>8.3333333333333329E-2</v>
      </c>
      <c r="R664" s="143" t="str">
        <f>IF(SP_SUL!Q667="","*",CONCATENATE(SP_SUL!Q667," ",SP_SUL!R667))</f>
        <v>20 Nº DE DORMENTES</v>
      </c>
      <c r="S664" s="143" t="str">
        <f>IF(SP_SUL!V667="","*",SP_SUL!V667)</f>
        <v>Rogerio</v>
      </c>
      <c r="T664" s="143" t="str">
        <f>IF(SP_SUL!W667="","*",SP_SUL!W667)</f>
        <v>Substituição de dormentes</v>
      </c>
      <c r="U664" s="136">
        <f ca="1">_xlfn.XLOOKUP(G664&amp;$U$2,BS_CONTROLE[CHAVE],BS_CONTROLE[Quantidade_11],"-")</f>
        <v>0</v>
      </c>
      <c r="V664" s="136">
        <f ca="1">_xlfn.XLOOKUP(G664&amp;$V$2,BS_CONTROLE[CHAVE],BS_CONTROLE[Quantidade_11],"-")</f>
        <v>0</v>
      </c>
      <c r="W664" s="136">
        <f ca="1">_xlfn.XLOOKUP(G664&amp;$W$2,BS_CONTROLE[CHAVE],BS_CONTROLE[Quantidade_11],"-")</f>
        <v>0</v>
      </c>
    </row>
    <row r="665" spans="1:23" hidden="1">
      <c r="A665" s="144" t="str">
        <f>IF(SP_SUL!Y668="","*",SP_SUL!Y668)</f>
        <v>OPORTUNIDADE</v>
      </c>
      <c r="B665" s="144" t="str">
        <f>IF(SP_SUL!X668="","*",SP_SUL!X668)</f>
        <v>Oportunidade</v>
      </c>
      <c r="C665" s="144" t="str">
        <f>IF(SP_SUL!Z668="","*",SP_SUL!Z668)</f>
        <v>*</v>
      </c>
      <c r="D665" s="138" t="str">
        <f>IF(SP_SUL!S668="","*",SP_SUL!S668)</f>
        <v>SP SUL</v>
      </c>
      <c r="E665" s="138" t="str">
        <f>IF(SP_SUL!T668="","*",SP_SUL!T668)</f>
        <v>ZBV-ZKE</v>
      </c>
      <c r="F665" s="143">
        <f>IF(SP_SUL!B668="","*",SP_SUL!B668)</f>
        <v>46079</v>
      </c>
      <c r="G665" s="143" t="str">
        <f>IF(SP_SUL!D668="","*",SP_SUL!D668)</f>
        <v>W59</v>
      </c>
      <c r="H665" s="143" t="str">
        <f>IF(SP_SUL!F668="","*",SP_SUL!F668)</f>
        <v>PDM - DESCARGA - DORMENTE</v>
      </c>
      <c r="I665" s="143" t="str">
        <f>IF(SP_SUL!H668="","*",SP_SUL!H668)</f>
        <v>ZYU1</v>
      </c>
      <c r="J665" s="143" t="str">
        <f>IF(SP_SUL!I668="","*",SP_SUL!I668)</f>
        <v>ZYU1</v>
      </c>
      <c r="K665" s="138" t="str">
        <f>IF(SP_SUL!M668="","*",SP_SUL!M668)</f>
        <v>ZDY-ZFY</v>
      </c>
      <c r="L665" s="138" t="str">
        <f>IF(SP_SUL!N668="","*",SP_SUL!N668)</f>
        <v>189ZFY</v>
      </c>
      <c r="M665" s="139">
        <f>IF(SP_SUL!J668="","*",SP_SUL!J668)</f>
        <v>56</v>
      </c>
      <c r="N665" s="142">
        <f>IF(SP_SUL!K668="","*",SP_SUL!K668)</f>
        <v>190</v>
      </c>
      <c r="O665" s="142">
        <f>IF(SP_SUL!L668="","*",SP_SUL!L668)</f>
        <v>167.5</v>
      </c>
      <c r="P665" s="141">
        <f>IF(SP_SUL!O668="","*",SP_SUL!O668)</f>
        <v>0.375</v>
      </c>
      <c r="Q665" s="141">
        <f>IF(SP_SUL!P668="","*",SP_SUL!P668)</f>
        <v>4.1666666666666664E-2</v>
      </c>
      <c r="R665" s="143" t="str">
        <f>IF(SP_SUL!Q668="","*",CONCATENATE(SP_SUL!Q668," ",SP_SUL!R668))</f>
        <v>100 Nº DE DORMENTES</v>
      </c>
      <c r="S665" s="143" t="str">
        <f>IF(SP_SUL!V668="","*",SP_SUL!V668)</f>
        <v>Henrique</v>
      </c>
      <c r="T665" s="143" t="str">
        <f>IF(SP_SUL!W668="","*",SP_SUL!W668)</f>
        <v>Descarga de dormentes km190+00 (40min) e descarga de jacaré km167+500 (20min)</v>
      </c>
      <c r="U665" s="136">
        <f ca="1">_xlfn.XLOOKUP(G665&amp;$U$2,BS_CONTROLE[CHAVE],BS_CONTROLE[Quantidade_11],"-")</f>
        <v>0</v>
      </c>
      <c r="V665" s="136">
        <f ca="1">_xlfn.XLOOKUP(G665&amp;$V$2,BS_CONTROLE[CHAVE],BS_CONTROLE[Quantidade_11],"-")</f>
        <v>0</v>
      </c>
      <c r="W665" s="136">
        <f ca="1">_xlfn.XLOOKUP(G665&amp;$W$2,BS_CONTROLE[CHAVE],BS_CONTROLE[Quantidade_11],"-")</f>
        <v>0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OPORTUNIDADE</v>
      </c>
      <c r="B667" s="144" t="str">
        <f>IF(SP_SUL!X670="","*",SP_SUL!X670)</f>
        <v>Oportunidade</v>
      </c>
      <c r="C667" s="144" t="str">
        <f>IF(SP_SUL!Z670="","*",SP_SUL!Z670)</f>
        <v>*</v>
      </c>
      <c r="D667" s="138" t="str">
        <f>IF(SP_SUL!S670="","*",SP_SUL!S670)</f>
        <v>SP SUL</v>
      </c>
      <c r="E667" s="138" t="str">
        <f>IF(SP_SUL!T670="","*",SP_SUL!T670)</f>
        <v>ZBV-ZKE</v>
      </c>
      <c r="F667" s="143">
        <f>IF(SP_SUL!B670="","*",SP_SUL!B670)</f>
        <v>46079</v>
      </c>
      <c r="G667" s="143" t="str">
        <f>IF(SP_SUL!D670="","*",SP_SUL!D670)</f>
        <v>JONATAS (TF-522)</v>
      </c>
      <c r="H667" s="143" t="str">
        <f>IF(SP_SUL!F670="","*",SP_SUL!F670)</f>
        <v>PDM - AMV - MEIA CHAVE</v>
      </c>
      <c r="I667" s="143" t="str">
        <f>IF(SP_SUL!H670="","*",SP_SUL!H670)</f>
        <v>-</v>
      </c>
      <c r="J667" s="143" t="str">
        <f>IF(SP_SUL!I670="","*",SP_SUL!I670)</f>
        <v>-</v>
      </c>
      <c r="K667" s="138" t="str">
        <f>IF(SP_SUL!M670="","*",SP_SUL!M670)</f>
        <v>ZGA-ZCX</v>
      </c>
      <c r="L667" s="138" t="str">
        <f>IF(SP_SUL!N670="","*",SP_SUL!N670)</f>
        <v>ZPSZCX</v>
      </c>
      <c r="M667" s="139">
        <f>IF(SP_SUL!J670="","*",SP_SUL!J670)</f>
        <v>56</v>
      </c>
      <c r="N667" s="142">
        <f>IF(SP_SUL!K670="","*",SP_SUL!K670)</f>
        <v>157.94999999999999</v>
      </c>
      <c r="O667" s="142" t="str">
        <f>IF(SP_SUL!L670="","*",SP_SUL!L670)</f>
        <v>-</v>
      </c>
      <c r="P667" s="141">
        <f>IF(SP_SUL!O670="","*",SP_SUL!O670)</f>
        <v>0.45833333333333331</v>
      </c>
      <c r="Q667" s="141">
        <f>IF(SP_SUL!P670="","*",SP_SUL!P670)</f>
        <v>0.125</v>
      </c>
      <c r="R667" s="143" t="str">
        <f>IF(SP_SUL!Q670="","*",CONCATENATE(SP_SUL!Q670," ",SP_SUL!R670))</f>
        <v>1 Nº DE PEÇAS</v>
      </c>
      <c r="S667" s="143" t="str">
        <f>IF(SP_SUL!V670="","*",SP_SUL!V670)</f>
        <v>Thiago</v>
      </c>
      <c r="T667" s="143" t="str">
        <f>IF(SP_SUL!W670="","*",SP_SUL!W670)</f>
        <v>Substituição de meia chave</v>
      </c>
      <c r="U667" s="136" t="str">
        <f ca="1">_xlfn.XLOOKUP(G667&amp;$U$2,BS_CONTROLE[CHAVE],BS_CONTROLE[Quantidade_11],"-")</f>
        <v>-</v>
      </c>
      <c r="V667" s="136">
        <f ca="1">_xlfn.XLOOKUP(G667&amp;$V$2,BS_CONTROLE[CHAVE],BS_CONTROLE[Quantidade_11],"-")</f>
        <v>0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Extra</v>
      </c>
      <c r="C669" s="144" t="str">
        <f>IF(SP_SUL!Z672="","*",SP_SUL!Z672)</f>
        <v>*</v>
      </c>
      <c r="D669" s="138" t="str">
        <f>IF(SP_SUL!S672="","*",SP_SUL!S672)</f>
        <v>SP SUL</v>
      </c>
      <c r="E669" s="138" t="str">
        <f>IF(SP_SUL!T672="","*",SP_SUL!T672)</f>
        <v>ZKE-ZEV</v>
      </c>
      <c r="F669" s="143">
        <f>IF(SP_SUL!B672="","*",SP_SUL!B672)</f>
        <v>46079</v>
      </c>
      <c r="G669" s="143" t="str">
        <f>IF(SP_SUL!D672="","*",SP_SUL!D672)</f>
        <v>EDSON (TP-780)</v>
      </c>
      <c r="H669" s="143" t="str">
        <f>IF(SP_SUL!F672="","*",SP_SUL!F672)</f>
        <v>PDM - SUBSTITUIÇÃO - TRILHO</v>
      </c>
      <c r="I669" s="143" t="str">
        <f>IF(SP_SUL!H672="","*",SP_SUL!H672)</f>
        <v>-</v>
      </c>
      <c r="J669" s="143" t="str">
        <f>IF(SP_SUL!I672="","*",SP_SUL!I672)</f>
        <v>-</v>
      </c>
      <c r="K669" s="138" t="str">
        <f>IF(SP_SUL!M672="","*",SP_SUL!M672)</f>
        <v>ZKW</v>
      </c>
      <c r="L669" s="138" t="str">
        <f>IF(SP_SUL!N672="","*",SP_SUL!N672)</f>
        <v>ZKW2</v>
      </c>
      <c r="M669" s="139">
        <f>IF(SP_SUL!J672="","*",SP_SUL!J672)</f>
        <v>55</v>
      </c>
      <c r="N669" s="142">
        <f>IF(SP_SUL!K672="","*",SP_SUL!K672)</f>
        <v>95.664000000000001</v>
      </c>
      <c r="O669" s="142">
        <f>IF(SP_SUL!L672="","*",SP_SUL!L672)</f>
        <v>96.132999999999996</v>
      </c>
      <c r="P669" s="141">
        <f>IF(SP_SUL!O672="","*",SP_SUL!O672)</f>
        <v>0.41666666666666669</v>
      </c>
      <c r="Q669" s="141">
        <f>IF(SP_SUL!P672="","*",SP_SUL!P672)</f>
        <v>8.3333333333333329E-2</v>
      </c>
      <c r="R669" s="143" t="str">
        <f>IF(SP_SUL!Q672="","*",CONCATENATE(SP_SUL!Q672," ",SP_SUL!R672))</f>
        <v>312 M</v>
      </c>
      <c r="S669" s="143" t="str">
        <f>IF(SP_SUL!V672="","*",SP_SUL!V672)</f>
        <v xml:space="preserve">Felipe </v>
      </c>
      <c r="T669" s="143" t="str">
        <f>IF(SP_SUL!W672="","*",SP_SUL!W672)</f>
        <v>PDM - Substituição de trilho</v>
      </c>
      <c r="U669" s="136" t="str">
        <f ca="1">_xlfn.XLOOKUP(G669&amp;$U$2,BS_CONTROLE[CHAVE],BS_CONTROLE[Quantidade_11],"-")</f>
        <v>-</v>
      </c>
      <c r="V669" s="136">
        <f ca="1">_xlfn.XLOOKUP(G669&amp;$V$2,BS_CONTROLE[CHAVE],BS_CONTROLE[Quantidade_11],"-")</f>
        <v>312</v>
      </c>
      <c r="W669" s="136">
        <f ca="1">_xlfn.XLOOKUP(G669&amp;$W$2,BS_CONTROLE[CHAVE],BS_CONTROLE[Quantidade_11],"-")</f>
        <v>0</v>
      </c>
    </row>
    <row r="670" spans="1:23" hidden="1">
      <c r="A670" s="144" t="str">
        <f>IF(SP_SUL!Y673="","*",SP_SUL!Y673)</f>
        <v>OPORTUNIDADE</v>
      </c>
      <c r="B670" s="144" t="str">
        <f>IF(SP_SUL!X673="","*",SP_SUL!X673)</f>
        <v>Oportunidade</v>
      </c>
      <c r="C670" s="144" t="str">
        <f>IF(SP_SUL!Z673="","*",SP_SUL!Z673)</f>
        <v>*</v>
      </c>
      <c r="D670" s="138" t="str">
        <f>IF(SP_SUL!S673="","*",SP_SUL!S673)</f>
        <v>SP SUL</v>
      </c>
      <c r="E670" s="138" t="str">
        <f>IF(SP_SUL!T673="","*",SP_SUL!T673)</f>
        <v>ZKE-ZEV</v>
      </c>
      <c r="F670" s="143">
        <f>IF(SP_SUL!B673="","*",SP_SUL!B673)</f>
        <v>46079</v>
      </c>
      <c r="G670" s="143" t="str">
        <f>IF(SP_SUL!D673="","*",SP_SUL!D673)</f>
        <v>V89</v>
      </c>
      <c r="H670" s="143" t="str">
        <f>IF(SP_SUL!F673="","*",SP_SUL!F673)</f>
        <v>DESLOCAMENTO</v>
      </c>
      <c r="I670" s="143" t="str">
        <f>IF(SP_SUL!H673="","*",SP_SUL!H673)</f>
        <v>102ZKW2</v>
      </c>
      <c r="J670" s="143" t="str">
        <f>IF(SP_SUL!I673="","*",SP_SUL!I673)</f>
        <v>ZEM1302</v>
      </c>
      <c r="K670" s="138" t="str">
        <f>IF(SP_SUL!M673="","*",SP_SUL!M673)</f>
        <v>ZKW-ZEM</v>
      </c>
      <c r="L670" s="138" t="str">
        <f>IF(SP_SUL!N673="","*",SP_SUL!N673)</f>
        <v>ZKWZEM</v>
      </c>
      <c r="M670" s="139">
        <f>IF(SP_SUL!J673="","*",SP_SUL!J673)</f>
        <v>55</v>
      </c>
      <c r="N670" s="142">
        <f>IF(SP_SUL!K673="","*",SP_SUL!K673)</f>
        <v>100</v>
      </c>
      <c r="O670" s="142" t="str">
        <f>IF(SP_SUL!L673="","*",SP_SUL!L673)</f>
        <v>-</v>
      </c>
      <c r="P670" s="141">
        <f>IF(SP_SUL!O673="","*",SP_SUL!O673)</f>
        <v>0.40277777777777779</v>
      </c>
      <c r="Q670" s="141">
        <f>IF(SP_SUL!P673="","*",SP_SUL!P673)</f>
        <v>4.1666666666666664E-2</v>
      </c>
      <c r="R670" s="143" t="str">
        <f>IF(SP_SUL!Q673="","*",CONCATENATE(SP_SUL!Q673," ",SP_SUL!R673))</f>
        <v>1 BINÁRIO</v>
      </c>
      <c r="S670" s="143" t="str">
        <f>IF(SP_SUL!V673="","*",SP_SUL!V673)</f>
        <v>Antonioni</v>
      </c>
      <c r="T670" s="143" t="str">
        <f>IF(SP_SUL!W673="","*",SP_SUL!W673)</f>
        <v>Deslocamento para ZEM</v>
      </c>
      <c r="U670" s="136">
        <f ca="1">_xlfn.XLOOKUP(G670&amp;$U$2,BS_CONTROLE[CHAVE],BS_CONTROLE[Quantidade_11],"-")</f>
        <v>0</v>
      </c>
      <c r="V670" s="136">
        <f ca="1">_xlfn.XLOOKUP(G670&amp;$V$2,BS_CONTROLE[CHAVE],BS_CONTROLE[Quantidade_11],"-")</f>
        <v>0</v>
      </c>
      <c r="W670" s="136">
        <f ca="1">_xlfn.XLOOKUP(G670&amp;$W$2,BS_CONTROLE[CHAVE],BS_CONTROLE[Quantidade_11],"-")</f>
        <v>0</v>
      </c>
    </row>
    <row r="671" spans="1:23" hidden="1">
      <c r="A671" s="144" t="str">
        <f>IF(SP_SUL!Y674="","*",SP_SUL!Y674)</f>
        <v>OPORTUNIDADE</v>
      </c>
      <c r="B671" s="144" t="str">
        <f>IF(SP_SUL!X674="","*",SP_SUL!X674)</f>
        <v>Oportunidade</v>
      </c>
      <c r="C671" s="144" t="str">
        <f>IF(SP_SUL!Z674="","*",SP_SUL!Z674)</f>
        <v>*</v>
      </c>
      <c r="D671" s="138" t="str">
        <f>IF(SP_SUL!S674="","*",SP_SUL!S674)</f>
        <v>SP SUL</v>
      </c>
      <c r="E671" s="138" t="str">
        <f>IF(SP_SUL!T674="","*",SP_SUL!T674)</f>
        <v>ZKE-ZEV</v>
      </c>
      <c r="F671" s="143">
        <f>IF(SP_SUL!B674="","*",SP_SUL!B674)</f>
        <v>46079</v>
      </c>
      <c r="G671" s="143" t="str">
        <f>IF(SP_SUL!D674="","*",SP_SUL!D674)</f>
        <v>E17</v>
      </c>
      <c r="H671" s="143" t="str">
        <f>IF(SP_SUL!F674="","*",SP_SUL!F674)</f>
        <v>CAMINHÃO DE SOLDA</v>
      </c>
      <c r="I671" s="143" t="str">
        <f>IF(SP_SUL!H674="","*",SP_SUL!H674)</f>
        <v>102ZKW2</v>
      </c>
      <c r="J671" s="143" t="str">
        <f>IF(SP_SUL!I674="","*",SP_SUL!I674)</f>
        <v>102ZKW2</v>
      </c>
      <c r="K671" s="138" t="str">
        <f>IF(SP_SUL!M674="","*",SP_SUL!M674)</f>
        <v>ZKW-ZLU</v>
      </c>
      <c r="L671" s="138" t="str">
        <f>IF(SP_SUL!N674="","*",SP_SUL!N674)</f>
        <v>102ZKW2</v>
      </c>
      <c r="M671" s="139">
        <f>IF(SP_SUL!J674="","*",SP_SUL!J674)</f>
        <v>55</v>
      </c>
      <c r="N671" s="142">
        <f>IF(SP_SUL!K674="","*",SP_SUL!K674)</f>
        <v>100.3</v>
      </c>
      <c r="O671" s="142" t="str">
        <f>IF(SP_SUL!L674="","*",SP_SUL!L674)</f>
        <v>-</v>
      </c>
      <c r="P671" s="141">
        <f>IF(SP_SUL!O674="","*",SP_SUL!O674)</f>
        <v>0.375</v>
      </c>
      <c r="Q671" s="141">
        <f>IF(SP_SUL!P674="","*",SP_SUL!P674)</f>
        <v>0.125</v>
      </c>
      <c r="R671" s="143" t="str">
        <f>IF(SP_SUL!Q674="","*",CONCATENATE(SP_SUL!Q674," ",SP_SUL!R674))</f>
        <v>2 Nº DE SOLDA</v>
      </c>
      <c r="S671" s="143" t="str">
        <f>IF(SP_SUL!V674="","*",SP_SUL!V674)</f>
        <v xml:space="preserve">Higor </v>
      </c>
      <c r="T671" s="143" t="str">
        <f>IF(SP_SUL!W674="","*",SP_SUL!W674)</f>
        <v>Caminhão de solda</v>
      </c>
      <c r="U671" s="136">
        <f ca="1">_xlfn.XLOOKUP(G671&amp;$U$2,BS_CONTROLE[CHAVE],BS_CONTROLE[Quantidade_11],"-")</f>
        <v>0</v>
      </c>
      <c r="V671" s="136">
        <f ca="1">_xlfn.XLOOKUP(G671&amp;$V$2,BS_CONTROLE[CHAVE],BS_CONTROLE[Quantidade_11],"-")</f>
        <v>0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OPORTUNIDADE</v>
      </c>
      <c r="B672" s="144" t="str">
        <f>IF(SP_SUL!X675="","*",SP_SUL!X675)</f>
        <v>Oportunidade</v>
      </c>
      <c r="C672" s="144" t="str">
        <f>IF(SP_SUL!Z675="","*",SP_SUL!Z675)</f>
        <v>*</v>
      </c>
      <c r="D672" s="138" t="str">
        <f>IF(SP_SUL!S675="","*",SP_SUL!S675)</f>
        <v>SP SUL</v>
      </c>
      <c r="E672" s="138" t="str">
        <f>IF(SP_SUL!T675="","*",SP_SUL!T675)</f>
        <v>ZKE-ZEV</v>
      </c>
      <c r="F672" s="143">
        <f>IF(SP_SUL!B675="","*",SP_SUL!B675)</f>
        <v>46079</v>
      </c>
      <c r="G672" s="143" t="str">
        <f>IF(SP_SUL!D675="","*",SP_SUL!D675)</f>
        <v>W99</v>
      </c>
      <c r="H672" s="143" t="str">
        <f>IF(SP_SUL!F675="","*",SP_SUL!F675)</f>
        <v>DESLOCAMENTO</v>
      </c>
      <c r="I672" s="143" t="str">
        <f>IF(SP_SUL!H675="","*",SP_SUL!H675)</f>
        <v>102ZKW2</v>
      </c>
      <c r="J672" s="143" t="str">
        <f>IF(SP_SUL!I675="","*",SP_SUL!I675)</f>
        <v>ZEM1</v>
      </c>
      <c r="K672" s="138" t="str">
        <f>IF(SP_SUL!M675="","*",SP_SUL!M675)</f>
        <v>ZKW-ZEM</v>
      </c>
      <c r="L672" s="138" t="str">
        <f>IF(SP_SUL!N675="","*",SP_SUL!N675)</f>
        <v>ZKWZEM</v>
      </c>
      <c r="M672" s="139">
        <f>IF(SP_SUL!J675="","*",SP_SUL!J675)</f>
        <v>55</v>
      </c>
      <c r="N672" s="142">
        <f>IF(SP_SUL!K675="","*",SP_SUL!K675)</f>
        <v>102</v>
      </c>
      <c r="O672" s="142">
        <f>IF(SP_SUL!L675="","*",SP_SUL!L675)</f>
        <v>135</v>
      </c>
      <c r="P672" s="141">
        <f>IF(SP_SUL!O675="","*",SP_SUL!O675)</f>
        <v>0.35416666666666669</v>
      </c>
      <c r="Q672" s="141">
        <f>IF(SP_SUL!P675="","*",SP_SUL!P675)</f>
        <v>4.1666666666666664E-2</v>
      </c>
      <c r="R672" s="143" t="str">
        <f>IF(SP_SUL!Q675="","*",CONCATENATE(SP_SUL!Q675," ",SP_SUL!R675))</f>
        <v>1 BINÁRIO</v>
      </c>
      <c r="S672" s="143" t="str">
        <f>IF(SP_SUL!V675="","*",SP_SUL!V675)</f>
        <v xml:space="preserve">Alisson </v>
      </c>
      <c r="T672" s="143" t="str">
        <f>IF(SP_SUL!W675="","*",SP_SUL!W675)</f>
        <v>Deslocamento para ZEM</v>
      </c>
      <c r="U672" s="136" t="str">
        <f ca="1">_xlfn.XLOOKUP(G672&amp;$U$2,BS_CONTROLE[CHAVE],BS_CONTROLE[Quantidade_11],"-")</f>
        <v>-</v>
      </c>
      <c r="V672" s="136">
        <f ca="1">_xlfn.XLOOKUP(G672&amp;$V$2,BS_CONTROLE[CHAVE],BS_CONTROLE[Quantidade_11],"-")</f>
        <v>1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Oportunidade</v>
      </c>
      <c r="C675" s="144" t="str">
        <f>IF(SP_SUL!Z678="","*",SP_SUL!Z678)</f>
        <v>*</v>
      </c>
      <c r="D675" s="138" t="str">
        <f>IF(SP_SUL!S678="","*",SP_SUL!S678)</f>
        <v>SP SUL</v>
      </c>
      <c r="E675" s="138" t="str">
        <f>IF(SP_SUL!T678="","*",SP_SUL!T678)</f>
        <v>ZKE-ZEV</v>
      </c>
      <c r="F675" s="143" t="str">
        <f>IF(SP_SUL!B678="","*",SP_SUL!B678)</f>
        <v>*</v>
      </c>
      <c r="G675" s="143" t="str">
        <f>IF(SP_SUL!D678="","*",SP_SUL!D678)</f>
        <v>W60</v>
      </c>
      <c r="H675" s="143" t="str">
        <f>IF(SP_SUL!F678="","*",SP_SUL!F678)</f>
        <v>PDM - DESCARGA - DORMENTE</v>
      </c>
      <c r="I675" s="143" t="str">
        <f>IF(SP_SUL!H678="","*",SP_SUL!H678)</f>
        <v>ZEM130-2</v>
      </c>
      <c r="J675" s="143" t="str">
        <f>IF(SP_SUL!I678="","*",SP_SUL!I678)</f>
        <v>ZEM130-2</v>
      </c>
      <c r="K675" s="138" t="str">
        <f>IF(SP_SUL!M678="","*",SP_SUL!M678)</f>
        <v>ZWI-ZEM</v>
      </c>
      <c r="L675" s="138" t="str">
        <f>IF(SP_SUL!N678="","*",SP_SUL!N678)</f>
        <v>130ZYQW/ZEM2</v>
      </c>
      <c r="M675" s="139">
        <f>IF(SP_SUL!J678="","*",SP_SUL!J678)</f>
        <v>55</v>
      </c>
      <c r="N675" s="142">
        <f>IF(SP_SUL!K678="","*",SP_SUL!K678)</f>
        <v>127.4</v>
      </c>
      <c r="O675" s="142">
        <f>IF(SP_SUL!L678="","*",SP_SUL!L678)</f>
        <v>135</v>
      </c>
      <c r="P675" s="141">
        <f>IF(SP_SUL!O678="","*",SP_SUL!O678)</f>
        <v>0.33333333333333331</v>
      </c>
      <c r="Q675" s="141">
        <f>IF(SP_SUL!P678="","*",SP_SUL!P678)</f>
        <v>8.3333333333333329E-2</v>
      </c>
      <c r="R675" s="143" t="str">
        <f>IF(SP_SUL!Q678="","*",CONCATENATE(SP_SUL!Q678," ",SP_SUL!R678))</f>
        <v>1000 Nº DE DORMENTES</v>
      </c>
      <c r="S675" s="143" t="str">
        <f>IF(SP_SUL!V678="","*",SP_SUL!V678)</f>
        <v xml:space="preserve">Felipe </v>
      </c>
      <c r="T675" s="143" t="str">
        <f>IF(SP_SUL!W678="","*",SP_SUL!W678)</f>
        <v>Descarga de dormentes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>
        <f ca="1">_xlfn.XLOOKUP(G675&amp;$W$2,BS_CONTROLE[CHAVE],BS_CONTROLE[Quantidade_11],"-")</f>
        <v>0</v>
      </c>
    </row>
    <row r="676" spans="1:23" hidden="1">
      <c r="A676" s="144" t="str">
        <f>IF(SP_SUL!Y679="","*",SP_SUL!Y679)</f>
        <v>OPORTUNIDADE</v>
      </c>
      <c r="B676" s="144" t="str">
        <f>IF(SP_SUL!X679="","*",SP_SUL!X679)</f>
        <v>Oportunidade</v>
      </c>
      <c r="C676" s="144" t="str">
        <f>IF(SP_SUL!Z679="","*",SP_SUL!Z679)</f>
        <v>*</v>
      </c>
      <c r="D676" s="138" t="str">
        <f>IF(SP_SUL!S679="","*",SP_SUL!S679)</f>
        <v>SP SUL</v>
      </c>
      <c r="E676" s="138" t="str">
        <f>IF(SP_SUL!T679="","*",SP_SUL!T679)</f>
        <v>ZKE-ZEV</v>
      </c>
      <c r="F676" s="143">
        <f>IF(SP_SUL!B679="","*",SP_SUL!B679)</f>
        <v>46079</v>
      </c>
      <c r="G676" s="143" t="str">
        <f>IF(SP_SUL!D679="","*",SP_SUL!D679)</f>
        <v>V95</v>
      </c>
      <c r="H676" s="143" t="str">
        <f>IF(SP_SUL!F679="","*",SP_SUL!F679)</f>
        <v>MODERNIZAÇÃO - SOCADORA</v>
      </c>
      <c r="I676" s="143" t="str">
        <f>IF(SP_SUL!H679="","*",SP_SUL!H679)</f>
        <v>ZEM130-2</v>
      </c>
      <c r="J676" s="143" t="str">
        <f>IF(SP_SUL!I679="","*",SP_SUL!I679)</f>
        <v>ZEM130-2</v>
      </c>
      <c r="K676" s="138" t="str">
        <f>IF(SP_SUL!M679="","*",SP_SUL!M679)</f>
        <v>ZEM</v>
      </c>
      <c r="L676" s="138" t="str">
        <f>IF(SP_SUL!N679="","*",SP_SUL!N679)</f>
        <v>ZEM2</v>
      </c>
      <c r="M676" s="139">
        <f>IF(SP_SUL!J679="","*",SP_SUL!J679)</f>
        <v>55</v>
      </c>
      <c r="N676" s="142">
        <f>IF(SP_SUL!K679="","*",SP_SUL!K679)</f>
        <v>134.80000000000001</v>
      </c>
      <c r="O676" s="142">
        <f>IF(SP_SUL!L679="","*",SP_SUL!L679)</f>
        <v>135.19999999999999</v>
      </c>
      <c r="P676" s="141">
        <f>IF(SP_SUL!O679="","*",SP_SUL!O679)</f>
        <v>0.375</v>
      </c>
      <c r="Q676" s="141">
        <f>IF(SP_SUL!P679="","*",SP_SUL!P679)</f>
        <v>8.3333333333333329E-2</v>
      </c>
      <c r="R676" s="143" t="str">
        <f>IF(SP_SUL!Q679="","*",CONCATENATE(SP_SUL!Q679," ",SP_SUL!R679))</f>
        <v>300 M</v>
      </c>
      <c r="S676" s="143" t="str">
        <f>IF(SP_SUL!V679="","*",SP_SUL!V679)</f>
        <v xml:space="preserve">Felipe </v>
      </c>
      <c r="T676" s="143" t="str">
        <f>IF(SP_SUL!W679="","*",SP_SUL!W679)</f>
        <v>Socaria mecanizada</v>
      </c>
      <c r="U676" s="136" t="str">
        <f ca="1">_xlfn.XLOOKUP(G676&amp;$U$2,BS_CONTROLE[CHAVE],BS_CONTROLE[Quantidade_11],"-")</f>
        <v>-</v>
      </c>
      <c r="V676" s="136">
        <f ca="1">_xlfn.XLOOKUP(G676&amp;$V$2,BS_CONTROLE[CHAVE],BS_CONTROLE[Quantidade_11],"-")</f>
        <v>0</v>
      </c>
      <c r="W676" s="136">
        <f ca="1">_xlfn.XLOOKUP(G676&amp;$W$2,BS_CONTROLE[CHAVE],BS_CONTROLE[Quantidade_11],"-")</f>
        <v>0</v>
      </c>
    </row>
    <row r="677" spans="1:23" hidden="1">
      <c r="A677" s="144" t="str">
        <f>IF(SP_SUL!Y680="","*",SP_SUL!Y680)</f>
        <v>OPORTUNIDADE</v>
      </c>
      <c r="B677" s="144" t="str">
        <f>IF(SP_SUL!X680="","*",SP_SUL!X680)</f>
        <v>Oportunidade</v>
      </c>
      <c r="C677" s="144" t="str">
        <f>IF(SP_SUL!Z680="","*",SP_SUL!Z680)</f>
        <v>*</v>
      </c>
      <c r="D677" s="138" t="str">
        <f>IF(SP_SUL!S680="","*",SP_SUL!S680)</f>
        <v>SP SUL</v>
      </c>
      <c r="E677" s="138" t="str">
        <f>IF(SP_SUL!T680="","*",SP_SUL!T680)</f>
        <v>ZKE-ZEV</v>
      </c>
      <c r="F677" s="143">
        <f>IF(SP_SUL!B680="","*",SP_SUL!B680)</f>
        <v>46079</v>
      </c>
      <c r="G677" s="143" t="str">
        <f>IF(SP_SUL!D680="","*",SP_SUL!D680)</f>
        <v>CLEBISON (TP-728)</v>
      </c>
      <c r="H677" s="143" t="str">
        <f>IF(SP_SUL!F680="","*",SP_SUL!F680)</f>
        <v>PDM - SOLDA</v>
      </c>
      <c r="I677" s="143" t="str">
        <f>IF(SP_SUL!H680="","*",SP_SUL!H680)</f>
        <v>-</v>
      </c>
      <c r="J677" s="143" t="str">
        <f>IF(SP_SUL!I680="","*",SP_SUL!I680)</f>
        <v>-</v>
      </c>
      <c r="K677" s="138" t="str">
        <f>IF(SP_SUL!M680="","*",SP_SUL!M680)</f>
        <v>ZEJ-ZRB</v>
      </c>
      <c r="L677" s="138">
        <f>IF(SP_SUL!N680="","*",SP_SUL!N680)</f>
        <v>1491482</v>
      </c>
      <c r="M677" s="139">
        <f>IF(SP_SUL!J680="","*",SP_SUL!J680)</f>
        <v>55</v>
      </c>
      <c r="N677" s="142">
        <f>IF(SP_SUL!K680="","*",SP_SUL!K680)</f>
        <v>148.72999999999999</v>
      </c>
      <c r="O677" s="142" t="str">
        <f>IF(SP_SUL!L680="","*",SP_SUL!L680)</f>
        <v>-</v>
      </c>
      <c r="P677" s="141">
        <f>IF(SP_SUL!O680="","*",SP_SUL!O680)</f>
        <v>0.375</v>
      </c>
      <c r="Q677" s="141">
        <f>IF(SP_SUL!P680="","*",SP_SUL!P680)</f>
        <v>8.3333333333333329E-2</v>
      </c>
      <c r="R677" s="143" t="str">
        <f>IF(SP_SUL!Q680="","*",CONCATENATE(SP_SUL!Q680," ",SP_SUL!R680))</f>
        <v>2 Nº DE SOLDA</v>
      </c>
      <c r="S677" s="143" t="str">
        <f>IF(SP_SUL!V680="","*",SP_SUL!V680)</f>
        <v>Clebson</v>
      </c>
      <c r="T677" s="143" t="str">
        <f>IF(SP_SUL!W680="","*",SP_SUL!W680)</f>
        <v xml:space="preserve">Execução de solda - Condicionado a temperatura </v>
      </c>
      <c r="U677" s="136">
        <f ca="1">_xlfn.XLOOKUP(G677&amp;$U$2,BS_CONTROLE[CHAVE],BS_CONTROLE[Quantidade_11],"-")</f>
        <v>0</v>
      </c>
      <c r="V677" s="136">
        <f ca="1">_xlfn.XLOOKUP(G677&amp;$V$2,BS_CONTROLE[CHAVE],BS_CONTROLE[Quantidade_11],"-")</f>
        <v>0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OPORTUNIDADE</v>
      </c>
      <c r="B678" s="144" t="str">
        <f>IF(SP_SUL!X681="","*",SP_SUL!X681)</f>
        <v>Oportunidade</v>
      </c>
      <c r="C678" s="144" t="str">
        <f>IF(SP_SUL!Z681="","*",SP_SUL!Z681)</f>
        <v>*</v>
      </c>
      <c r="D678" s="138" t="str">
        <f>IF(SP_SUL!S681="","*",SP_SUL!S681)</f>
        <v>SP SUL</v>
      </c>
      <c r="E678" s="138" t="str">
        <f>IF(SP_SUL!T681="","*",SP_SUL!T681)</f>
        <v>ZKE-ZEV</v>
      </c>
      <c r="F678" s="143">
        <f>IF(SP_SUL!B681="","*",SP_SUL!B681)</f>
        <v>46079</v>
      </c>
      <c r="G678" s="143" t="str">
        <f>IF(SP_SUL!D681="","*",SP_SUL!D681)</f>
        <v>ISMAEL(TP-726)</v>
      </c>
      <c r="H678" s="143" t="str">
        <f>IF(SP_SUL!F681="","*",SP_SUL!F681)</f>
        <v>PDM - SOLDA</v>
      </c>
      <c r="I678" s="143" t="str">
        <f>IF(SP_SUL!H681="","*",SP_SUL!H681)</f>
        <v>-</v>
      </c>
      <c r="J678" s="143" t="str">
        <f>IF(SP_SUL!I681="","*",SP_SUL!I681)</f>
        <v>-</v>
      </c>
      <c r="K678" s="138" t="str">
        <f>IF(SP_SUL!M681="","*",SP_SUL!M681)</f>
        <v>ZEJ-ZRB</v>
      </c>
      <c r="L678" s="138">
        <f>IF(SP_SUL!N681="","*",SP_SUL!N681)</f>
        <v>1491482</v>
      </c>
      <c r="M678" s="139">
        <f>IF(SP_SUL!J681="","*",SP_SUL!J681)</f>
        <v>55</v>
      </c>
      <c r="N678" s="142">
        <f>IF(SP_SUL!K681="","*",SP_SUL!K681)</f>
        <v>148.72999999999999</v>
      </c>
      <c r="O678" s="142" t="str">
        <f>IF(SP_SUL!L681="","*",SP_SUL!L681)</f>
        <v>-</v>
      </c>
      <c r="P678" s="141">
        <f>IF(SP_SUL!O681="","*",SP_SUL!O681)</f>
        <v>0.375</v>
      </c>
      <c r="Q678" s="141">
        <f>IF(SP_SUL!P681="","*",SP_SUL!P681)</f>
        <v>8.3333333333333329E-2</v>
      </c>
      <c r="R678" s="143" t="str">
        <f>IF(SP_SUL!Q681="","*",CONCATENATE(SP_SUL!Q681," ",SP_SUL!R681))</f>
        <v>2 Nº DE SOLDA</v>
      </c>
      <c r="S678" s="143" t="str">
        <f>IF(SP_SUL!V681="","*",SP_SUL!V681)</f>
        <v>Israel</v>
      </c>
      <c r="T678" s="143" t="str">
        <f>IF(SP_SUL!W681="","*",SP_SUL!W681)</f>
        <v xml:space="preserve">Execução de solda - Condicionado a temperatura </v>
      </c>
      <c r="U678" s="136">
        <f ca="1">_xlfn.XLOOKUP(G678&amp;$U$2,BS_CONTROLE[CHAVE],BS_CONTROLE[Quantidade_11],"-")</f>
        <v>0</v>
      </c>
      <c r="V678" s="136">
        <f ca="1">_xlfn.XLOOKUP(G678&amp;$V$2,BS_CONTROLE[CHAVE],BS_CONTROLE[Quantidade_11],"-")</f>
        <v>0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OPORTUNIDADE</v>
      </c>
      <c r="B679" s="144" t="str">
        <f>IF(SP_SUL!X682="","*",SP_SUL!X682)</f>
        <v>Oportunidade</v>
      </c>
      <c r="C679" s="144" t="str">
        <f>IF(SP_SUL!Z682="","*",SP_SUL!Z682)</f>
        <v>*</v>
      </c>
      <c r="D679" s="138" t="str">
        <f>IF(SP_SUL!S682="","*",SP_SUL!S682)</f>
        <v>SP SUL</v>
      </c>
      <c r="E679" s="138" t="str">
        <f>IF(SP_SUL!T682="","*",SP_SUL!T682)</f>
        <v>ZEV-ZPT</v>
      </c>
      <c r="F679" s="143">
        <f>IF(SP_SUL!B682="","*",SP_SUL!B682)</f>
        <v>46079</v>
      </c>
      <c r="G679" s="143" t="str">
        <f>IF(SP_SUL!D682="","*",SP_SUL!D682)</f>
        <v>V85</v>
      </c>
      <c r="H679" s="143" t="str">
        <f>IF(SP_SUL!F682="","*",SP_SUL!F682)</f>
        <v>MECANIZAÇÃO - SOCADORA</v>
      </c>
      <c r="I679" s="143" t="str">
        <f>IF(SP_SUL!H682="","*",SP_SUL!H682)</f>
        <v>K67ZEV2</v>
      </c>
      <c r="J679" s="143" t="str">
        <f>IF(SP_SUL!I682="","*",SP_SUL!I682)</f>
        <v>ZPTZDR</v>
      </c>
      <c r="K679" s="138" t="str">
        <f>IF(SP_SUL!M682="","*",SP_SUL!M682)</f>
        <v>ZGP</v>
      </c>
      <c r="L679" s="138" t="str">
        <f>IF(SP_SUL!N682="","*",SP_SUL!N682)</f>
        <v>ZGP2</v>
      </c>
      <c r="M679" s="139">
        <f>IF(SP_SUL!J682="","*",SP_SUL!J682)</f>
        <v>92</v>
      </c>
      <c r="N679" s="142">
        <f>IF(SP_SUL!K682="","*",SP_SUL!K682)</f>
        <v>102.6</v>
      </c>
      <c r="O679" s="142" t="str">
        <f>IF(SP_SUL!L682="","*",SP_SUL!L682)</f>
        <v>-</v>
      </c>
      <c r="P679" s="141">
        <f>IF(SP_SUL!O682="","*",SP_SUL!O682)</f>
        <v>0.35416666666666669</v>
      </c>
      <c r="Q679" s="141">
        <f>IF(SP_SUL!P682="","*",SP_SUL!P682)</f>
        <v>8.3333333333333329E-2</v>
      </c>
      <c r="R679" s="143" t="str">
        <f>IF(SP_SUL!Q682="","*",CONCATENATE(SP_SUL!Q682," ",SP_SUL!R682))</f>
        <v>480 M</v>
      </c>
      <c r="S679" s="143" t="str">
        <f>IF(SP_SUL!V682="","*",SP_SUL!V682)</f>
        <v>Antonioni</v>
      </c>
      <c r="T679" s="143" t="str">
        <f>IF(SP_SUL!W682="","*",SP_SUL!W682)</f>
        <v>Socaria mecanizada</v>
      </c>
      <c r="U679" s="136">
        <f ca="1">_xlfn.XLOOKUP(G679&amp;$U$2,BS_CONTROLE[CHAVE],BS_CONTROLE[Quantidade_11],"-")</f>
        <v>0</v>
      </c>
      <c r="V679" s="136">
        <f ca="1">_xlfn.XLOOKUP(G679&amp;$V$2,BS_CONTROLE[CHAVE],BS_CONTROLE[Quantidade_11],"-")</f>
        <v>1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OPORTUNIDADE</v>
      </c>
      <c r="B680" s="144" t="str">
        <f>IF(SP_SUL!X683="","*",SP_SUL!X683)</f>
        <v>Oportunidade</v>
      </c>
      <c r="C680" s="144" t="str">
        <f>IF(SP_SUL!Z683="","*",SP_SUL!Z683)</f>
        <v>*</v>
      </c>
      <c r="D680" s="138" t="str">
        <f>IF(SP_SUL!S683="","*",SP_SUL!S683)</f>
        <v>SP SUL</v>
      </c>
      <c r="E680" s="138" t="str">
        <f>IF(SP_SUL!T683="","*",SP_SUL!T683)</f>
        <v>ZEV-ZPT</v>
      </c>
      <c r="F680" s="143">
        <f>IF(SP_SUL!B683="","*",SP_SUL!B683)</f>
        <v>46079</v>
      </c>
      <c r="G680" s="143" t="str">
        <f>IF(SP_SUL!D683="","*",SP_SUL!D683)</f>
        <v>EDSON (TP-719)</v>
      </c>
      <c r="H680" s="143" t="str">
        <f>IF(SP_SUL!F683="","*",SP_SUL!F683)</f>
        <v>MODERNIZAÇÃO - SOLDA</v>
      </c>
      <c r="I680" s="143" t="str">
        <f>IF(SP_SUL!H683="","*",SP_SUL!H683)</f>
        <v>-</v>
      </c>
      <c r="J680" s="143" t="str">
        <f>IF(SP_SUL!I683="","*",SP_SUL!I683)</f>
        <v>-</v>
      </c>
      <c r="K680" s="138" t="str">
        <f>IF(SP_SUL!M683="","*",SP_SUL!M683)</f>
        <v>ZEZ-ZXW</v>
      </c>
      <c r="L680" s="138" t="str">
        <f>IF(SP_SUL!N683="","*",SP_SUL!N683)</f>
        <v>ZXWK792</v>
      </c>
      <c r="M680" s="139">
        <f>IF(SP_SUL!J683="","*",SP_SUL!J683)</f>
        <v>92</v>
      </c>
      <c r="N680" s="142">
        <f>IF(SP_SUL!K683="","*",SP_SUL!K683)</f>
        <v>79.849999999999994</v>
      </c>
      <c r="O680" s="142" t="str">
        <f>IF(SP_SUL!L683="","*",SP_SUL!L683)</f>
        <v>-</v>
      </c>
      <c r="P680" s="141">
        <f>IF(SP_SUL!O683="","*",SP_SUL!O683)</f>
        <v>0.33333333333333331</v>
      </c>
      <c r="Q680" s="141">
        <f>IF(SP_SUL!P683="","*",SP_SUL!P683)</f>
        <v>6.25E-2</v>
      </c>
      <c r="R680" s="143" t="str">
        <f>IF(SP_SUL!Q683="","*",CONCATENATE(SP_SUL!Q683," ",SP_SUL!R683))</f>
        <v>1 Nº DE SOLDA</v>
      </c>
      <c r="S680" s="143" t="str">
        <f>IF(SP_SUL!V683="","*",SP_SUL!V683)</f>
        <v>Deiverson</v>
      </c>
      <c r="T680" s="143" t="str">
        <f>IF(SP_SUL!W683="","*",SP_SUL!W683)</f>
        <v xml:space="preserve">Execução de solda - Condicionado a temperatura </v>
      </c>
      <c r="U680" s="136" t="str">
        <f ca="1">_xlfn.XLOOKUP(G680&amp;$U$2,BS_CONTROLE[CHAVE],BS_CONTROLE[Quantidade_11],"-")</f>
        <v>-</v>
      </c>
      <c r="V680" s="136">
        <f ca="1">_xlfn.XLOOKUP(G680&amp;$V$2,BS_CONTROLE[CHAVE],BS_CONTROLE[Quantidade_11],"-")</f>
        <v>0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SIM</v>
      </c>
      <c r="B681" s="144" t="str">
        <f>IF(SP_SUL!X684="","*",SP_SUL!X684)</f>
        <v>Contrato</v>
      </c>
      <c r="C681" s="144" t="str">
        <f>IF(SP_SUL!Z684="","*",SP_SUL!Z684)</f>
        <v>*</v>
      </c>
      <c r="D681" s="138" t="str">
        <f>IF(SP_SUL!S684="","*",SP_SUL!S684)</f>
        <v>SP SUL</v>
      </c>
      <c r="E681" s="138" t="str">
        <f>IF(SP_SUL!T684="","*",SP_SUL!T684)</f>
        <v>ZEV-ZPT</v>
      </c>
      <c r="F681" s="143">
        <f>IF(SP_SUL!B684="","*",SP_SUL!B684)</f>
        <v>46079</v>
      </c>
      <c r="G681" s="143" t="str">
        <f>IF(SP_SUL!D684="","*",SP_SUL!D684)</f>
        <v>W62</v>
      </c>
      <c r="H681" s="143" t="str">
        <f>IF(SP_SUL!F684="","*",SP_SUL!F684)</f>
        <v>DESLOCAMENTO</v>
      </c>
      <c r="I681" s="143" t="str">
        <f>IF(SP_SUL!H684="","*",SP_SUL!H684)</f>
        <v>ZPT1051</v>
      </c>
      <c r="J681" s="143" t="str">
        <f>IF(SP_SUL!I684="","*",SP_SUL!I684)</f>
        <v>ZPTZDR</v>
      </c>
      <c r="K681" s="138" t="str">
        <f>IF(SP_SUL!M684="","*",SP_SUL!M684)</f>
        <v>ZXW-ZGP</v>
      </c>
      <c r="L681" s="138" t="str">
        <f>IF(SP_SUL!N684="","*",SP_SUL!N684)</f>
        <v>K84ZXW2</v>
      </c>
      <c r="M681" s="139">
        <f>IF(SP_SUL!J684="","*",SP_SUL!J684)</f>
        <v>92</v>
      </c>
      <c r="N681" s="142">
        <f>IF(SP_SUL!K684="","*",SP_SUL!K684)</f>
        <v>83.7</v>
      </c>
      <c r="O681" s="142" t="str">
        <f>IF(SP_SUL!L684="","*",SP_SUL!L684)</f>
        <v>-</v>
      </c>
      <c r="P681" s="141">
        <f>IF(SP_SUL!O684="","*",SP_SUL!O684)</f>
        <v>0.32291666666666669</v>
      </c>
      <c r="Q681" s="141">
        <f>IF(SP_SUL!P684="","*",SP_SUL!P684)</f>
        <v>4.1666666666666664E-2</v>
      </c>
      <c r="R681" s="143" t="str">
        <f>IF(SP_SUL!Q684="","*",CONCATENATE(SP_SUL!Q684," ",SP_SUL!R684))</f>
        <v>1 BINÁRIO</v>
      </c>
      <c r="S681" s="143" t="str">
        <f>IF(SP_SUL!V684="","*",SP_SUL!V684)</f>
        <v xml:space="preserve">Moises </v>
      </c>
      <c r="T681" s="143" t="str">
        <f>IF(SP_SUL!W684="","*",SP_SUL!W684)</f>
        <v xml:space="preserve">Deslocamento de turmas na serra </v>
      </c>
      <c r="U681" s="136">
        <f ca="1">_xlfn.XLOOKUP(G681&amp;$U$2,BS_CONTROLE[CHAVE],BS_CONTROLE[Quantidade_11],"-")</f>
        <v>1</v>
      </c>
      <c r="V681" s="136">
        <f ca="1">_xlfn.XLOOKUP(G681&amp;$V$2,BS_CONTROLE[CHAVE],BS_CONTROLE[Quantidade_11],"-")</f>
        <v>1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OPORTUNIDADE</v>
      </c>
      <c r="B682" s="144" t="str">
        <f>IF(SP_SUL!X685="","*",SP_SUL!X685)</f>
        <v>Oportunidade</v>
      </c>
      <c r="C682" s="144" t="str">
        <f>IF(SP_SUL!Z685="","*",SP_SUL!Z685)</f>
        <v>*</v>
      </c>
      <c r="D682" s="138" t="str">
        <f>IF(SP_SUL!S685="","*",SP_SUL!S685)</f>
        <v>SP SUL</v>
      </c>
      <c r="E682" s="138" t="str">
        <f>IF(SP_SUL!T685="","*",SP_SUL!T685)</f>
        <v>ZEV-ZPT</v>
      </c>
      <c r="F682" s="143">
        <f>IF(SP_SUL!B685="","*",SP_SUL!B685)</f>
        <v>46079</v>
      </c>
      <c r="G682" s="143" t="str">
        <f>IF(SP_SUL!D685="","*",SP_SUL!D685)</f>
        <v>LEANDRO (TP-727)</v>
      </c>
      <c r="H682" s="143" t="str">
        <f>IF(SP_SUL!F685="","*",SP_SUL!F685)</f>
        <v>PDM - SUBSTITUIÇÃO - TRILHO</v>
      </c>
      <c r="I682" s="143" t="str">
        <f>IF(SP_SUL!H685="","*",SP_SUL!H685)</f>
        <v>-</v>
      </c>
      <c r="J682" s="143" t="str">
        <f>IF(SP_SUL!I685="","*",SP_SUL!I685)</f>
        <v>-</v>
      </c>
      <c r="K682" s="138" t="str">
        <f>IF(SP_SUL!M685="","*",SP_SUL!M685)</f>
        <v>ZXW-ZGP</v>
      </c>
      <c r="L682" s="138" t="str">
        <f>IF(SP_SUL!N685="","*",SP_SUL!N685)</f>
        <v>K89ZES2</v>
      </c>
      <c r="M682" s="139">
        <f>IF(SP_SUL!J685="","*",SP_SUL!J685)</f>
        <v>92</v>
      </c>
      <c r="N682" s="142">
        <f>IF(SP_SUL!K685="","*",SP_SUL!K685)</f>
        <v>87</v>
      </c>
      <c r="O682" s="142" t="str">
        <f>IF(SP_SUL!L685="","*",SP_SUL!L685)</f>
        <v>-</v>
      </c>
      <c r="P682" s="141">
        <f>IF(SP_SUL!O685="","*",SP_SUL!O685)</f>
        <v>0.45833333333333331</v>
      </c>
      <c r="Q682" s="141">
        <f>IF(SP_SUL!P685="","*",SP_SUL!P685)</f>
        <v>8.3333333333333329E-2</v>
      </c>
      <c r="R682" s="143" t="str">
        <f>IF(SP_SUL!Q685="","*",CONCATENATE(SP_SUL!Q685," ",SP_SUL!R685))</f>
        <v>300 M</v>
      </c>
      <c r="S682" s="143" t="str">
        <f>IF(SP_SUL!V685="","*",SP_SUL!V685)</f>
        <v>Leandro</v>
      </c>
      <c r="T682" s="143" t="str">
        <f>IF(SP_SUL!W685="","*",SP_SUL!W685)</f>
        <v>Substituição de trilho (equipe desloca no W62)</v>
      </c>
      <c r="U682" s="136">
        <f ca="1">_xlfn.XLOOKUP(G682&amp;$U$2,BS_CONTROLE[CHAVE],BS_CONTROLE[Quantidade_11],"-")</f>
        <v>0</v>
      </c>
      <c r="V682" s="136">
        <f ca="1">_xlfn.XLOOKUP(G682&amp;$V$2,BS_CONTROLE[CHAVE],BS_CONTROLE[Quantidade_11],"-")</f>
        <v>0</v>
      </c>
      <c r="W682" s="136">
        <f ca="1">_xlfn.XLOOKUP(G682&amp;$W$2,BS_CONTROLE[CHAVE],BS_CONTROLE[Quantidade_11],"-")</f>
        <v>0</v>
      </c>
    </row>
    <row r="683" spans="1:23" hidden="1">
      <c r="A683" s="144" t="str">
        <f>IF(SP_SUL!Y686="","*",SP_SUL!Y686)</f>
        <v>SIM</v>
      </c>
      <c r="B683" s="144" t="str">
        <f>IF(SP_SUL!X686="","*",SP_SUL!X686)</f>
        <v>Contrato</v>
      </c>
      <c r="C683" s="144" t="str">
        <f>IF(SP_SUL!Z686="","*",SP_SUL!Z686)</f>
        <v>*</v>
      </c>
      <c r="D683" s="138" t="str">
        <f>IF(SP_SUL!S686="","*",SP_SUL!S686)</f>
        <v>SP SUL</v>
      </c>
      <c r="E683" s="138" t="str">
        <f>IF(SP_SUL!T686="","*",SP_SUL!T686)</f>
        <v>ZEV-ZPT</v>
      </c>
      <c r="F683" s="143">
        <f>IF(SP_SUL!B686="","*",SP_SUL!B686)</f>
        <v>46079</v>
      </c>
      <c r="G683" s="143" t="str">
        <f>IF(SP_SUL!D686="","*",SP_SUL!D686)</f>
        <v>A84</v>
      </c>
      <c r="H683" s="143" t="str">
        <f>IF(SP_SUL!F686="","*",SP_SUL!F686)</f>
        <v>DETECÇÃO - RONDA 7 DIAS</v>
      </c>
      <c r="I683" s="143" t="str">
        <f>IF(SP_SUL!H686="","*",SP_SUL!H686)</f>
        <v>ZPT1051</v>
      </c>
      <c r="J683" s="143" t="str">
        <f>IF(SP_SUL!I686="","*",SP_SUL!I686)</f>
        <v xml:space="preserve">ZEM1 </v>
      </c>
      <c r="K683" s="138" t="str">
        <f>IF(SP_SUL!M686="","*",SP_SUL!M686)</f>
        <v>ZPT-ZEM</v>
      </c>
      <c r="L683" s="138" t="str">
        <f>IF(SP_SUL!N686="","*",SP_SUL!N686)</f>
        <v>ZPTZEM</v>
      </c>
      <c r="M683" s="139">
        <f>IF(SP_SUL!J686="","*",SP_SUL!J686)</f>
        <v>54</v>
      </c>
      <c r="N683" s="142">
        <f>IF(SP_SUL!K686="","*",SP_SUL!K686)</f>
        <v>106.2</v>
      </c>
      <c r="O683" s="142" t="str">
        <f>IF(SP_SUL!L686="","*",SP_SUL!L686)</f>
        <v>*</v>
      </c>
      <c r="P683" s="141">
        <f>IF(SP_SUL!O686="","*",SP_SUL!O686)</f>
        <v>0.3125</v>
      </c>
      <c r="Q683" s="141">
        <f>IF(SP_SUL!P686="","*",SP_SUL!P686)</f>
        <v>4.1666666666666664E-2</v>
      </c>
      <c r="R683" s="143" t="str">
        <f>IF(SP_SUL!Q686="","*",CONCATENATE(SP_SUL!Q686," ",SP_SUL!R686))</f>
        <v>60 KM</v>
      </c>
      <c r="S683" s="143" t="str">
        <f>IF(SP_SUL!V686="","*",SP_SUL!V686)</f>
        <v>Daniel</v>
      </c>
      <c r="T683" s="143" t="str">
        <f>IF(SP_SUL!W686="","*",SP_SUL!W686)</f>
        <v>Rionda 7 dias de ZPT-ZEM</v>
      </c>
      <c r="U683" s="136">
        <f ca="1">_xlfn.XLOOKUP(G683&amp;$U$2,BS_CONTROLE[CHAVE],BS_CONTROLE[Quantidade_11],"-")</f>
        <v>40</v>
      </c>
      <c r="V683" s="136">
        <f ca="1">_xlfn.XLOOKUP(G683&amp;$V$2,BS_CONTROLE[CHAVE],BS_CONTROLE[Quantidade_11],"-")</f>
        <v>60</v>
      </c>
      <c r="W683" s="136">
        <f ca="1">_xlfn.XLOOKUP(G683&amp;$W$2,BS_CONTROLE[CHAVE],BS_CONTROLE[Quantidade_11],"-")</f>
        <v>40</v>
      </c>
    </row>
    <row r="684" spans="1:23" hidden="1">
      <c r="A684" s="144" t="str">
        <f>IF(SP_SUL!Y687="","*",SP_SUL!Y687)</f>
        <v>OPORTUNIDADE</v>
      </c>
      <c r="B684" s="144" t="str">
        <f>IF(SP_SUL!X687="","*",SP_SUL!X687)</f>
        <v>Oportunidade</v>
      </c>
      <c r="C684" s="144" t="str">
        <f>IF(SP_SUL!Z687="","*",SP_SUL!Z687)</f>
        <v>*</v>
      </c>
      <c r="D684" s="138" t="str">
        <f>IF(SP_SUL!S687="","*",SP_SUL!S687)</f>
        <v>SP SUL</v>
      </c>
      <c r="E684" s="138" t="str">
        <f>IF(SP_SUL!T687="","*",SP_SUL!T687)</f>
        <v>ZEV-ZPT</v>
      </c>
      <c r="F684" s="143">
        <f>IF(SP_SUL!B687="","*",SP_SUL!B687)</f>
        <v>46079</v>
      </c>
      <c r="G684" s="143" t="str">
        <f>IF(SP_SUL!D687="","*",SP_SUL!D687)</f>
        <v>HUELTON (TP-725)</v>
      </c>
      <c r="H684" s="143" t="str">
        <f>IF(SP_SUL!F687="","*",SP_SUL!F687)</f>
        <v>PDM - SOLDA</v>
      </c>
      <c r="I684" s="143" t="str">
        <f>IF(SP_SUL!H687="","*",SP_SUL!H687)</f>
        <v>-</v>
      </c>
      <c r="J684" s="143" t="str">
        <f>IF(SP_SUL!I687="","*",SP_SUL!I687)</f>
        <v>-</v>
      </c>
      <c r="K684" s="138" t="str">
        <f>IF(SP_SUL!M687="","*",SP_SUL!M687)</f>
        <v>ZPT</v>
      </c>
      <c r="L684" s="138" t="str">
        <f>IF(SP_SUL!N687="","*",SP_SUL!N687)</f>
        <v>ZPT2</v>
      </c>
      <c r="M684" s="139">
        <f>IF(SP_SUL!J687="","*",SP_SUL!J687)</f>
        <v>92</v>
      </c>
      <c r="N684" s="142">
        <f>IF(SP_SUL!K687="","*",SP_SUL!K687)</f>
        <v>106.7</v>
      </c>
      <c r="O684" s="142" t="str">
        <f>IF(SP_SUL!L687="","*",SP_SUL!L687)</f>
        <v>-</v>
      </c>
      <c r="P684" s="141">
        <f>IF(SP_SUL!O687="","*",SP_SUL!O687)</f>
        <v>0.41666666666666669</v>
      </c>
      <c r="Q684" s="141">
        <f>IF(SP_SUL!P687="","*",SP_SUL!P687)</f>
        <v>6.25E-2</v>
      </c>
      <c r="R684" s="143" t="str">
        <f>IF(SP_SUL!Q687="","*",CONCATENATE(SP_SUL!Q687," ",SP_SUL!R687))</f>
        <v>1 Nº DE SOLDA</v>
      </c>
      <c r="S684" s="143" t="str">
        <f>IF(SP_SUL!V687="","*",SP_SUL!V687)</f>
        <v>Huelton</v>
      </c>
      <c r="T684" s="143" t="str">
        <f>IF(SP_SUL!W687="","*",SP_SUL!W687)</f>
        <v xml:space="preserve">Execução de solda - Condicionado a temperatura </v>
      </c>
      <c r="U684" s="136">
        <f ca="1">_xlfn.XLOOKUP(G684&amp;$U$2,BS_CONTROLE[CHAVE],BS_CONTROLE[Quantidade_11],"-")</f>
        <v>0</v>
      </c>
      <c r="V684" s="136">
        <f ca="1">_xlfn.XLOOKUP(G684&amp;$V$2,BS_CONTROLE[CHAVE],BS_CONTROLE[Quantidade_11],"-")</f>
        <v>0</v>
      </c>
      <c r="W684" s="136">
        <f ca="1">_xlfn.XLOOKUP(G684&amp;$W$2,BS_CONTROLE[CHAVE],BS_CONTROLE[Quantidade_11],"-")</f>
        <v>0</v>
      </c>
    </row>
    <row r="685" spans="1:23" hidden="1">
      <c r="A685" s="144" t="str">
        <f>IF(SP_SUL!Y688="","*",SP_SUL!Y688)</f>
        <v>OPORTUNIDADE</v>
      </c>
      <c r="B685" s="144" t="str">
        <f>IF(SP_SUL!X688="","*",SP_SUL!X688)</f>
        <v>Oportunidade</v>
      </c>
      <c r="C685" s="144" t="str">
        <f>IF(SP_SUL!Z688="","*",SP_SUL!Z688)</f>
        <v>*</v>
      </c>
      <c r="D685" s="138" t="str">
        <f>IF(SP_SUL!S688="","*",SP_SUL!S688)</f>
        <v>SP SUL</v>
      </c>
      <c r="E685" s="138" t="str">
        <f>IF(SP_SUL!T688="","*",SP_SUL!T688)</f>
        <v>ZEV-ZPT</v>
      </c>
      <c r="F685" s="143">
        <f>IF(SP_SUL!B688="","*",SP_SUL!B688)</f>
        <v>46079</v>
      </c>
      <c r="G685" s="143" t="str">
        <f>IF(SP_SUL!D688="","*",SP_SUL!D688)</f>
        <v>EXPANSÃO TURMA 1</v>
      </c>
      <c r="H685" s="143" t="str">
        <f>IF(SP_SUL!F688="","*",SP_SUL!F688)</f>
        <v>EXPANSÃO - SOLDA</v>
      </c>
      <c r="I685" s="143" t="str">
        <f>IF(SP_SUL!H688="","*",SP_SUL!H688)</f>
        <v>-</v>
      </c>
      <c r="J685" s="143" t="str">
        <f>IF(SP_SUL!I688="","*",SP_SUL!I688)</f>
        <v>-</v>
      </c>
      <c r="K685" s="138" t="str">
        <f>IF(SP_SUL!M688="","*",SP_SUL!M688)</f>
        <v>109-ZGM</v>
      </c>
      <c r="L685" s="138" t="str">
        <f>IF(SP_SUL!N688="","*",SP_SUL!N688)</f>
        <v>1101093/1101091</v>
      </c>
      <c r="M685" s="139">
        <f>IF(SP_SUL!J688="","*",SP_SUL!J688)</f>
        <v>30</v>
      </c>
      <c r="N685" s="142">
        <f>IF(SP_SUL!K688="","*",SP_SUL!K688)</f>
        <v>108.75</v>
      </c>
      <c r="O685" s="142">
        <f>IF(SP_SUL!L688="","*",SP_SUL!L688)</f>
        <v>109</v>
      </c>
      <c r="P685" s="141">
        <f>IF(SP_SUL!O688="","*",SP_SUL!O688)</f>
        <v>0.35416666666666669</v>
      </c>
      <c r="Q685" s="141">
        <f>IF(SP_SUL!P688="","*",SP_SUL!P688)</f>
        <v>6.25E-2</v>
      </c>
      <c r="R685" s="143" t="str">
        <f>IF(SP_SUL!Q688="","*",CONCATENATE(SP_SUL!Q688," ",SP_SUL!R688))</f>
        <v>1 Nº DE SOLDA</v>
      </c>
      <c r="S685" s="143" t="str">
        <f>IF(SP_SUL!V688="","*",SP_SUL!V688)</f>
        <v>Pedro</v>
      </c>
      <c r="T685" s="143" t="str">
        <f>IF(SP_SUL!W688="","*",SP_SUL!W688)</f>
        <v xml:space="preserve">Execução de solda - Condicionado a temperatura </v>
      </c>
      <c r="U685" s="136">
        <f ca="1">_xlfn.XLOOKUP(G685&amp;$U$2,BS_CONTROLE[CHAVE],BS_CONTROLE[Quantidade_11],"-")</f>
        <v>4</v>
      </c>
      <c r="V685" s="136">
        <f ca="1">_xlfn.XLOOKUP(G685&amp;$V$2,BS_CONTROLE[CHAVE],BS_CONTROLE[Quantidade_11],"-")</f>
        <v>0</v>
      </c>
      <c r="W685" s="136">
        <f ca="1">_xlfn.XLOOKUP(G685&amp;$W$2,BS_CONTROLE[CHAVE],BS_CONTROLE[Quantidade_11],"-")</f>
        <v>0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Oportunidade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*</v>
      </c>
      <c r="L687" s="138" t="str">
        <f>IF(SP_SUL!N690="","*",SP_SUL!N690)</f>
        <v>*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Oportunidade</v>
      </c>
      <c r="C688" s="144" t="str">
        <f>IF(SP_SUL!Z691="","*",SP_SUL!Z691)</f>
        <v>*</v>
      </c>
      <c r="D688" s="138" t="str">
        <f>IF(SP_SUL!S691="","*",SP_SUL!S691)</f>
        <v>SP SUL</v>
      </c>
      <c r="E688" s="138" t="str">
        <f>IF(SP_SUL!T691="","*",SP_SUL!T691)</f>
        <v>ZBV-ZRX</v>
      </c>
      <c r="F688" s="143">
        <f>IF(SP_SUL!B691="","*",SP_SUL!B691)</f>
        <v>46080</v>
      </c>
      <c r="G688" s="143" t="str">
        <f>IF(SP_SUL!D691="","*",SP_SUL!D691)</f>
        <v>EXPANSÃO TURMA 1</v>
      </c>
      <c r="H688" s="143" t="str">
        <f>IF(SP_SUL!F691="","*",SP_SUL!F691)</f>
        <v>EXPANSÃO - SOLDA</v>
      </c>
      <c r="I688" s="143" t="str">
        <f>IF(SP_SUL!H691="","*",SP_SUL!H691)</f>
        <v>-</v>
      </c>
      <c r="J688" s="143" t="str">
        <f>IF(SP_SUL!I691="","*",SP_SUL!I691)</f>
        <v>-</v>
      </c>
      <c r="K688" s="138" t="str">
        <f>IF(SP_SUL!M691="","*",SP_SUL!M691)</f>
        <v xml:space="preserve">ZAC-ZSU </v>
      </c>
      <c r="L688" s="138" t="str">
        <f>IF(SP_SUL!N691="","*",SP_SUL!N691)</f>
        <v>K74ZNO/K70K74</v>
      </c>
      <c r="M688" s="139">
        <f>IF(SP_SUL!J691="","*",SP_SUL!J691)</f>
        <v>68</v>
      </c>
      <c r="N688" s="142">
        <f>IF(SP_SUL!K691="","*",SP_SUL!K691)</f>
        <v>74.2</v>
      </c>
      <c r="O688" s="142" t="str">
        <f>IF(SP_SUL!L691="","*",SP_SUL!L691)</f>
        <v>-</v>
      </c>
      <c r="P688" s="141">
        <f>IF(SP_SUL!O691="","*",SP_SUL!O691)</f>
        <v>0.375</v>
      </c>
      <c r="Q688" s="141">
        <f>IF(SP_SUL!P691="","*",SP_SUL!P691)</f>
        <v>6.25E-2</v>
      </c>
      <c r="R688" s="143" t="str">
        <f>IF(SP_SUL!Q691="","*",CONCATENATE(SP_SUL!Q691," ",SP_SUL!R691))</f>
        <v>1 Nº DE SOLDA</v>
      </c>
      <c r="S688" s="143" t="str">
        <f>IF(SP_SUL!V691="","*",SP_SUL!V691)</f>
        <v xml:space="preserve">Elder </v>
      </c>
      <c r="T688" s="143" t="str">
        <f>IF(SP_SUL!W691="","*",SP_SUL!W691)</f>
        <v xml:space="preserve">Execução de solda - Condicionado a temperatura </v>
      </c>
      <c r="U688" s="136">
        <f ca="1">_xlfn.XLOOKUP(G688&amp;$U$2,BS_CONTROLE[CHAVE],BS_CONTROLE[Quantidade_11],"-")</f>
        <v>4</v>
      </c>
      <c r="V688" s="136">
        <f ca="1">_xlfn.XLOOKUP(G688&amp;$V$2,BS_CONTROLE[CHAVE],BS_CONTROLE[Quantidade_11],"-")</f>
        <v>0</v>
      </c>
      <c r="W688" s="136">
        <f ca="1">_xlfn.XLOOKUP(G688&amp;$W$2,BS_CONTROLE[CHAVE],BS_CONTROLE[Quantidade_11],"-")</f>
        <v>0</v>
      </c>
    </row>
    <row r="689" spans="1:23" hidden="1">
      <c r="A689" s="144" t="str">
        <f>IF(SP_SUL!Y692="","*",SP_SUL!Y692)</f>
        <v>OPORTUNIDADE</v>
      </c>
      <c r="B689" s="144" t="str">
        <f>IF(SP_SUL!X692="","*",SP_SUL!X692)</f>
        <v>Contrato</v>
      </c>
      <c r="C689" s="144" t="str">
        <f>IF(SP_SUL!Z692="","*",SP_SUL!Z692)</f>
        <v>*</v>
      </c>
      <c r="D689" s="138" t="str">
        <f>IF(SP_SUL!S692="","*",SP_SUL!S692)</f>
        <v>SP SUL</v>
      </c>
      <c r="E689" s="138" t="str">
        <f>IF(SP_SUL!T692="","*",SP_SUL!T692)</f>
        <v>ZBV-ZRX</v>
      </c>
      <c r="F689" s="143">
        <f>IF(SP_SUL!B692="","*",SP_SUL!B692)</f>
        <v>46080</v>
      </c>
      <c r="G689" s="143" t="str">
        <f>IF(SP_SUL!D692="","*",SP_SUL!D692)</f>
        <v>A74</v>
      </c>
      <c r="H689" s="143" t="str">
        <f>IF(SP_SUL!F692="","*",SP_SUL!F692)</f>
        <v>DETECÇÃO - RONDA 7 DIAS</v>
      </c>
      <c r="I689" s="143" t="str">
        <f>IF(SP_SUL!H692="","*",SP_SUL!H692)</f>
        <v>ZTT-2</v>
      </c>
      <c r="J689" s="143" t="str">
        <f>IF(SP_SUL!I692="","*",SP_SUL!I692)</f>
        <v>ZTO</v>
      </c>
      <c r="K689" s="138" t="str">
        <f>IF(SP_SUL!M692="","*",SP_SUL!M692)</f>
        <v>ZTT-ZTO</v>
      </c>
      <c r="L689" s="138" t="str">
        <f>IF(SP_SUL!N692="","*",SP_SUL!N692)</f>
        <v>ZTTZTO</v>
      </c>
      <c r="M689" s="139">
        <f>IF(SP_SUL!J692="","*",SP_SUL!J692)</f>
        <v>70</v>
      </c>
      <c r="N689" s="142">
        <f>IF(SP_SUL!K692="","*",SP_SUL!K692)</f>
        <v>95</v>
      </c>
      <c r="O689" s="142" t="str">
        <f>IF(SP_SUL!L692="","*",SP_SUL!L692)</f>
        <v>-</v>
      </c>
      <c r="P689" s="141">
        <f>IF(SP_SUL!O692="","*",SP_SUL!O692)</f>
        <v>0.35416666666666669</v>
      </c>
      <c r="Q689" s="141">
        <f>IF(SP_SUL!P692="","*",SP_SUL!P692)</f>
        <v>4.1666666666666664E-2</v>
      </c>
      <c r="R689" s="143" t="str">
        <f>IF(SP_SUL!Q692="","*",CONCATENATE(SP_SUL!Q692," ",SP_SUL!R692))</f>
        <v>50 KM</v>
      </c>
      <c r="S689" s="143" t="str">
        <f>IF(SP_SUL!V692="","*",SP_SUL!V692)</f>
        <v>Jhon</v>
      </c>
      <c r="T689" s="143" t="str">
        <f>IF(SP_SUL!W692="","*",SP_SUL!W692)</f>
        <v>R7D</v>
      </c>
      <c r="U689" s="136">
        <f ca="1">_xlfn.XLOOKUP(G689&amp;$U$2,BS_CONTROLE[CHAVE],BS_CONTROLE[Quantidade_11],"-")</f>
        <v>50</v>
      </c>
      <c r="V689" s="136" t="str">
        <f ca="1">_xlfn.XLOOKUP(G689&amp;$V$2,BS_CONTROLE[CHAVE],BS_CONTROLE[Quantidade_11],"-")</f>
        <v>-</v>
      </c>
      <c r="W689" s="136">
        <f ca="1">_xlfn.XLOOKUP(G689&amp;$W$2,BS_CONTROLE[CHAVE],BS_CONTROLE[Quantidade_11],"-")</f>
        <v>90</v>
      </c>
    </row>
    <row r="690" spans="1:23" hidden="1">
      <c r="A690" s="144" t="str">
        <f>IF(SP_SUL!Y693="","*",SP_SUL!Y693)</f>
        <v>OPORTUNIDADE</v>
      </c>
      <c r="B690" s="144" t="str">
        <f>IF(SP_SUL!X693="","*",SP_SUL!X693)</f>
        <v>Oportunidade</v>
      </c>
      <c r="C690" s="144" t="str">
        <f>IF(SP_SUL!Z693="","*",SP_SUL!Z693)</f>
        <v>*</v>
      </c>
      <c r="D690" s="138" t="str">
        <f>IF(SP_SUL!S693="","*",SP_SUL!S693)</f>
        <v>SP SUL</v>
      </c>
      <c r="E690" s="138" t="str">
        <f>IF(SP_SUL!T693="","*",SP_SUL!T693)</f>
        <v>ZBV-ZRX</v>
      </c>
      <c r="F690" s="143">
        <f>IF(SP_SUL!B693="","*",SP_SUL!B693)</f>
        <v>46080</v>
      </c>
      <c r="G690" s="143" t="str">
        <f>IF(SP_SUL!D693="","*",SP_SUL!D693)</f>
        <v>KLECIO (TP-699)</v>
      </c>
      <c r="H690" s="143" t="str">
        <f>IF(SP_SUL!F693="","*",SP_SUL!F693)</f>
        <v>PDM - SOLDA</v>
      </c>
      <c r="I690" s="143" t="str">
        <f>IF(SP_SUL!H693="","*",SP_SUL!H693)</f>
        <v>-</v>
      </c>
      <c r="J690" s="143" t="str">
        <f>IF(SP_SUL!I693="","*",SP_SUL!I693)</f>
        <v>-</v>
      </c>
      <c r="K690" s="138" t="str">
        <f>IF(SP_SUL!M693="","*",SP_SUL!M693)</f>
        <v>ZTT-ZLI</v>
      </c>
      <c r="L690" s="138" t="str">
        <f>IF(SP_SUL!N693="","*",SP_SUL!N693)</f>
        <v>ZTTK971</v>
      </c>
      <c r="M690" s="139">
        <f>IF(SP_SUL!J693="","*",SP_SUL!J693)</f>
        <v>70</v>
      </c>
      <c r="N690" s="142">
        <f>IF(SP_SUL!K693="","*",SP_SUL!K693)</f>
        <v>97.4</v>
      </c>
      <c r="O690" s="142" t="str">
        <f>IF(SP_SUL!L693="","*",SP_SUL!L693)</f>
        <v>-</v>
      </c>
      <c r="P690" s="141">
        <f>IF(SP_SUL!O693="","*",SP_SUL!O693)</f>
        <v>0.375</v>
      </c>
      <c r="Q690" s="141">
        <f>IF(SP_SUL!P693="","*",SP_SUL!P693)</f>
        <v>6.25E-2</v>
      </c>
      <c r="R690" s="143" t="str">
        <f>IF(SP_SUL!Q693="","*",CONCATENATE(SP_SUL!Q693," ",SP_SUL!R693))</f>
        <v>1 Nº DE SOLDA</v>
      </c>
      <c r="S690" s="143" t="str">
        <f>IF(SP_SUL!V693="","*",SP_SUL!V693)</f>
        <v xml:space="preserve">Klecio </v>
      </c>
      <c r="T690" s="143" t="str">
        <f>IF(SP_SUL!W693="","*",SP_SUL!W693)</f>
        <v xml:space="preserve">Execução de solda - Condicionado a temperatura </v>
      </c>
      <c r="U690" s="136">
        <f ca="1">_xlfn.XLOOKUP(G690&amp;$U$2,BS_CONTROLE[CHAVE],BS_CONTROLE[Quantidade_11],"-")</f>
        <v>1</v>
      </c>
      <c r="V690" s="136">
        <f ca="1">_xlfn.XLOOKUP(G690&amp;$V$2,BS_CONTROLE[CHAVE],BS_CONTROLE[Quantidade_11],"-")</f>
        <v>0</v>
      </c>
      <c r="W690" s="136">
        <f ca="1">_xlfn.XLOOKUP(G690&amp;$W$2,BS_CONTROLE[CHAVE],BS_CONTROLE[Quantidade_11],"-")</f>
        <v>0</v>
      </c>
    </row>
    <row r="691" spans="1:23" hidden="1">
      <c r="A691" s="144" t="str">
        <f>IF(SP_SUL!Y694="","*",SP_SUL!Y694)</f>
        <v>OPORTUNIDADE</v>
      </c>
      <c r="B691" s="144" t="str">
        <f>IF(SP_SUL!X694="","*",SP_SUL!X694)</f>
        <v>Contrato</v>
      </c>
      <c r="C691" s="144" t="str">
        <f>IF(SP_SUL!Z694="","*",SP_SUL!Z694)</f>
        <v>*</v>
      </c>
      <c r="D691" s="138" t="str">
        <f>IF(SP_SUL!S694="","*",SP_SUL!S694)</f>
        <v>SP SUL</v>
      </c>
      <c r="E691" s="138" t="str">
        <f>IF(SP_SUL!T694="","*",SP_SUL!T694)</f>
        <v>ZBV-ZRX</v>
      </c>
      <c r="F691" s="143">
        <f>IF(SP_SUL!B694="","*",SP_SUL!B694)</f>
        <v>46080</v>
      </c>
      <c r="G691" s="143" t="str">
        <f>IF(SP_SUL!D694="","*",SP_SUL!D694)</f>
        <v>E42</v>
      </c>
      <c r="H691" s="143" t="str">
        <f>IF(SP_SUL!F694="","*",SP_SUL!F694)</f>
        <v>TRILHEIRO - DESCARGA</v>
      </c>
      <c r="I691" s="143" t="str">
        <f>IF(SP_SUL!H694="","*",SP_SUL!H694)</f>
        <v>ZBV3</v>
      </c>
      <c r="J691" s="143" t="str">
        <f>IF(SP_SUL!I694="","*",SP_SUL!I694)</f>
        <v>ZBV3</v>
      </c>
      <c r="K691" s="138" t="str">
        <f>IF(SP_SUL!M694="","*",SP_SUL!M694)</f>
        <v>ZBM-ZHO</v>
      </c>
      <c r="L691" s="138" t="str">
        <f>IF(SP_SUL!N694="","*",SP_SUL!N694)</f>
        <v>ZBM1/ZK57ZHO</v>
      </c>
      <c r="M691" s="139">
        <f>IF(SP_SUL!J694="","*",SP_SUL!J694)</f>
        <v>68</v>
      </c>
      <c r="N691" s="142">
        <f>IF(SP_SUL!K694="","*",SP_SUL!K694)</f>
        <v>54.96</v>
      </c>
      <c r="O691" s="142">
        <f>IF(SP_SUL!L694="","*",SP_SUL!L694)</f>
        <v>57.484000000000002</v>
      </c>
      <c r="P691" s="141">
        <f>IF(SP_SUL!O694="","*",SP_SUL!O694)</f>
        <v>0.41666666666666669</v>
      </c>
      <c r="Q691" s="141">
        <f>IF(SP_SUL!P694="","*",SP_SUL!P694)</f>
        <v>8.3333333333333329E-2</v>
      </c>
      <c r="R691" s="143" t="str">
        <f>IF(SP_SUL!Q694="","*",CONCATENATE(SP_SUL!Q694," ",SP_SUL!R694))</f>
        <v>1560 M</v>
      </c>
      <c r="S691" s="143" t="str">
        <f>IF(SP_SUL!V694="","*",SP_SUL!V694)</f>
        <v>Israel</v>
      </c>
      <c r="T691" s="143" t="str">
        <f>IF(SP_SUL!W694="","*",SP_SUL!W694)</f>
        <v>Descarga de trilho</v>
      </c>
      <c r="U691" s="136">
        <f ca="1">_xlfn.XLOOKUP(G691&amp;$U$2,BS_CONTROLE[CHAVE],BS_CONTROLE[Quantidade_11],"-")</f>
        <v>1560</v>
      </c>
      <c r="V691" s="136">
        <f ca="1">_xlfn.XLOOKUP(G691&amp;$V$2,BS_CONTROLE[CHAVE],BS_CONTROLE[Quantidade_11],"-")</f>
        <v>0</v>
      </c>
      <c r="W691" s="136">
        <f ca="1">_xlfn.XLOOKUP(G691&amp;$W$2,BS_CONTROLE[CHAVE],BS_CONTROLE[Quantidade_11],"-")</f>
        <v>0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OPORTUNIDADE</v>
      </c>
      <c r="B693" s="144" t="str">
        <f>IF(SP_SUL!X696="","*",SP_SUL!X696)</f>
        <v>Oportunidade</v>
      </c>
      <c r="C693" s="144" t="str">
        <f>IF(SP_SUL!Z696="","*",SP_SUL!Z696)</f>
        <v>*</v>
      </c>
      <c r="D693" s="138" t="str">
        <f>IF(SP_SUL!S696="","*",SP_SUL!S696)</f>
        <v>SP SUL</v>
      </c>
      <c r="E693" s="138" t="str">
        <f>IF(SP_SUL!T696="","*",SP_SUL!T696)</f>
        <v>ZBV-ZKE</v>
      </c>
      <c r="F693" s="143">
        <f>IF(SP_SUL!B696="","*",SP_SUL!B696)</f>
        <v>46080</v>
      </c>
      <c r="G693" s="143" t="str">
        <f>IF(SP_SUL!D696="","*",SP_SUL!D696)</f>
        <v>DANIEL (TP-647)</v>
      </c>
      <c r="H693" s="143" t="str">
        <f>IF(SP_SUL!F696="","*",SP_SUL!F696)</f>
        <v>PDM - SOLDA</v>
      </c>
      <c r="I693" s="143" t="str">
        <f>IF(SP_SUL!H696="","*",SP_SUL!H696)</f>
        <v>-</v>
      </c>
      <c r="J693" s="143" t="str">
        <f>IF(SP_SUL!I696="","*",SP_SUL!I696)</f>
        <v>-</v>
      </c>
      <c r="K693" s="138" t="str">
        <f>IF(SP_SUL!M696="","*",SP_SUL!M696)</f>
        <v>ZST</v>
      </c>
      <c r="L693" s="138" t="str">
        <f>IF(SP_SUL!N696="","*",SP_SUL!N696)</f>
        <v>ZST2</v>
      </c>
      <c r="M693" s="139">
        <f>IF(SP_SUL!J696="","*",SP_SUL!J696)</f>
        <v>56</v>
      </c>
      <c r="N693" s="142">
        <f>IF(SP_SUL!K696="","*",SP_SUL!K696)</f>
        <v>208.75</v>
      </c>
      <c r="O693" s="142" t="str">
        <f>IF(SP_SUL!L696="","*",SP_SUL!L696)</f>
        <v>-</v>
      </c>
      <c r="P693" s="141">
        <f>IF(SP_SUL!O696="","*",SP_SUL!O696)</f>
        <v>0.375</v>
      </c>
      <c r="Q693" s="141">
        <f>IF(SP_SUL!P696="","*",SP_SUL!P696)</f>
        <v>6.25E-2</v>
      </c>
      <c r="R693" s="143" t="str">
        <f>IF(SP_SUL!Q696="","*",CONCATENATE(SP_SUL!Q696," ",SP_SUL!R696))</f>
        <v>1 Nº DE SOLDA</v>
      </c>
      <c r="S693" s="143" t="str">
        <f>IF(SP_SUL!V696="","*",SP_SUL!V696)</f>
        <v>Daniel</v>
      </c>
      <c r="T693" s="143" t="str">
        <f>IF(SP_SUL!W696="","*",SP_SUL!W696)</f>
        <v xml:space="preserve">Execução de solda - Condicionado a temperatura </v>
      </c>
      <c r="U693" s="136">
        <f ca="1">_xlfn.XLOOKUP(G693&amp;$U$2,BS_CONTROLE[CHAVE],BS_CONTROLE[Quantidade_11],"-")</f>
        <v>0</v>
      </c>
      <c r="V693" s="136">
        <f ca="1">_xlfn.XLOOKUP(G693&amp;$V$2,BS_CONTROLE[CHAVE],BS_CONTROLE[Quantidade_11],"-")</f>
        <v>0</v>
      </c>
      <c r="W693" s="136">
        <f ca="1">_xlfn.XLOOKUP(G693&amp;$W$2,BS_CONTROLE[CHAVE],BS_CONTROLE[Quantidade_11],"-")</f>
        <v>0</v>
      </c>
    </row>
    <row r="694" spans="1:23" hidden="1">
      <c r="A694" s="144" t="str">
        <f>IF(SP_SUL!Y697="","*",SP_SUL!Y697)</f>
        <v>*</v>
      </c>
      <c r="B694" s="144" t="str">
        <f>IF(SP_SUL!X697="","*",SP_SUL!X697)</f>
        <v>Oportunidade</v>
      </c>
      <c r="C694" s="144" t="str">
        <f>IF(SP_SUL!Z697="","*",SP_SUL!Z697)</f>
        <v>*</v>
      </c>
      <c r="D694" s="138" t="str">
        <f>IF(SP_SUL!S697="","*",SP_SUL!S697)</f>
        <v>SP SUL</v>
      </c>
      <c r="E694" s="138" t="str">
        <f>IF(SP_SUL!T697="","*",SP_SUL!T697)</f>
        <v>ZBV-ZKE</v>
      </c>
      <c r="F694" s="143" t="str">
        <f>IF(SP_SUL!B697="","*",SP_SUL!B697)</f>
        <v>*</v>
      </c>
      <c r="G694" s="143" t="str">
        <f>IF(SP_SUL!D697="","*",SP_SUL!D697)</f>
        <v>V93</v>
      </c>
      <c r="H694" s="143" t="str">
        <f>IF(SP_SUL!F697="","*",SP_SUL!F697)</f>
        <v>MECANIZAÇÃO - SOCADORA</v>
      </c>
      <c r="I694" s="143" t="str">
        <f>IF(SP_SUL!H697="","*",SP_SUL!H697)</f>
        <v>ZYU1</v>
      </c>
      <c r="J694" s="143" t="str">
        <f>IF(SP_SUL!I697="","*",SP_SUL!I697)</f>
        <v>ZYU1</v>
      </c>
      <c r="K694" s="138" t="str">
        <f>IF(SP_SUL!M697="","*",SP_SUL!M697)</f>
        <v>ZYU-ZST</v>
      </c>
      <c r="L694" s="138" t="str">
        <f>IF(SP_SUL!N697="","*",SP_SUL!N697)</f>
        <v>ZYU206</v>
      </c>
      <c r="M694" s="139">
        <f>IF(SP_SUL!J697="","*",SP_SUL!J697)</f>
        <v>56</v>
      </c>
      <c r="N694" s="142">
        <f>IF(SP_SUL!K697="","*",SP_SUL!K697)</f>
        <v>204.4</v>
      </c>
      <c r="O694" s="142">
        <f>IF(SP_SUL!L697="","*",SP_SUL!L697)</f>
        <v>205.8</v>
      </c>
      <c r="P694" s="141">
        <f>IF(SP_SUL!O697="","*",SP_SUL!O697)</f>
        <v>0.41666666666666669</v>
      </c>
      <c r="Q694" s="141">
        <f>IF(SP_SUL!P697="","*",SP_SUL!P697)</f>
        <v>8.3333333333333329E-2</v>
      </c>
      <c r="R694" s="143" t="str">
        <f>IF(SP_SUL!Q697="","*",CONCATENATE(SP_SUL!Q697," ",SP_SUL!R697))</f>
        <v>500 M</v>
      </c>
      <c r="S694" s="143" t="str">
        <f>IF(SP_SUL!V697="","*",SP_SUL!V697)</f>
        <v>Moises</v>
      </c>
      <c r="T694" s="143" t="str">
        <f>IF(SP_SUL!W697="","*",SP_SUL!W697)</f>
        <v>Socaria mecanizada</v>
      </c>
      <c r="U694" s="136" t="str">
        <f ca="1">_xlfn.XLOOKUP(G694&amp;$U$2,BS_CONTROLE[CHAVE],BS_CONTROLE[Quantidade_11],"-")</f>
        <v>-</v>
      </c>
      <c r="V694" s="136">
        <f ca="1">_xlfn.XLOOKUP(G694&amp;$V$2,BS_CONTROLE[CHAVE],BS_CONTROLE[Quantidade_11],"-")</f>
        <v>0</v>
      </c>
      <c r="W694" s="136">
        <f ca="1">_xlfn.XLOOKUP(G694&amp;$W$2,BS_CONTROLE[CHAVE],BS_CONTROLE[Quantidade_11],"-")</f>
        <v>0</v>
      </c>
    </row>
    <row r="695" spans="1:23" hidden="1">
      <c r="A695" s="144" t="str">
        <f>IF(SP_SUL!Y698="","*",SP_SUL!Y698)</f>
        <v>OPORTUNIDADE</v>
      </c>
      <c r="B695" s="144" t="str">
        <f>IF(SP_SUL!X698="","*",SP_SUL!X698)</f>
        <v>Oportunidade</v>
      </c>
      <c r="C695" s="144" t="str">
        <f>IF(SP_SUL!Z698="","*",SP_SUL!Z698)</f>
        <v>*</v>
      </c>
      <c r="D695" s="138" t="str">
        <f>IF(SP_SUL!S698="","*",SP_SUL!S698)</f>
        <v>SP SUL</v>
      </c>
      <c r="E695" s="138" t="str">
        <f>IF(SP_SUL!T698="","*",SP_SUL!T698)</f>
        <v>ZBV-ZKE</v>
      </c>
      <c r="F695" s="143">
        <f>IF(SP_SUL!B698="","*",SP_SUL!B698)</f>
        <v>46080</v>
      </c>
      <c r="G695" s="143" t="str">
        <f>IF(SP_SUL!D698="","*",SP_SUL!D698)</f>
        <v>ROGÉRIO (TP-730)</v>
      </c>
      <c r="H695" s="143" t="str">
        <f>IF(SP_SUL!F698="","*",SP_SUL!F698)</f>
        <v>PDM - SUBSTITUIÇÃO - DORMENTE</v>
      </c>
      <c r="I695" s="143" t="str">
        <f>IF(SP_SUL!H698="","*",SP_SUL!H698)</f>
        <v>-</v>
      </c>
      <c r="J695" s="143" t="str">
        <f>IF(SP_SUL!I698="","*",SP_SUL!I698)</f>
        <v>*</v>
      </c>
      <c r="K695" s="138" t="str">
        <f>IF(SP_SUL!M698="","*",SP_SUL!M698)</f>
        <v>ZYU</v>
      </c>
      <c r="L695" s="138" t="str">
        <f>IF(SP_SUL!N698="","*",SP_SUL!N698)</f>
        <v>ZYU2</v>
      </c>
      <c r="M695" s="139">
        <f>IF(SP_SUL!J698="","*",SP_SUL!J698)</f>
        <v>56</v>
      </c>
      <c r="N695" s="142">
        <f>IF(SP_SUL!K698="","*",SP_SUL!K698)</f>
        <v>202</v>
      </c>
      <c r="O695" s="142" t="str">
        <f>IF(SP_SUL!L698="","*",SP_SUL!L698)</f>
        <v>-</v>
      </c>
      <c r="P695" s="141">
        <f>IF(SP_SUL!O698="","*",SP_SUL!O698)</f>
        <v>0.41666666666666669</v>
      </c>
      <c r="Q695" s="141">
        <f>IF(SP_SUL!P698="","*",SP_SUL!P698)</f>
        <v>8.3333333333333329E-2</v>
      </c>
      <c r="R695" s="143" t="str">
        <f>IF(SP_SUL!Q698="","*",CONCATENATE(SP_SUL!Q698," ",SP_SUL!R698))</f>
        <v>20 Nº DE DORMENTES</v>
      </c>
      <c r="S695" s="143" t="str">
        <f>IF(SP_SUL!V698="","*",SP_SUL!V698)</f>
        <v>Rogerio</v>
      </c>
      <c r="T695" s="143" t="str">
        <f>IF(SP_SUL!W698="","*",SP_SUL!W698)</f>
        <v>Substituição de dormentes</v>
      </c>
      <c r="U695" s="136">
        <f ca="1">_xlfn.XLOOKUP(G695&amp;$U$2,BS_CONTROLE[CHAVE],BS_CONTROLE[Quantidade_11],"-")</f>
        <v>0</v>
      </c>
      <c r="V695" s="136">
        <f ca="1">_xlfn.XLOOKUP(G695&amp;$V$2,BS_CONTROLE[CHAVE],BS_CONTROLE[Quantidade_11],"-")</f>
        <v>0</v>
      </c>
      <c r="W695" s="136">
        <f ca="1">_xlfn.XLOOKUP(G695&amp;$W$2,BS_CONTROLE[CHAVE],BS_CONTROLE[Quantidade_11],"-")</f>
        <v>0</v>
      </c>
    </row>
    <row r="696" spans="1:23" hidden="1">
      <c r="A696" s="144" t="str">
        <f>IF(SP_SUL!Y699="","*",SP_SUL!Y699)</f>
        <v>OPORTUNIDADE</v>
      </c>
      <c r="B696" s="144" t="str">
        <f>IF(SP_SUL!X699="","*",SP_SUL!X699)</f>
        <v>Oportunidade</v>
      </c>
      <c r="C696" s="144" t="str">
        <f>IF(SP_SUL!Z699="","*",SP_SUL!Z699)</f>
        <v>*</v>
      </c>
      <c r="D696" s="138" t="str">
        <f>IF(SP_SUL!S699="","*",SP_SUL!S699)</f>
        <v>SP SUL</v>
      </c>
      <c r="E696" s="138" t="str">
        <f>IF(SP_SUL!T699="","*",SP_SUL!T699)</f>
        <v>ZBV-ZKE</v>
      </c>
      <c r="F696" s="143">
        <f>IF(SP_SUL!B699="","*",SP_SUL!B699)</f>
        <v>46080</v>
      </c>
      <c r="G696" s="143" t="str">
        <f>IF(SP_SUL!D699="","*",SP_SUL!D699)</f>
        <v>W59</v>
      </c>
      <c r="H696" s="143" t="str">
        <f>IF(SP_SUL!F699="","*",SP_SUL!F699)</f>
        <v>PDM - DESCARGA - DORMENTE</v>
      </c>
      <c r="I696" s="143" t="str">
        <f>IF(SP_SUL!H699="","*",SP_SUL!H699)</f>
        <v>ZYU1</v>
      </c>
      <c r="J696" s="143" t="str">
        <f>IF(SP_SUL!I699="","*",SP_SUL!I699)</f>
        <v>ZYU1</v>
      </c>
      <c r="K696" s="138" t="str">
        <f>IF(SP_SUL!M699="","*",SP_SUL!M699)</f>
        <v>ZDY-ZFY</v>
      </c>
      <c r="L696" s="138" t="str">
        <f>IF(SP_SUL!N699="","*",SP_SUL!N699)</f>
        <v>189ZFY</v>
      </c>
      <c r="M696" s="139">
        <f>IF(SP_SUL!J699="","*",SP_SUL!J699)</f>
        <v>56</v>
      </c>
      <c r="N696" s="142">
        <f>IF(SP_SUL!K699="","*",SP_SUL!K699)</f>
        <v>190</v>
      </c>
      <c r="O696" s="142">
        <f>IF(SP_SUL!L699="","*",SP_SUL!L699)</f>
        <v>167.5</v>
      </c>
      <c r="P696" s="141">
        <f>IF(SP_SUL!O699="","*",SP_SUL!O699)</f>
        <v>0.375</v>
      </c>
      <c r="Q696" s="141">
        <f>IF(SP_SUL!P699="","*",SP_SUL!P699)</f>
        <v>4.1666666666666664E-2</v>
      </c>
      <c r="R696" s="143" t="str">
        <f>IF(SP_SUL!Q699="","*",CONCATENATE(SP_SUL!Q699," ",SP_SUL!R699))</f>
        <v>100 Nº DE DORMENTES</v>
      </c>
      <c r="S696" s="143" t="str">
        <f>IF(SP_SUL!V699="","*",SP_SUL!V699)</f>
        <v>Henrique</v>
      </c>
      <c r="T696" s="143" t="str">
        <f>IF(SP_SUL!W699="","*",SP_SUL!W699)</f>
        <v>Descarga de dormentes km190+000 (40min) e descarga de jacaré km167+500 (20min)</v>
      </c>
      <c r="U696" s="136">
        <f ca="1">_xlfn.XLOOKUP(G696&amp;$U$2,BS_CONTROLE[CHAVE],BS_CONTROLE[Quantidade_11],"-")</f>
        <v>0</v>
      </c>
      <c r="V696" s="136">
        <f ca="1">_xlfn.XLOOKUP(G696&amp;$V$2,BS_CONTROLE[CHAVE],BS_CONTROLE[Quantidade_11],"-")</f>
        <v>0</v>
      </c>
      <c r="W696" s="136">
        <f ca="1">_xlfn.XLOOKUP(G696&amp;$W$2,BS_CONTROLE[CHAVE],BS_CONTROLE[Quantidade_11],"-")</f>
        <v>0</v>
      </c>
    </row>
    <row r="697" spans="1:23" hidden="1">
      <c r="A697" s="144" t="str">
        <f>IF(SP_SUL!Y700="","*",SP_SUL!Y700)</f>
        <v>*</v>
      </c>
      <c r="B697" s="144" t="str">
        <f>IF(SP_SUL!X700="","*",SP_SUL!X700)</f>
        <v>Oportunidade</v>
      </c>
      <c r="C697" s="144" t="str">
        <f>IF(SP_SUL!Z700="","*",SP_SUL!Z700)</f>
        <v>*</v>
      </c>
      <c r="D697" s="138" t="str">
        <f>IF(SP_SUL!S700="","*",SP_SUL!S700)</f>
        <v>SP SUL</v>
      </c>
      <c r="E697" s="138" t="str">
        <f>IF(SP_SUL!T700="","*",SP_SUL!T700)</f>
        <v>ZBV-ZKE</v>
      </c>
      <c r="F697" s="143" t="str">
        <f>IF(SP_SUL!B700="","*",SP_SUL!B700)</f>
        <v>*</v>
      </c>
      <c r="G697" s="143" t="str">
        <f>IF(SP_SUL!D700="","*",SP_SUL!D700)</f>
        <v>ROBSON (TF-701)</v>
      </c>
      <c r="H697" s="143" t="str">
        <f>IF(SP_SUL!F700="","*",SP_SUL!F700)</f>
        <v>PDM - SUBSTITUIÇÃO - DORMENTE</v>
      </c>
      <c r="I697" s="143" t="str">
        <f>IF(SP_SUL!H700="","*",SP_SUL!H700)</f>
        <v>-</v>
      </c>
      <c r="J697" s="143" t="str">
        <f>IF(SP_SUL!I700="","*",SP_SUL!I700)</f>
        <v>-</v>
      </c>
      <c r="K697" s="138" t="str">
        <f>IF(SP_SUL!M700="","*",SP_SUL!M700)</f>
        <v>ZDY-ZFY</v>
      </c>
      <c r="L697" s="138" t="str">
        <f>IF(SP_SUL!N700="","*",SP_SUL!N700)</f>
        <v>189ZFY</v>
      </c>
      <c r="M697" s="139">
        <f>IF(SP_SUL!J700="","*",SP_SUL!J700)</f>
        <v>56</v>
      </c>
      <c r="N697" s="142">
        <f>IF(SP_SUL!K700="","*",SP_SUL!K700)</f>
        <v>190.3</v>
      </c>
      <c r="O697" s="142">
        <f>IF(SP_SUL!L700="","*",SP_SUL!L700)</f>
        <v>190.5</v>
      </c>
      <c r="P697" s="141">
        <f>IF(SP_SUL!O700="","*",SP_SUL!O700)</f>
        <v>0.375</v>
      </c>
      <c r="Q697" s="141">
        <f>IF(SP_SUL!P700="","*",SP_SUL!P700)</f>
        <v>8.3333333333333329E-2</v>
      </c>
      <c r="R697" s="143" t="str">
        <f>IF(SP_SUL!Q700="","*",CONCATENATE(SP_SUL!Q700," ",SP_SUL!R700))</f>
        <v>50 Nº DE DORMENTES</v>
      </c>
      <c r="S697" s="143" t="str">
        <f>IF(SP_SUL!V700="","*",SP_SUL!V700)</f>
        <v>Robson</v>
      </c>
      <c r="T697" s="143" t="str">
        <f>IF(SP_SUL!W700="","*",SP_SUL!W700)</f>
        <v>Substituição de dormentes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Oportunidade</v>
      </c>
      <c r="C698" s="144" t="str">
        <f>IF(SP_SUL!Z701="","*",SP_SUL!Z701)</f>
        <v>*</v>
      </c>
      <c r="D698" s="138" t="str">
        <f>IF(SP_SUL!S701="","*",SP_SUL!S701)</f>
        <v>SP SUL</v>
      </c>
      <c r="E698" s="138" t="str">
        <f>IF(SP_SUL!T701="","*",SP_SUL!T701)</f>
        <v>ZBV-ZKE</v>
      </c>
      <c r="F698" s="143" t="str">
        <f>IF(SP_SUL!B701="","*",SP_SUL!B701)</f>
        <v>*</v>
      </c>
      <c r="G698" s="143" t="str">
        <f>IF(SP_SUL!D701="","*",SP_SUL!D701)</f>
        <v>JACIANO (TF-674)</v>
      </c>
      <c r="H698" s="143" t="str">
        <f>IF(SP_SUL!F701="","*",SP_SUL!F701)</f>
        <v>PDM - SUBSTITUIÇÃO - DORMENTE</v>
      </c>
      <c r="I698" s="143" t="str">
        <f>IF(SP_SUL!H701="","*",SP_SUL!H701)</f>
        <v>-</v>
      </c>
      <c r="J698" s="143" t="str">
        <f>IF(SP_SUL!I701="","*",SP_SUL!I701)</f>
        <v>-</v>
      </c>
      <c r="K698" s="138" t="str">
        <f>IF(SP_SUL!M701="","*",SP_SUL!M701)</f>
        <v>ZDY-ZFY</v>
      </c>
      <c r="L698" s="138" t="str">
        <f>IF(SP_SUL!N701="","*",SP_SUL!N701)</f>
        <v>189ZFY</v>
      </c>
      <c r="M698" s="139">
        <f>IF(SP_SUL!J701="","*",SP_SUL!J701)</f>
        <v>56</v>
      </c>
      <c r="N698" s="142">
        <f>IF(SP_SUL!K701="","*",SP_SUL!K701)</f>
        <v>190.3</v>
      </c>
      <c r="O698" s="142">
        <f>IF(SP_SUL!L701="","*",SP_SUL!L701)</f>
        <v>190.5</v>
      </c>
      <c r="P698" s="141">
        <f>IF(SP_SUL!O701="","*",SP_SUL!O701)</f>
        <v>0.375</v>
      </c>
      <c r="Q698" s="141">
        <f>IF(SP_SUL!P701="","*",SP_SUL!P701)</f>
        <v>8.3333333333333329E-2</v>
      </c>
      <c r="R698" s="143" t="str">
        <f>IF(SP_SUL!Q701="","*",CONCATENATE(SP_SUL!Q701," ",SP_SUL!R701))</f>
        <v>50 Nº DE DORMENTES</v>
      </c>
      <c r="S698" s="143" t="str">
        <f>IF(SP_SUL!V701="","*",SP_SUL!V701)</f>
        <v>Josenilton</v>
      </c>
      <c r="T698" s="143" t="str">
        <f>IF(SP_SUL!W701="","*",SP_SUL!W701)</f>
        <v>Substituição de dormentes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Oportunidade</v>
      </c>
      <c r="C699" s="144" t="str">
        <f>IF(SP_SUL!Z702="","*",SP_SUL!Z702)</f>
        <v>*</v>
      </c>
      <c r="D699" s="138" t="str">
        <f>IF(SP_SUL!S702="","*",SP_SUL!S702)</f>
        <v>SP SUL</v>
      </c>
      <c r="E699" s="138" t="str">
        <f>IF(SP_SUL!T702="","*",SP_SUL!T702)</f>
        <v>ZBV-ZKE</v>
      </c>
      <c r="F699" s="143" t="str">
        <f>IF(SP_SUL!B702="","*",SP_SUL!B702)</f>
        <v>*</v>
      </c>
      <c r="G699" s="143" t="str">
        <f>IF(SP_SUL!D702="","*",SP_SUL!D702)</f>
        <v>ROBSON (TP-729)</v>
      </c>
      <c r="H699" s="143" t="str">
        <f>IF(SP_SUL!F702="","*",SP_SUL!F702)</f>
        <v>LIMPEZA LASTRO</v>
      </c>
      <c r="I699" s="143" t="str">
        <f>IF(SP_SUL!H702="","*",SP_SUL!H702)</f>
        <v>-</v>
      </c>
      <c r="J699" s="143" t="str">
        <f>IF(SP_SUL!I702="","*",SP_SUL!I702)</f>
        <v>-</v>
      </c>
      <c r="K699" s="138" t="str">
        <f>IF(SP_SUL!M702="","*",SP_SUL!M702)</f>
        <v>ZDY-ZFY</v>
      </c>
      <c r="L699" s="138" t="str">
        <f>IF(SP_SUL!N702="","*",SP_SUL!N702)</f>
        <v>ZXP189</v>
      </c>
      <c r="M699" s="139">
        <f>IF(SP_SUL!J702="","*",SP_SUL!J702)</f>
        <v>56</v>
      </c>
      <c r="N699" s="142">
        <f>IF(SP_SUL!K702="","*",SP_SUL!K702)</f>
        <v>187.58</v>
      </c>
      <c r="O699" s="142" t="str">
        <f>IF(SP_SUL!L702="","*",SP_SUL!L702)</f>
        <v>-</v>
      </c>
      <c r="P699" s="141">
        <f>IF(SP_SUL!O702="","*",SP_SUL!O702)</f>
        <v>0.375</v>
      </c>
      <c r="Q699" s="141">
        <f>IF(SP_SUL!P702="","*",SP_SUL!P702)</f>
        <v>8.3333333333333329E-2</v>
      </c>
      <c r="R699" s="143" t="str">
        <f>IF(SP_SUL!Q702="","*",CONCATENATE(SP_SUL!Q702," ",SP_SUL!R702))</f>
        <v>10 M</v>
      </c>
      <c r="S699" s="143" t="str">
        <f>IF(SP_SUL!V702="","*",SP_SUL!V702)</f>
        <v>Robson</v>
      </c>
      <c r="T699" s="143" t="str">
        <f>IF(SP_SUL!W702="","*",SP_SUL!W702)</f>
        <v>Limpeza de lastro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OPORTUNIDADE</v>
      </c>
      <c r="B702" s="144" t="str">
        <f>IF(SP_SUL!X705="","*",SP_SUL!X705)</f>
        <v>Contrato</v>
      </c>
      <c r="C702" s="144" t="str">
        <f>IF(SP_SUL!Z705="","*",SP_SUL!Z705)</f>
        <v>*</v>
      </c>
      <c r="D702" s="138" t="str">
        <f>IF(SP_SUL!S705="","*",SP_SUL!S705)</f>
        <v>SP SUL</v>
      </c>
      <c r="E702" s="138" t="str">
        <f>IF(SP_SUL!T705="","*",SP_SUL!T705)</f>
        <v>ZKE-ZEV</v>
      </c>
      <c r="F702" s="143">
        <f>IF(SP_SUL!B705="","*",SP_SUL!B705)</f>
        <v>46080</v>
      </c>
      <c r="G702" s="143" t="str">
        <f>IF(SP_SUL!D705="","*",SP_SUL!D705)</f>
        <v>SUPER ZWW</v>
      </c>
      <c r="H702" s="143" t="str">
        <f>IF(SP_SUL!F705="","*",SP_SUL!F705)</f>
        <v>BLOCO</v>
      </c>
      <c r="I702" s="143" t="str">
        <f>IF(SP_SUL!H705="","*",SP_SUL!H705)</f>
        <v>-</v>
      </c>
      <c r="J702" s="143" t="str">
        <f>IF(SP_SUL!I705="","*",SP_SUL!I705)</f>
        <v>-</v>
      </c>
      <c r="K702" s="138" t="str">
        <f>IF(SP_SUL!M705="","*",SP_SUL!M705)</f>
        <v>ZKW-ZLU</v>
      </c>
      <c r="L702" s="138" t="str">
        <f>IF(SP_SUL!N705="","*",SP_SUL!N705)</f>
        <v>ZKWZLU</v>
      </c>
      <c r="M702" s="139">
        <f>IF(SP_SUL!J705="","*",SP_SUL!J705)</f>
        <v>55</v>
      </c>
      <c r="N702" s="142">
        <f>IF(SP_SUL!K705="","*",SP_SUL!K705)</f>
        <v>97.9</v>
      </c>
      <c r="O702" s="142">
        <f>IF(SP_SUL!L705="","*",SP_SUL!L705)</f>
        <v>108</v>
      </c>
      <c r="P702" s="141">
        <f>IF(SP_SUL!O705="","*",SP_SUL!O705)</f>
        <v>0.41666666666666669</v>
      </c>
      <c r="Q702" s="141">
        <f>IF(SP_SUL!P705="","*",SP_SUL!P705)</f>
        <v>0.125</v>
      </c>
      <c r="R702" s="143" t="str">
        <f>IF(SP_SUL!Q705="","*",CONCATENATE(SP_SUL!Q705," ",SP_SUL!R705))</f>
        <v>1 BINÁRIO</v>
      </c>
      <c r="S702" s="143" t="str">
        <f>IF(SP_SUL!V705="","*",SP_SUL!V705)</f>
        <v xml:space="preserve">Felipe </v>
      </c>
      <c r="T702" s="143" t="str">
        <f>IF(SP_SUL!W705="","*",SP_SUL!W705)</f>
        <v>Bloco</v>
      </c>
      <c r="U702" s="136">
        <f ca="1">_xlfn.XLOOKUP(G702&amp;$U$2,BS_CONTROLE[CHAVE],BS_CONTROLE[Quantidade_11],"-")</f>
        <v>0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OPORTUNIDADE</v>
      </c>
      <c r="B703" s="144" t="str">
        <f>IF(SP_SUL!X706="","*",SP_SUL!X706)</f>
        <v>Oportunidade</v>
      </c>
      <c r="C703" s="144" t="str">
        <f>IF(SP_SUL!Z706="","*",SP_SUL!Z706)</f>
        <v>*</v>
      </c>
      <c r="D703" s="138" t="str">
        <f>IF(SP_SUL!S706="","*",SP_SUL!S706)</f>
        <v>SP SUL</v>
      </c>
      <c r="E703" s="138" t="str">
        <f>IF(SP_SUL!T706="","*",SP_SUL!T706)</f>
        <v>ZKE-ZEV</v>
      </c>
      <c r="F703" s="143">
        <f>IF(SP_SUL!B706="","*",SP_SUL!B706)</f>
        <v>46080</v>
      </c>
      <c r="G703" s="143" t="str">
        <f>IF(SP_SUL!D706="","*",SP_SUL!D706)</f>
        <v>V89</v>
      </c>
      <c r="H703" s="143" t="str">
        <f>IF(SP_SUL!F706="","*",SP_SUL!F706)</f>
        <v>DESLOCAMENTO</v>
      </c>
      <c r="I703" s="143" t="str">
        <f>IF(SP_SUL!H706="","*",SP_SUL!H706)</f>
        <v>102ZKW2</v>
      </c>
      <c r="J703" s="143" t="str">
        <f>IF(SP_SUL!I706="","*",SP_SUL!I706)</f>
        <v>ZEM1302</v>
      </c>
      <c r="K703" s="138" t="str">
        <f>IF(SP_SUL!M706="","*",SP_SUL!M706)</f>
        <v>ZKW-ZEM</v>
      </c>
      <c r="L703" s="138" t="str">
        <f>IF(SP_SUL!N706="","*",SP_SUL!N706)</f>
        <v>ZKWZEM</v>
      </c>
      <c r="M703" s="139">
        <f>IF(SP_SUL!J706="","*",SP_SUL!J706)</f>
        <v>55</v>
      </c>
      <c r="N703" s="142">
        <f>IF(SP_SUL!K706="","*",SP_SUL!K706)</f>
        <v>100</v>
      </c>
      <c r="O703" s="142" t="str">
        <f>IF(SP_SUL!L706="","*",SP_SUL!L706)</f>
        <v>-</v>
      </c>
      <c r="P703" s="141">
        <f>IF(SP_SUL!O706="","*",SP_SUL!O706)</f>
        <v>0.375</v>
      </c>
      <c r="Q703" s="141">
        <f>IF(SP_SUL!P706="","*",SP_SUL!P706)</f>
        <v>4.1666666666666664E-2</v>
      </c>
      <c r="R703" s="143" t="str">
        <f>IF(SP_SUL!Q706="","*",CONCATENATE(SP_SUL!Q706," ",SP_SUL!R706))</f>
        <v>1 BINÁRIO</v>
      </c>
      <c r="S703" s="143" t="str">
        <f>IF(SP_SUL!V706="","*",SP_SUL!V706)</f>
        <v>Antonioni</v>
      </c>
      <c r="T703" s="143" t="str">
        <f>IF(SP_SUL!W706="","*",SP_SUL!W706)</f>
        <v>Deslocamento</v>
      </c>
      <c r="U703" s="136">
        <f ca="1">_xlfn.XLOOKUP(G703&amp;$U$2,BS_CONTROLE[CHAVE],BS_CONTROLE[Quantidade_11],"-")</f>
        <v>0</v>
      </c>
      <c r="V703" s="136">
        <f ca="1">_xlfn.XLOOKUP(G703&amp;$V$2,BS_CONTROLE[CHAVE],BS_CONTROLE[Quantidade_11],"-")</f>
        <v>0</v>
      </c>
      <c r="W703" s="136">
        <f ca="1">_xlfn.XLOOKUP(G703&amp;$W$2,BS_CONTROLE[CHAVE],BS_CONTROLE[Quantidade_11],"-")</f>
        <v>0</v>
      </c>
    </row>
    <row r="704" spans="1:23" hidden="1">
      <c r="A704" s="144" t="str">
        <f>IF(SP_SUL!Y707="","*",SP_SUL!Y707)</f>
        <v>OPORTUNIDADE</v>
      </c>
      <c r="B704" s="144" t="str">
        <f>IF(SP_SUL!X707="","*",SP_SUL!X707)</f>
        <v>Contrato</v>
      </c>
      <c r="C704" s="144" t="str">
        <f>IF(SP_SUL!Z707="","*",SP_SUL!Z707)</f>
        <v>*</v>
      </c>
      <c r="D704" s="138" t="str">
        <f>IF(SP_SUL!S707="","*",SP_SUL!S707)</f>
        <v>SP SUL</v>
      </c>
      <c r="E704" s="138" t="str">
        <f>IF(SP_SUL!T707="","*",SP_SUL!T707)</f>
        <v>ZKE-ZEV</v>
      </c>
      <c r="F704" s="143">
        <f>IF(SP_SUL!B707="","*",SP_SUL!B707)</f>
        <v>46080</v>
      </c>
      <c r="G704" s="143" t="str">
        <f>IF(SP_SUL!D707="","*",SP_SUL!D707)</f>
        <v>E17</v>
      </c>
      <c r="H704" s="143" t="str">
        <f>IF(SP_SUL!F707="","*",SP_SUL!F707)</f>
        <v>CAMINHÃO DE SOLDA</v>
      </c>
      <c r="I704" s="143" t="str">
        <f>IF(SP_SUL!H707="","*",SP_SUL!H707)</f>
        <v>102ZKW2</v>
      </c>
      <c r="J704" s="143" t="str">
        <f>IF(SP_SUL!I707="","*",SP_SUL!I707)</f>
        <v>102ZKW2</v>
      </c>
      <c r="K704" s="138" t="str">
        <f>IF(SP_SUL!M707="","*",SP_SUL!M707)</f>
        <v>ZKW-ZLU</v>
      </c>
      <c r="L704" s="138" t="str">
        <f>IF(SP_SUL!N707="","*",SP_SUL!N707)</f>
        <v>102ZKW2</v>
      </c>
      <c r="M704" s="139">
        <f>IF(SP_SUL!J707="","*",SP_SUL!J707)</f>
        <v>55</v>
      </c>
      <c r="N704" s="142">
        <f>IF(SP_SUL!K707="","*",SP_SUL!K707)</f>
        <v>100.3</v>
      </c>
      <c r="O704" s="142" t="str">
        <f>IF(SP_SUL!L707="","*",SP_SUL!L707)</f>
        <v>-</v>
      </c>
      <c r="P704" s="141">
        <f>IF(SP_SUL!O707="","*",SP_SUL!O707)</f>
        <v>0.38194444444444442</v>
      </c>
      <c r="Q704" s="141">
        <f>IF(SP_SUL!P707="","*",SP_SUL!P707)</f>
        <v>6.9444444444444447E-4</v>
      </c>
      <c r="R704" s="143" t="str">
        <f>IF(SP_SUL!Q707="","*",CONCATENATE(SP_SUL!Q707," ",SP_SUL!R707))</f>
        <v>2 Nº DE SOLDA</v>
      </c>
      <c r="S704" s="143" t="str">
        <f>IF(SP_SUL!V707="","*",SP_SUL!V707)</f>
        <v xml:space="preserve">Higor </v>
      </c>
      <c r="T704" s="143" t="str">
        <f>IF(SP_SUL!W707="","*",SP_SUL!W707)</f>
        <v>Caminhão de solda</v>
      </c>
      <c r="U704" s="136">
        <f ca="1">_xlfn.XLOOKUP(G704&amp;$U$2,BS_CONTROLE[CHAVE],BS_CONTROLE[Quantidade_11],"-")</f>
        <v>0</v>
      </c>
      <c r="V704" s="136">
        <f ca="1">_xlfn.XLOOKUP(G704&amp;$V$2,BS_CONTROLE[CHAVE],BS_CONTROLE[Quantidade_11],"-")</f>
        <v>0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OPORTUNIDADE</v>
      </c>
      <c r="B705" s="144" t="str">
        <f>IF(SP_SUL!X708="","*",SP_SUL!X708)</f>
        <v>Oportunidade</v>
      </c>
      <c r="C705" s="144" t="str">
        <f>IF(SP_SUL!Z708="","*",SP_SUL!Z708)</f>
        <v>*</v>
      </c>
      <c r="D705" s="138" t="str">
        <f>IF(SP_SUL!S708="","*",SP_SUL!S708)</f>
        <v>SP SUL</v>
      </c>
      <c r="E705" s="138" t="str">
        <f>IF(SP_SUL!T708="","*",SP_SUL!T708)</f>
        <v>ZKE-ZEV</v>
      </c>
      <c r="F705" s="143">
        <f>IF(SP_SUL!B708="","*",SP_SUL!B708)</f>
        <v>46080</v>
      </c>
      <c r="G705" s="143" t="str">
        <f>IF(SP_SUL!D708="","*",SP_SUL!D708)</f>
        <v>CLEBISON (TP-728)</v>
      </c>
      <c r="H705" s="143" t="str">
        <f>IF(SP_SUL!F708="","*",SP_SUL!F708)</f>
        <v>PDM - SOLDA</v>
      </c>
      <c r="I705" s="143" t="str">
        <f>IF(SP_SUL!H708="","*",SP_SUL!H708)</f>
        <v>-</v>
      </c>
      <c r="J705" s="143" t="str">
        <f>IF(SP_SUL!I708="","*",SP_SUL!I708)</f>
        <v>-</v>
      </c>
      <c r="K705" s="138" t="str">
        <f>IF(SP_SUL!M708="","*",SP_SUL!M708)</f>
        <v>ZWI-ZEM</v>
      </c>
      <c r="L705" s="138" t="str">
        <f>IF(SP_SUL!N708="","*",SP_SUL!N708)</f>
        <v>130ZYQ2</v>
      </c>
      <c r="M705" s="139">
        <f>IF(SP_SUL!J708="","*",SP_SUL!J708)</f>
        <v>55</v>
      </c>
      <c r="N705" s="142">
        <f>IF(SP_SUL!K708="","*",SP_SUL!K708)</f>
        <v>127.5</v>
      </c>
      <c r="O705" s="142" t="str">
        <f>IF(SP_SUL!L708="","*",SP_SUL!L708)</f>
        <v>-</v>
      </c>
      <c r="P705" s="141">
        <f>IF(SP_SUL!O708="","*",SP_SUL!O708)</f>
        <v>0.375</v>
      </c>
      <c r="Q705" s="141">
        <f>IF(SP_SUL!P708="","*",SP_SUL!P708)</f>
        <v>8.3333333333333329E-2</v>
      </c>
      <c r="R705" s="143" t="str">
        <f>IF(SP_SUL!Q708="","*",CONCATENATE(SP_SUL!Q708," ",SP_SUL!R708))</f>
        <v>1 Nº DE SOLDA</v>
      </c>
      <c r="S705" s="143" t="str">
        <f>IF(SP_SUL!V708="","*",SP_SUL!V708)</f>
        <v xml:space="preserve">Felipe </v>
      </c>
      <c r="T705" s="143" t="str">
        <f>IF(SP_SUL!W708="","*",SP_SUL!W708)</f>
        <v xml:space="preserve">Execução de solda - Condicionado a temperatura </v>
      </c>
      <c r="U705" s="136">
        <f ca="1">_xlfn.XLOOKUP(G705&amp;$U$2,BS_CONTROLE[CHAVE],BS_CONTROLE[Quantidade_11],"-")</f>
        <v>0</v>
      </c>
      <c r="V705" s="136">
        <f ca="1">_xlfn.XLOOKUP(G705&amp;$V$2,BS_CONTROLE[CHAVE],BS_CONTROLE[Quantidade_11],"-")</f>
        <v>0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OPORTUNIDADE</v>
      </c>
      <c r="B706" s="144" t="str">
        <f>IF(SP_SUL!X709="","*",SP_SUL!X709)</f>
        <v>Oportunidade</v>
      </c>
      <c r="C706" s="144" t="str">
        <f>IF(SP_SUL!Z709="","*",SP_SUL!Z709)</f>
        <v>*</v>
      </c>
      <c r="D706" s="138" t="str">
        <f>IF(SP_SUL!S709="","*",SP_SUL!S709)</f>
        <v>SP SUL</v>
      </c>
      <c r="E706" s="138" t="str">
        <f>IF(SP_SUL!T709="","*",SP_SUL!T709)</f>
        <v>ZKE-ZEV</v>
      </c>
      <c r="F706" s="143">
        <f>IF(SP_SUL!B709="","*",SP_SUL!B709)</f>
        <v>46080</v>
      </c>
      <c r="G706" s="143" t="str">
        <f>IF(SP_SUL!D709="","*",SP_SUL!D709)</f>
        <v>ISMAEL(TP-726)</v>
      </c>
      <c r="H706" s="143" t="str">
        <f>IF(SP_SUL!F709="","*",SP_SUL!F709)</f>
        <v>PDM - SOLDA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ZWI-ZEM</v>
      </c>
      <c r="L706" s="138" t="str">
        <f>IF(SP_SUL!N709="","*",SP_SUL!N709)</f>
        <v>130ZYQ2</v>
      </c>
      <c r="M706" s="139">
        <f>IF(SP_SUL!J709="","*",SP_SUL!J709)</f>
        <v>55</v>
      </c>
      <c r="N706" s="142">
        <f>IF(SP_SUL!K709="","*",SP_SUL!K709)</f>
        <v>127.5</v>
      </c>
      <c r="O706" s="142" t="str">
        <f>IF(SP_SUL!L709="","*",SP_SUL!L709)</f>
        <v>-</v>
      </c>
      <c r="P706" s="141">
        <f>IF(SP_SUL!O709="","*",SP_SUL!O709)</f>
        <v>0.375</v>
      </c>
      <c r="Q706" s="141">
        <f>IF(SP_SUL!P709="","*",SP_SUL!P709)</f>
        <v>8.3333333333333329E-2</v>
      </c>
      <c r="R706" s="143" t="str">
        <f>IF(SP_SUL!Q709="","*",CONCATENATE(SP_SUL!Q709," ",SP_SUL!R709))</f>
        <v>1 Nº DE SOLDA</v>
      </c>
      <c r="S706" s="143" t="str">
        <f>IF(SP_SUL!V709="","*",SP_SUL!V709)</f>
        <v xml:space="preserve">Felipe </v>
      </c>
      <c r="T706" s="143" t="str">
        <f>IF(SP_SUL!W709="","*",SP_SUL!W709)</f>
        <v xml:space="preserve">Execução de solda - Condicionado a temperatura </v>
      </c>
      <c r="U706" s="136">
        <f ca="1">_xlfn.XLOOKUP(G706&amp;$U$2,BS_CONTROLE[CHAVE],BS_CONTROLE[Quantidade_11],"-")</f>
        <v>0</v>
      </c>
      <c r="V706" s="136">
        <f ca="1">_xlfn.XLOOKUP(G706&amp;$V$2,BS_CONTROLE[CHAVE],BS_CONTROLE[Quantidade_11],"-")</f>
        <v>0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OPORTUNIDADE</v>
      </c>
      <c r="B708" s="144" t="str">
        <f>IF(SP_SUL!X711="","*",SP_SUL!X711)</f>
        <v>Contrato</v>
      </c>
      <c r="C708" s="144" t="str">
        <f>IF(SP_SUL!Z711="","*",SP_SUL!Z711)</f>
        <v>*</v>
      </c>
      <c r="D708" s="138" t="str">
        <f>IF(SP_SUL!S711="","*",SP_SUL!S711)</f>
        <v>SP SUL</v>
      </c>
      <c r="E708" s="138" t="str">
        <f>IF(SP_SUL!T711="","*",SP_SUL!T711)</f>
        <v>ZKE-ZEV</v>
      </c>
      <c r="F708" s="143">
        <f>IF(SP_SUL!B711="","*",SP_SUL!B711)</f>
        <v>46080</v>
      </c>
      <c r="G708" s="143" t="str">
        <f>IF(SP_SUL!D711="","*",SP_SUL!D711)</f>
        <v>MOD ZRB</v>
      </c>
      <c r="H708" s="143" t="str">
        <f>IF(SP_SUL!F711="","*",SP_SUL!F711)</f>
        <v>BLOCO</v>
      </c>
      <c r="I708" s="143" t="str">
        <f>IF(SP_SUL!H711="","*",SP_SUL!H711)</f>
        <v>-</v>
      </c>
      <c r="J708" s="143" t="str">
        <f>IF(SP_SUL!I711="","*",SP_SUL!I711)</f>
        <v>-</v>
      </c>
      <c r="K708" s="138" t="str">
        <f>IF(SP_SUL!M711="","*",SP_SUL!M711)</f>
        <v>ZEJ-ZRB</v>
      </c>
      <c r="L708" s="138" t="str">
        <f>IF(SP_SUL!N711="","*",SP_SUL!N711)</f>
        <v>ZEJZRB</v>
      </c>
      <c r="M708" s="139">
        <f>IF(SP_SUL!J711="","*",SP_SUL!J711)</f>
        <v>55</v>
      </c>
      <c r="N708" s="142">
        <f>IF(SP_SUL!K711="","*",SP_SUL!K711)</f>
        <v>145.9</v>
      </c>
      <c r="O708" s="142">
        <f>IF(SP_SUL!L711="","*",SP_SUL!L711)</f>
        <v>152</v>
      </c>
      <c r="P708" s="141">
        <f>IF(SP_SUL!O711="","*",SP_SUL!O711)</f>
        <v>0.33333333333333331</v>
      </c>
      <c r="Q708" s="141">
        <f>IF(SP_SUL!P711="","*",SP_SUL!P711)</f>
        <v>0.33333333333333331</v>
      </c>
      <c r="R708" s="143" t="str">
        <f>IF(SP_SUL!Q711="","*",CONCATENATE(SP_SUL!Q711," ",SP_SUL!R711))</f>
        <v>1 BINÁRIO</v>
      </c>
      <c r="S708" s="143" t="str">
        <f>IF(SP_SUL!V711="","*",SP_SUL!V711)</f>
        <v xml:space="preserve">Alisson </v>
      </c>
      <c r="T708" s="143" t="str">
        <f>IF(SP_SUL!W711="","*",SP_SUL!W711)</f>
        <v>Interdição de 08h nas seguintes SB’s: ZEJ-2 / 148ZEJ-2 / 149148-2 / 150149-2 / ZRB150-2
Considerar abertura na MC9 motivo 21 do W97;
MC1 da V96 em K67ZEV-2 às 07h e circula em licença até ZRB150-2 KM 150+000;_x000B_
MC1 do W97 em Z3VZEV-1 às 07h10 e circula em licença até ZRB150-2 KM 151+000; ja sai invertendo no travessão de ZEV pra V2, enviar lic SOS/permissiva compartilhando SB com V96.
MC1 do W96 em ZEM-1 às 07h e circula em licença até KM 150+000 em 150149-2;
W97 - Necessidade de invasão por 40min no travessão de ZRB na sexta hora de intervalo para descarga de pedra;</v>
      </c>
      <c r="U708" s="136">
        <f ca="1">_xlfn.XLOOKUP(G708&amp;$U$2,BS_CONTROLE[CHAVE],BS_CONTROLE[Quantidade_11],"-")</f>
        <v>0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OPORTUNIDADE</v>
      </c>
      <c r="B709" s="144" t="str">
        <f>IF(SP_SUL!X712="","*",SP_SUL!X712)</f>
        <v>Contrato</v>
      </c>
      <c r="C709" s="144" t="str">
        <f>IF(SP_SUL!Z712="","*",SP_SUL!Z712)</f>
        <v>*</v>
      </c>
      <c r="D709" s="138" t="str">
        <f>IF(SP_SUL!S712="","*",SP_SUL!S712)</f>
        <v>SP SUL</v>
      </c>
      <c r="E709" s="138" t="str">
        <f>IF(SP_SUL!T712="","*",SP_SUL!T712)</f>
        <v>ZKE-ZEV</v>
      </c>
      <c r="F709" s="143">
        <f>IF(SP_SUL!B712="","*",SP_SUL!B712)</f>
        <v>46080</v>
      </c>
      <c r="G709" s="143" t="str">
        <f>IF(SP_SUL!D712="","*",SP_SUL!D712)</f>
        <v>W96</v>
      </c>
      <c r="H709" s="143" t="str">
        <f>IF(SP_SUL!F712="","*",SP_SUL!F712)</f>
        <v>MODERNIZAÇÃO - DORMENTE - DESCARGA</v>
      </c>
      <c r="I709" s="143" t="str">
        <f>IF(SP_SUL!H712="","*",SP_SUL!H712)</f>
        <v>ZEM1</v>
      </c>
      <c r="J709" s="143" t="str">
        <f>IF(SP_SUL!I712="","*",SP_SUL!I712)</f>
        <v>ZEM-1</v>
      </c>
      <c r="K709" s="138" t="str">
        <f>IF(SP_SUL!M712="","*",SP_SUL!M712)</f>
        <v>ZEJ-ZRB</v>
      </c>
      <c r="L709" s="138">
        <f>IF(SP_SUL!N712="","*",SP_SUL!N712)</f>
        <v>1501492</v>
      </c>
      <c r="M709" s="139">
        <f>IF(SP_SUL!J712="","*",SP_SUL!J712)</f>
        <v>55</v>
      </c>
      <c r="N709" s="142">
        <f>IF(SP_SUL!K712="","*",SP_SUL!K712)</f>
        <v>150</v>
      </c>
      <c r="O709" s="142" t="str">
        <f>IF(SP_SUL!L712="","*",SP_SUL!L712)</f>
        <v>-</v>
      </c>
      <c r="P709" s="141">
        <f>IF(SP_SUL!O712="","*",SP_SUL!O712)</f>
        <v>0.29166666666666669</v>
      </c>
      <c r="Q709" s="141">
        <f>IF(SP_SUL!P712="","*",SP_SUL!P712)</f>
        <v>6.9444444444444447E-4</v>
      </c>
      <c r="R709" s="143" t="str">
        <f>IF(SP_SUL!Q712="","*",CONCATENATE(SP_SUL!Q712," ",SP_SUL!R712))</f>
        <v>2000 Nº DE DORMENTES</v>
      </c>
      <c r="S709" s="143" t="str">
        <f>IF(SP_SUL!V712="","*",SP_SUL!V712)</f>
        <v>Alison</v>
      </c>
      <c r="T709" s="143" t="str">
        <f>IF(SP_SUL!W712="","*",SP_SUL!W712)</f>
        <v>MC1 do W96 em ZEM-1 às 07h e circula em licença até KM 150+000 em 150149-2;</v>
      </c>
      <c r="U709" s="136">
        <f ca="1">_xlfn.XLOOKUP(G709&amp;$U$2,BS_CONTROLE[CHAVE],BS_CONTROLE[Quantidade_11],"-")</f>
        <v>0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OPORTUNIDADE</v>
      </c>
      <c r="B710" s="144" t="str">
        <f>IF(SP_SUL!X713="","*",SP_SUL!X713)</f>
        <v>Contrato</v>
      </c>
      <c r="C710" s="144" t="str">
        <f>IF(SP_SUL!Z713="","*",SP_SUL!Z713)</f>
        <v>*</v>
      </c>
      <c r="D710" s="138" t="str">
        <f>IF(SP_SUL!S713="","*",SP_SUL!S713)</f>
        <v>SP SUL</v>
      </c>
      <c r="E710" s="138" t="str">
        <f>IF(SP_SUL!T713="","*",SP_SUL!T713)</f>
        <v>ZKE-ZEV</v>
      </c>
      <c r="F710" s="143">
        <f>IF(SP_SUL!B713="","*",SP_SUL!B713)</f>
        <v>46080</v>
      </c>
      <c r="G710" s="143" t="str">
        <f>IF(SP_SUL!D713="","*",SP_SUL!D713)</f>
        <v>V96</v>
      </c>
      <c r="H710" s="143" t="str">
        <f>IF(SP_SUL!F713="","*",SP_SUL!F713)</f>
        <v>MODERNIZAÇÃO - SOCADORA</v>
      </c>
      <c r="I710" s="143" t="str">
        <f>IF(SP_SUL!H713="","*",SP_SUL!H713)</f>
        <v>K67ZEV2</v>
      </c>
      <c r="J710" s="143" t="str">
        <f>IF(SP_SUL!I713="","*",SP_SUL!I713)</f>
        <v>K67ZEV2</v>
      </c>
      <c r="K710" s="138" t="str">
        <f>IF(SP_SUL!M713="","*",SP_SUL!M713)</f>
        <v>ZEJ-ZRB</v>
      </c>
      <c r="L710" s="138">
        <f>IF(SP_SUL!N713="","*",SP_SUL!N713)</f>
        <v>1501492</v>
      </c>
      <c r="M710" s="139">
        <f>IF(SP_SUL!J713="","*",SP_SUL!J713)</f>
        <v>55</v>
      </c>
      <c r="N710" s="142">
        <f>IF(SP_SUL!K713="","*",SP_SUL!K713)</f>
        <v>150</v>
      </c>
      <c r="O710" s="142" t="str">
        <f>IF(SP_SUL!L713="","*",SP_SUL!L713)</f>
        <v>-</v>
      </c>
      <c r="P710" s="141">
        <f>IF(SP_SUL!O713="","*",SP_SUL!O713)</f>
        <v>0.29166666666666669</v>
      </c>
      <c r="Q710" s="141">
        <f>IF(SP_SUL!P713="","*",SP_SUL!P713)</f>
        <v>6.9444444444444447E-4</v>
      </c>
      <c r="R710" s="143" t="str">
        <f>IF(SP_SUL!Q713="","*",CONCATENATE(SP_SUL!Q713," ",SP_SUL!R713))</f>
        <v>1 M</v>
      </c>
      <c r="S710" s="143" t="str">
        <f>IF(SP_SUL!V713="","*",SP_SUL!V713)</f>
        <v>Alison</v>
      </c>
      <c r="T710" s="143" t="str">
        <f>IF(SP_SUL!W713="","*",SP_SUL!W713)</f>
        <v>W97 em Z3VZEV-1 às 07h10 e circula em licença até ZRB150-2 KM 151+000; enviar lic SOS compartilhando SB com V96.</v>
      </c>
      <c r="U710" s="136">
        <f ca="1">_xlfn.XLOOKUP(G710&amp;$U$2,BS_CONTROLE[CHAVE],BS_CONTROLE[Quantidade_11],"-")</f>
        <v>0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OPORTUNIDADE</v>
      </c>
      <c r="B711" s="144" t="str">
        <f>IF(SP_SUL!X714="","*",SP_SUL!X714)</f>
        <v>Contrato</v>
      </c>
      <c r="C711" s="144" t="str">
        <f>IF(SP_SUL!Z714="","*",SP_SUL!Z714)</f>
        <v>*</v>
      </c>
      <c r="D711" s="138" t="str">
        <f>IF(SP_SUL!S714="","*",SP_SUL!S714)</f>
        <v>SP SUL</v>
      </c>
      <c r="E711" s="138" t="str">
        <f>IF(SP_SUL!T714="","*",SP_SUL!T714)</f>
        <v>ZKE-ZEV</v>
      </c>
      <c r="F711" s="143">
        <f>IF(SP_SUL!B714="","*",SP_SUL!B714)</f>
        <v>46080</v>
      </c>
      <c r="G711" s="143" t="str">
        <f>IF(SP_SUL!D714="","*",SP_SUL!D714)</f>
        <v>W97</v>
      </c>
      <c r="H711" s="143" t="str">
        <f>IF(SP_SUL!F714="","*",SP_SUL!F714)</f>
        <v>MODERNIZAÇÃO - OUTRA ATIVIDADE</v>
      </c>
      <c r="I711" s="143" t="str">
        <f>IF(SP_SUL!H714="","*",SP_SUL!H714)</f>
        <v>Z3VZEV</v>
      </c>
      <c r="J711" s="143" t="str">
        <f>IF(SP_SUL!I714="","*",SP_SUL!I714)</f>
        <v>Z3VZEV</v>
      </c>
      <c r="K711" s="138" t="str">
        <f>IF(SP_SUL!M714="","*",SP_SUL!M714)</f>
        <v>ZEJ-ZRB</v>
      </c>
      <c r="L711" s="138" t="str">
        <f>IF(SP_SUL!N714="","*",SP_SUL!N714)</f>
        <v>ZRB1502</v>
      </c>
      <c r="M711" s="139">
        <f>IF(SP_SUL!J714="","*",SP_SUL!J714)</f>
        <v>55</v>
      </c>
      <c r="N711" s="142">
        <f>IF(SP_SUL!K714="","*",SP_SUL!K714)</f>
        <v>151</v>
      </c>
      <c r="O711" s="142" t="str">
        <f>IF(SP_SUL!L714="","*",SP_SUL!L714)</f>
        <v>-</v>
      </c>
      <c r="P711" s="141">
        <f>IF(SP_SUL!O714="","*",SP_SUL!O714)</f>
        <v>0.2986111111111111</v>
      </c>
      <c r="Q711" s="141">
        <f>IF(SP_SUL!P714="","*",SP_SUL!P714)</f>
        <v>6.9444444444444447E-4</v>
      </c>
      <c r="R711" s="143" t="str">
        <f>IF(SP_SUL!Q714="","*",CONCATENATE(SP_SUL!Q714," ",SP_SUL!R714))</f>
        <v>1 BINÁRIO</v>
      </c>
      <c r="S711" s="143" t="str">
        <f>IF(SP_SUL!V714="","*",SP_SUL!V714)</f>
        <v>Alison</v>
      </c>
      <c r="T711" s="143" t="str">
        <f>IF(SP_SUL!W714="","*",SP_SUL!W714)</f>
        <v xml:space="preserve"> W96 em ZEM-1 às 07h e circula em licença até KM 150+000 em 150149-2;</v>
      </c>
      <c r="U711" s="136">
        <f ca="1">_xlfn.XLOOKUP(G711&amp;$U$2,BS_CONTROLE[CHAVE],BS_CONTROLE[Quantidade_11],"-")</f>
        <v>0</v>
      </c>
      <c r="V711" s="136" t="str">
        <f ca="1">_xlfn.XLOOKUP(G711&amp;$V$2,BS_CONTROLE[CHAVE],BS_CONTROLE[Quantidade_11],"-")</f>
        <v>-</v>
      </c>
      <c r="W711" s="136">
        <f ca="1">_xlfn.XLOOKUP(G711&amp;$W$2,BS_CONTROLE[CHAVE],BS_CONTROLE[Quantidade_11],"-")</f>
        <v>1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Contrato</v>
      </c>
      <c r="C714" s="144" t="str">
        <f>IF(SP_SUL!Z717="","*",SP_SUL!Z717)</f>
        <v>*</v>
      </c>
      <c r="D714" s="138" t="str">
        <f>IF(SP_SUL!S717="","*",SP_SUL!S717)</f>
        <v>SP SUL</v>
      </c>
      <c r="E714" s="138" t="str">
        <f>IF(SP_SUL!T717="","*",SP_SUL!T717)</f>
        <v>ZEV-ZPT</v>
      </c>
      <c r="F714" s="143">
        <f>IF(SP_SUL!B717="","*",SP_SUL!B717)</f>
        <v>46080</v>
      </c>
      <c r="G714" s="143" t="str">
        <f>IF(SP_SUL!D717="","*",SP_SUL!D717)</f>
        <v>MOD ZEZ</v>
      </c>
      <c r="H714" s="143" t="str">
        <f>IF(SP_SUL!F717="","*",SP_SUL!F717)</f>
        <v>BLOCO</v>
      </c>
      <c r="I714" s="143" t="str">
        <f>IF(SP_SUL!H717="","*",SP_SUL!H717)</f>
        <v>-</v>
      </c>
      <c r="J714" s="143" t="str">
        <f>IF(SP_SUL!I717="","*",SP_SUL!I717)</f>
        <v>-</v>
      </c>
      <c r="K714" s="138" t="str">
        <f>IF(SP_SUL!M717="","*",SP_SUL!M717)</f>
        <v>ZEZ-ZXW</v>
      </c>
      <c r="L714" s="138" t="str">
        <f>IF(SP_SUL!N717="","*",SP_SUL!N717)</f>
        <v>ZEZZXW</v>
      </c>
      <c r="M714" s="139">
        <f>IF(SP_SUL!J717="","*",SP_SUL!J717)</f>
        <v>92</v>
      </c>
      <c r="N714" s="142">
        <f>IF(SP_SUL!K717="","*",SP_SUL!K717)</f>
        <v>75.2</v>
      </c>
      <c r="O714" s="142">
        <f>IF(SP_SUL!L717="","*",SP_SUL!L717)</f>
        <v>81.8</v>
      </c>
      <c r="P714" s="141">
        <f>IF(SP_SUL!O717="","*",SP_SUL!O717)</f>
        <v>0.35416666666666669</v>
      </c>
      <c r="Q714" s="141">
        <f>IF(SP_SUL!P717="","*",SP_SUL!P717)</f>
        <v>0.33333333333333331</v>
      </c>
      <c r="R714" s="143" t="str">
        <f>IF(SP_SUL!Q717="","*",CONCATENATE(SP_SUL!Q717," ",SP_SUL!R717))</f>
        <v>1 BINÁRIO</v>
      </c>
      <c r="S714" s="143" t="str">
        <f>IF(SP_SUL!V717="","*",SP_SUL!V717)</f>
        <v>Augusto</v>
      </c>
      <c r="T714" s="143" t="str">
        <f>IF(SP_SUL!W717="","*",SP_SUL!W717)</f>
        <v>Intervalo modernização - abertura do intervalo com MC9 mot 21 no KM 75,2</v>
      </c>
      <c r="U714" s="136">
        <f ca="1">_xlfn.XLOOKUP(G714&amp;$U$2,BS_CONTROLE[CHAVE],BS_CONTROLE[Quantidade_11],"-")</f>
        <v>0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OPORTUNIDADE</v>
      </c>
      <c r="B715" s="144" t="str">
        <f>IF(SP_SUL!X718="","*",SP_SUL!X718)</f>
        <v>Contrato</v>
      </c>
      <c r="C715" s="144" t="str">
        <f>IF(SP_SUL!Z718="","*",SP_SUL!Z718)</f>
        <v>*</v>
      </c>
      <c r="D715" s="138" t="str">
        <f>IF(SP_SUL!S718="","*",SP_SUL!S718)</f>
        <v>SP SUL</v>
      </c>
      <c r="E715" s="138" t="str">
        <f>IF(SP_SUL!T718="","*",SP_SUL!T718)</f>
        <v>ZEV-ZPT</v>
      </c>
      <c r="F715" s="143">
        <f>IF(SP_SUL!B718="","*",SP_SUL!B718)</f>
        <v>46080</v>
      </c>
      <c r="G715" s="143" t="str">
        <f>IF(SP_SUL!D718="","*",SP_SUL!D718)</f>
        <v>W61</v>
      </c>
      <c r="H715" s="143" t="str">
        <f>IF(SP_SUL!F718="","*",SP_SUL!F718)</f>
        <v>DESCARGA DE MATERIAL</v>
      </c>
      <c r="I715" s="143" t="str">
        <f>IF(SP_SUL!H718="","*",SP_SUL!H718)</f>
        <v>K67ZEV2</v>
      </c>
      <c r="J715" s="143" t="str">
        <f>IF(SP_SUL!I718="","*",SP_SUL!I718)</f>
        <v>K67ZEV2</v>
      </c>
      <c r="K715" s="138" t="str">
        <f>IF(SP_SUL!M718="","*",SP_SUL!M718)</f>
        <v>ZXW-ZGP</v>
      </c>
      <c r="L715" s="138" t="str">
        <f>IF(SP_SUL!N718="","*",SP_SUL!N718)</f>
        <v>K84ZXW2</v>
      </c>
      <c r="M715" s="139">
        <f>IF(SP_SUL!J718="","*",SP_SUL!J718)</f>
        <v>92</v>
      </c>
      <c r="N715" s="142">
        <f>IF(SP_SUL!K718="","*",SP_SUL!K718)</f>
        <v>83.7</v>
      </c>
      <c r="O715" s="142" t="str">
        <f>IF(SP_SUL!L718="","*",SP_SUL!L718)</f>
        <v>-</v>
      </c>
      <c r="P715" s="141">
        <f>IF(SP_SUL!O718="","*",SP_SUL!O718)</f>
        <v>0.41666666666666669</v>
      </c>
      <c r="Q715" s="141">
        <f>IF(SP_SUL!P718="","*",SP_SUL!P718)</f>
        <v>4.1666666666666664E-2</v>
      </c>
      <c r="R715" s="143" t="str">
        <f>IF(SP_SUL!Q718="","*",CONCATENATE(SP_SUL!Q718," ",SP_SUL!R718))</f>
        <v>1 BINÁRIO</v>
      </c>
      <c r="S715" s="143" t="str">
        <f>IF(SP_SUL!V718="","*",SP_SUL!V718)</f>
        <v>Moises</v>
      </c>
      <c r="T715" s="143" t="str">
        <f>IF(SP_SUL!W718="","*",SP_SUL!W718)</f>
        <v>Deslocamento das turmas</v>
      </c>
      <c r="U715" s="136">
        <f ca="1">_xlfn.XLOOKUP(G715&amp;$U$2,BS_CONTROLE[CHAVE],BS_CONTROLE[Quantidade_11],"-")</f>
        <v>1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OPORTUNIDADE</v>
      </c>
      <c r="B717" s="144" t="str">
        <f>IF(SP_SUL!X720="","*",SP_SUL!X720)</f>
        <v>Contrato</v>
      </c>
      <c r="C717" s="144" t="str">
        <f>IF(SP_SUL!Z720="","*",SP_SUL!Z720)</f>
        <v>*</v>
      </c>
      <c r="D717" s="138" t="str">
        <f>IF(SP_SUL!S720="","*",SP_SUL!S720)</f>
        <v>SP SUL</v>
      </c>
      <c r="E717" s="138" t="str">
        <f>IF(SP_SUL!T720="","*",SP_SUL!T720)</f>
        <v>ZEV-ZPT</v>
      </c>
      <c r="F717" s="143">
        <f>IF(SP_SUL!B720="","*",SP_SUL!B720)</f>
        <v>46080</v>
      </c>
      <c r="G717" s="143" t="str">
        <f>IF(SP_SUL!D720="","*",SP_SUL!D720)</f>
        <v>MOD ZGP</v>
      </c>
      <c r="H717" s="143" t="str">
        <f>IF(SP_SUL!F720="","*",SP_SUL!F720)</f>
        <v>BLOCO</v>
      </c>
      <c r="I717" s="143" t="str">
        <f>IF(SP_SUL!H720="","*",SP_SUL!H720)</f>
        <v>-</v>
      </c>
      <c r="J717" s="143" t="str">
        <f>IF(SP_SUL!I720="","*",SP_SUL!I720)</f>
        <v>-</v>
      </c>
      <c r="K717" s="138" t="str">
        <f>IF(SP_SUL!M720="","*",SP_SUL!M720)</f>
        <v>ZPT-ZGP</v>
      </c>
      <c r="L717" s="138" t="str">
        <f>IF(SP_SUL!N720="","*",SP_SUL!N720)</f>
        <v>ZPTZGP</v>
      </c>
      <c r="M717" s="139">
        <f>IF(SP_SUL!J720="","*",SP_SUL!J720)</f>
        <v>92</v>
      </c>
      <c r="N717" s="142">
        <f>IF(SP_SUL!K720="","*",SP_SUL!K720)</f>
        <v>102</v>
      </c>
      <c r="O717" s="142">
        <f>IF(SP_SUL!L720="","*",SP_SUL!L720)</f>
        <v>106</v>
      </c>
      <c r="P717" s="141">
        <f>IF(SP_SUL!O720="","*",SP_SUL!O720)</f>
        <v>0.33333333333333331</v>
      </c>
      <c r="Q717" s="141">
        <f>IF(SP_SUL!P720="","*",SP_SUL!P720)</f>
        <v>0.22916666666666666</v>
      </c>
      <c r="R717" s="143" t="str">
        <f>IF(SP_SUL!Q720="","*",CONCATENATE(SP_SUL!Q720," ",SP_SUL!R720))</f>
        <v>1 BINÁRIO</v>
      </c>
      <c r="S717" s="143" t="str">
        <f>IF(SP_SUL!V720="","*",SP_SUL!V720)</f>
        <v>Augusto</v>
      </c>
      <c r="T717" s="143" t="str">
        <f>IF(SP_SUL!W720="","*",SP_SUL!W720)</f>
        <v>*Intervalo de 05:30hrs - ZPT/ZGP Linha 02* - Abertura do intervalo com os bloqueios ZGP2 , 105ZGP-2 e ZPT105-2
SBs Bloqueadas: ZGP2 , 105ZGP-2 e ZPT105-2</v>
      </c>
      <c r="U717" s="136">
        <f ca="1">_xlfn.XLOOKUP(G717&amp;$U$2,BS_CONTROLE[CHAVE],BS_CONTROLE[Quantidade_11],"-")</f>
        <v>0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OPORTUNIDADE</v>
      </c>
      <c r="B718" s="144" t="str">
        <f>IF(SP_SUL!X721="","*",SP_SUL!X721)</f>
        <v>Contrato</v>
      </c>
      <c r="C718" s="144" t="str">
        <f>IF(SP_SUL!Z721="","*",SP_SUL!Z721)</f>
        <v>*</v>
      </c>
      <c r="D718" s="138" t="str">
        <f>IF(SP_SUL!S721="","*",SP_SUL!S721)</f>
        <v>SP SUL</v>
      </c>
      <c r="E718" s="138" t="str">
        <f>IF(SP_SUL!T721="","*",SP_SUL!T721)</f>
        <v>ZEV-ZPT</v>
      </c>
      <c r="F718" s="143">
        <f>IF(SP_SUL!B721="","*",SP_SUL!B721)</f>
        <v>46080</v>
      </c>
      <c r="G718" s="143" t="str">
        <f>IF(SP_SUL!D721="","*",SP_SUL!D721)</f>
        <v>V85</v>
      </c>
      <c r="H718" s="143" t="str">
        <f>IF(SP_SUL!F721="","*",SP_SUL!F721)</f>
        <v>MECANIZAÇÃO - SOCADORA</v>
      </c>
      <c r="I718" s="143" t="str">
        <f>IF(SP_SUL!H721="","*",SP_SUL!H721)</f>
        <v>ZDRZPT</v>
      </c>
      <c r="J718" s="143" t="str">
        <f>IF(SP_SUL!I721="","*",SP_SUL!I721)</f>
        <v>ZDRZPT</v>
      </c>
      <c r="K718" s="138" t="str">
        <f>IF(SP_SUL!M721="","*",SP_SUL!M721)</f>
        <v>ZGP</v>
      </c>
      <c r="L718" s="138" t="str">
        <f>IF(SP_SUL!N721="","*",SP_SUL!N721)</f>
        <v>ZGP2</v>
      </c>
      <c r="M718" s="139">
        <f>IF(SP_SUL!J721="","*",SP_SUL!J721)</f>
        <v>92</v>
      </c>
      <c r="N718" s="142">
        <f>IF(SP_SUL!K721="","*",SP_SUL!K721)</f>
        <v>102.1</v>
      </c>
      <c r="O718" s="142">
        <f>IF(SP_SUL!L721="","*",SP_SUL!L721)</f>
        <v>102.6</v>
      </c>
      <c r="P718" s="141">
        <f>IF(SP_SUL!O721="","*",SP_SUL!O721)</f>
        <v>0.3125</v>
      </c>
      <c r="Q718" s="141">
        <f>IF(SP_SUL!P721="","*",SP_SUL!P721)</f>
        <v>6.9444444444444447E-4</v>
      </c>
      <c r="R718" s="143" t="str">
        <f>IF(SP_SUL!Q721="","*",CONCATENATE(SP_SUL!Q721," ",SP_SUL!R721))</f>
        <v>1 M</v>
      </c>
      <c r="S718" s="143" t="str">
        <f>IF(SP_SUL!V721="","*",SP_SUL!V721)</f>
        <v>Augusto</v>
      </c>
      <c r="T718" s="143" t="str">
        <f>IF(SP_SUL!W721="","*",SP_SUL!W721)</f>
        <v>Socaria mecanizada</v>
      </c>
      <c r="U718" s="136">
        <f ca="1">_xlfn.XLOOKUP(G718&amp;$U$2,BS_CONTROLE[CHAVE],BS_CONTROLE[Quantidade_11],"-")</f>
        <v>0</v>
      </c>
      <c r="V718" s="136">
        <f ca="1">_xlfn.XLOOKUP(G718&amp;$V$2,BS_CONTROLE[CHAVE],BS_CONTROLE[Quantidade_11],"-")</f>
        <v>1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OPORTUNIDADE</v>
      </c>
      <c r="B719" s="144" t="str">
        <f>IF(SP_SUL!X722="","*",SP_SUL!X722)</f>
        <v>Contrato</v>
      </c>
      <c r="C719" s="144" t="str">
        <f>IF(SP_SUL!Z722="","*",SP_SUL!Z722)</f>
        <v>*</v>
      </c>
      <c r="D719" s="138" t="str">
        <f>IF(SP_SUL!S722="","*",SP_SUL!S722)</f>
        <v>SP SUL</v>
      </c>
      <c r="E719" s="138" t="str">
        <f>IF(SP_SUL!T722="","*",SP_SUL!T722)</f>
        <v>ZEV-ZPT</v>
      </c>
      <c r="F719" s="143">
        <f>IF(SP_SUL!B722="","*",SP_SUL!B722)</f>
        <v>46080</v>
      </c>
      <c r="G719" s="143" t="str">
        <f>IF(SP_SUL!D722="","*",SP_SUL!D722)</f>
        <v>W62</v>
      </c>
      <c r="H719" s="143" t="str">
        <f>IF(SP_SUL!F722="","*",SP_SUL!F722)</f>
        <v>MODERNIZAÇÃO - PEDRA - DESCARGA</v>
      </c>
      <c r="I719" s="143" t="str">
        <f>IF(SP_SUL!H722="","*",SP_SUL!H722)</f>
        <v>ZDRZPT</v>
      </c>
      <c r="J719" s="143" t="str">
        <f>IF(SP_SUL!I722="","*",SP_SUL!I722)</f>
        <v>ZDRZPT</v>
      </c>
      <c r="K719" s="138" t="str">
        <f>IF(SP_SUL!M722="","*",SP_SUL!M722)</f>
        <v>ZGP</v>
      </c>
      <c r="L719" s="138" t="str">
        <f>IF(SP_SUL!N722="","*",SP_SUL!N722)</f>
        <v>ZGP2</v>
      </c>
      <c r="M719" s="139">
        <f>IF(SP_SUL!J722="","*",SP_SUL!J722)</f>
        <v>92</v>
      </c>
      <c r="N719" s="142">
        <f>IF(SP_SUL!K722="","*",SP_SUL!K722)</f>
        <v>102.6</v>
      </c>
      <c r="O719" s="142">
        <f>IF(SP_SUL!L722="","*",SP_SUL!L722)</f>
        <v>102.91</v>
      </c>
      <c r="P719" s="141">
        <f>IF(SP_SUL!O722="","*",SP_SUL!O722)</f>
        <v>0.3125</v>
      </c>
      <c r="Q719" s="141">
        <f>IF(SP_SUL!P722="","*",SP_SUL!P722)</f>
        <v>6.9444444444444447E-4</v>
      </c>
      <c r="R719" s="143" t="str">
        <f>IF(SP_SUL!Q722="","*",CONCATENATE(SP_SUL!Q722," ",SP_SUL!R722))</f>
        <v>1 VAGÕES</v>
      </c>
      <c r="S719" s="143" t="str">
        <f>IF(SP_SUL!V722="","*",SP_SUL!V722)</f>
        <v>Augusto</v>
      </c>
      <c r="T719" s="143" t="str">
        <f>IF(SP_SUL!W722="","*",SP_SUL!W722)</f>
        <v>Descarga de pedra</v>
      </c>
      <c r="U719" s="136">
        <f ca="1">_xlfn.XLOOKUP(G719&amp;$U$2,BS_CONTROLE[CHAVE],BS_CONTROLE[Quantidade_11],"-")</f>
        <v>1</v>
      </c>
      <c r="V719" s="136">
        <f ca="1">_xlfn.XLOOKUP(G719&amp;$V$2,BS_CONTROLE[CHAVE],BS_CONTROLE[Quantidade_11],"-")</f>
        <v>1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OPORTUNIDADE</v>
      </c>
      <c r="B720" s="144" t="str">
        <f>IF(SP_SUL!X723="","*",SP_SUL!X723)</f>
        <v>Oportunidade</v>
      </c>
      <c r="C720" s="144" t="str">
        <f>IF(SP_SUL!Z723="","*",SP_SUL!Z723)</f>
        <v>*</v>
      </c>
      <c r="D720" s="138" t="str">
        <f>IF(SP_SUL!S723="","*",SP_SUL!S723)</f>
        <v>SP SUL</v>
      </c>
      <c r="E720" s="138" t="str">
        <f>IF(SP_SUL!T723="","*",SP_SUL!T723)</f>
        <v>ZEV-ZPT</v>
      </c>
      <c r="F720" s="143">
        <f>IF(SP_SUL!B723="","*",SP_SUL!B723)</f>
        <v>46080</v>
      </c>
      <c r="G720" s="143" t="str">
        <f>IF(SP_SUL!D723="","*",SP_SUL!D723)</f>
        <v>ANDERSON (TF-680)</v>
      </c>
      <c r="H720" s="143" t="str">
        <f>IF(SP_SUL!F723="","*",SP_SUL!F723)</f>
        <v>PDM - AMV - MEIA CHAVE</v>
      </c>
      <c r="I720" s="143" t="str">
        <f>IF(SP_SUL!H723="","*",SP_SUL!H723)</f>
        <v>-</v>
      </c>
      <c r="J720" s="143" t="str">
        <f>IF(SP_SUL!I723="","*",SP_SUL!I723)</f>
        <v>-</v>
      </c>
      <c r="K720" s="138" t="str">
        <f>IF(SP_SUL!M723="","*",SP_SUL!M723)</f>
        <v>ZGP</v>
      </c>
      <c r="L720" s="138" t="str">
        <f>IF(SP_SUL!N723="","*",SP_SUL!N723)</f>
        <v>ZGP2</v>
      </c>
      <c r="M720" s="139">
        <f>IF(SP_SUL!J723="","*",SP_SUL!J723)</f>
        <v>92</v>
      </c>
      <c r="N720" s="142">
        <f>IF(SP_SUL!K723="","*",SP_SUL!K723)</f>
        <v>102</v>
      </c>
      <c r="O720" s="142" t="str">
        <f>IF(SP_SUL!L723="","*",SP_SUL!L723)</f>
        <v>-</v>
      </c>
      <c r="P720" s="141">
        <f>IF(SP_SUL!O723="","*",SP_SUL!O723)</f>
        <v>0.41666666666666669</v>
      </c>
      <c r="Q720" s="141">
        <f>IF(SP_SUL!P723="","*",SP_SUL!P723)</f>
        <v>6.9444444444444447E-4</v>
      </c>
      <c r="R720" s="143" t="str">
        <f>IF(SP_SUL!Q723="","*",CONCATENATE(SP_SUL!Q723," ",SP_SUL!R723))</f>
        <v>1 Nº DE PEÇAS</v>
      </c>
      <c r="S720" s="143" t="str">
        <f>IF(SP_SUL!V723="","*",SP_SUL!V723)</f>
        <v xml:space="preserve">Moises </v>
      </c>
      <c r="T720" s="143" t="str">
        <f>IF(SP_SUL!W723="","*",SP_SUL!W723)</f>
        <v>PDM - Substituição de meia chave (Obs: Sombra do intervalo da Modernização)</v>
      </c>
      <c r="U720" s="136">
        <f ca="1">_xlfn.XLOOKUP(G720&amp;$U$2,BS_CONTROLE[CHAVE],BS_CONTROLE[Quantidade_11],"-")</f>
        <v>0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OPORTUNIDADE</v>
      </c>
      <c r="B721" s="144" t="str">
        <f>IF(SP_SUL!X724="","*",SP_SUL!X724)</f>
        <v>Oportunidade</v>
      </c>
      <c r="C721" s="144" t="str">
        <f>IF(SP_SUL!Z724="","*",SP_SUL!Z724)</f>
        <v>*</v>
      </c>
      <c r="D721" s="138" t="str">
        <f>IF(SP_SUL!S724="","*",SP_SUL!S724)</f>
        <v>SP SUL</v>
      </c>
      <c r="E721" s="138" t="str">
        <f>IF(SP_SUL!T724="","*",SP_SUL!T724)</f>
        <v>ZEV-ZPT</v>
      </c>
      <c r="F721" s="143">
        <f>IF(SP_SUL!B724="","*",SP_SUL!B724)</f>
        <v>46080</v>
      </c>
      <c r="G721" s="143" t="str">
        <f>IF(SP_SUL!D724="","*",SP_SUL!D724)</f>
        <v>RAFAEL (TP-695)</v>
      </c>
      <c r="H721" s="143" t="str">
        <f>IF(SP_SUL!F724="","*",SP_SUL!F724)</f>
        <v>EXPANSÃO - AMV - JACARÉ</v>
      </c>
      <c r="I721" s="143" t="str">
        <f>IF(SP_SUL!H724="","*",SP_SUL!H724)</f>
        <v>-</v>
      </c>
      <c r="J721" s="143" t="str">
        <f>IF(SP_SUL!I724="","*",SP_SUL!I724)</f>
        <v>-</v>
      </c>
      <c r="K721" s="138" t="str">
        <f>IF(SP_SUL!M724="","*",SP_SUL!M724)</f>
        <v>ZGP</v>
      </c>
      <c r="L721" s="138" t="str">
        <f>IF(SP_SUL!N724="","*",SP_SUL!N724)</f>
        <v>ZGP2</v>
      </c>
      <c r="M721" s="139">
        <f>IF(SP_SUL!J724="","*",SP_SUL!J724)</f>
        <v>92</v>
      </c>
      <c r="N721" s="142">
        <f>IF(SP_SUL!K724="","*",SP_SUL!K724)</f>
        <v>102</v>
      </c>
      <c r="O721" s="142" t="str">
        <f>IF(SP_SUL!L724="","*",SP_SUL!L724)</f>
        <v>-</v>
      </c>
      <c r="P721" s="141">
        <f>IF(SP_SUL!O724="","*",SP_SUL!O724)</f>
        <v>0.41666666666666669</v>
      </c>
      <c r="Q721" s="141">
        <f>IF(SP_SUL!P724="","*",SP_SUL!P724)</f>
        <v>6.9444444444444447E-4</v>
      </c>
      <c r="R721" s="143" t="str">
        <f>IF(SP_SUL!Q724="","*",CONCATENATE(SP_SUL!Q724," ",SP_SUL!R724))</f>
        <v>2 Nº DE PEÇAS</v>
      </c>
      <c r="S721" s="143" t="str">
        <f>IF(SP_SUL!V724="","*",SP_SUL!V724)</f>
        <v xml:space="preserve">Moises </v>
      </c>
      <c r="T721" s="143" t="str">
        <f>IF(SP_SUL!W724="","*",SP_SUL!W724)</f>
        <v>PDM - Substituição de jacaré (Obs: Sombra do intervalo da Modernização)</v>
      </c>
      <c r="U721" s="136">
        <f ca="1">_xlfn.XLOOKUP(G721&amp;$U$2,BS_CONTROLE[CHAVE],BS_CONTROLE[Quantidade_11],"-")</f>
        <v>0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OPORTUNIDADE</v>
      </c>
      <c r="B722" s="144" t="str">
        <f>IF(SP_SUL!X725="","*",SP_SUL!X725)</f>
        <v>Oportunidade</v>
      </c>
      <c r="C722" s="144" t="str">
        <f>IF(SP_SUL!Z725="","*",SP_SUL!Z725)</f>
        <v>*</v>
      </c>
      <c r="D722" s="138" t="str">
        <f>IF(SP_SUL!S725="","*",SP_SUL!S725)</f>
        <v>SP SUL</v>
      </c>
      <c r="E722" s="138" t="str">
        <f>IF(SP_SUL!T725="","*",SP_SUL!T725)</f>
        <v>ZEV-ZPT</v>
      </c>
      <c r="F722" s="143">
        <f>IF(SP_SUL!B725="","*",SP_SUL!B725)</f>
        <v>46080</v>
      </c>
      <c r="G722" s="143" t="str">
        <f>IF(SP_SUL!D725="","*",SP_SUL!D725)</f>
        <v>THIAGO (TF-685)</v>
      </c>
      <c r="H722" s="143" t="str">
        <f>IF(SP_SUL!F725="","*",SP_SUL!F725)</f>
        <v>JIC</v>
      </c>
      <c r="I722" s="143" t="str">
        <f>IF(SP_SUL!H725="","*",SP_SUL!H725)</f>
        <v>-</v>
      </c>
      <c r="J722" s="143" t="str">
        <f>IF(SP_SUL!I725="","*",SP_SUL!I725)</f>
        <v>-</v>
      </c>
      <c r="K722" s="138" t="str">
        <f>IF(SP_SUL!M725="","*",SP_SUL!M725)</f>
        <v>ZGP-ZPT</v>
      </c>
      <c r="L722" s="138" t="str">
        <f>IF(SP_SUL!N725="","*",SP_SUL!N725)</f>
        <v>ZPT1052</v>
      </c>
      <c r="M722" s="139">
        <f>IF(SP_SUL!J725="","*",SP_SUL!J725)</f>
        <v>92</v>
      </c>
      <c r="N722" s="142">
        <f>IF(SP_SUL!K725="","*",SP_SUL!K725)</f>
        <v>106.32</v>
      </c>
      <c r="O722" s="142" t="str">
        <f>IF(SP_SUL!L725="","*",SP_SUL!L725)</f>
        <v>-</v>
      </c>
      <c r="P722" s="141">
        <f>IF(SP_SUL!O725="","*",SP_SUL!O725)</f>
        <v>0.41666666666666669</v>
      </c>
      <c r="Q722" s="141">
        <f>IF(SP_SUL!P725="","*",SP_SUL!P725)</f>
        <v>6.9444444444444447E-4</v>
      </c>
      <c r="R722" s="143" t="str">
        <f>IF(SP_SUL!Q725="","*",CONCATENATE(SP_SUL!Q725," ",SP_SUL!R725))</f>
        <v>1 Nº DE PEÇAS</v>
      </c>
      <c r="S722" s="143" t="str">
        <f>IF(SP_SUL!V725="","*",SP_SUL!V725)</f>
        <v xml:space="preserve">Moises </v>
      </c>
      <c r="T722" s="143" t="str">
        <f>IF(SP_SUL!W725="","*",SP_SUL!W725)</f>
        <v>Substituição de JIC (Obs: Sombra do intervalo da Modernização)</v>
      </c>
      <c r="U722" s="136">
        <f ca="1">_xlfn.XLOOKUP(G722&amp;$U$2,BS_CONTROLE[CHAVE],BS_CONTROLE[Quantidade_11],"-")</f>
        <v>0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OPORTUNIDADE</v>
      </c>
      <c r="B723" s="144" t="str">
        <f>IF(SP_SUL!X726="","*",SP_SUL!X726)</f>
        <v>Oportunidade</v>
      </c>
      <c r="C723" s="144" t="str">
        <f>IF(SP_SUL!Z726="","*",SP_SUL!Z726)</f>
        <v>*</v>
      </c>
      <c r="D723" s="138" t="str">
        <f>IF(SP_SUL!S726="","*",SP_SUL!S726)</f>
        <v>SP SUL</v>
      </c>
      <c r="E723" s="138" t="str">
        <f>IF(SP_SUL!T726="","*",SP_SUL!T726)</f>
        <v>ZEV-ZPT</v>
      </c>
      <c r="F723" s="143">
        <f>IF(SP_SUL!B726="","*",SP_SUL!B726)</f>
        <v>46080</v>
      </c>
      <c r="G723" s="143" t="str">
        <f>IF(SP_SUL!D726="","*",SP_SUL!D726)</f>
        <v>HUELTON (TP-725)</v>
      </c>
      <c r="H723" s="143" t="str">
        <f>IF(SP_SUL!F726="","*",SP_SUL!F726)</f>
        <v>PDM - SOLDA</v>
      </c>
      <c r="I723" s="143" t="str">
        <f>IF(SP_SUL!H726="","*",SP_SUL!H726)</f>
        <v>-</v>
      </c>
      <c r="J723" s="143" t="str">
        <f>IF(SP_SUL!I726="","*",SP_SUL!I726)</f>
        <v>-</v>
      </c>
      <c r="K723" s="138" t="str">
        <f>IF(SP_SUL!M726="","*",SP_SUL!M726)</f>
        <v>ZPT</v>
      </c>
      <c r="L723" s="138" t="str">
        <f>IF(SP_SUL!N726="","*",SP_SUL!N726)</f>
        <v>ZPT2</v>
      </c>
      <c r="M723" s="139">
        <f>IF(SP_SUL!J726="","*",SP_SUL!J726)</f>
        <v>92</v>
      </c>
      <c r="N723" s="142">
        <f>IF(SP_SUL!K726="","*",SP_SUL!K726)</f>
        <v>106.7</v>
      </c>
      <c r="O723" s="142" t="str">
        <f>IF(SP_SUL!L726="","*",SP_SUL!L726)</f>
        <v>-</v>
      </c>
      <c r="P723" s="141">
        <f>IF(SP_SUL!O726="","*",SP_SUL!O726)</f>
        <v>0.41666666666666669</v>
      </c>
      <c r="Q723" s="141">
        <f>IF(SP_SUL!P726="","*",SP_SUL!P726)</f>
        <v>6.25E-2</v>
      </c>
      <c r="R723" s="143" t="str">
        <f>IF(SP_SUL!Q726="","*",CONCATENATE(SP_SUL!Q726," ",SP_SUL!R726))</f>
        <v>1 Nº DE SOLDA</v>
      </c>
      <c r="S723" s="143" t="str">
        <f>IF(SP_SUL!V726="","*",SP_SUL!V726)</f>
        <v>Huelton</v>
      </c>
      <c r="T723" s="143" t="str">
        <f>IF(SP_SUL!W726="","*",SP_SUL!W726)</f>
        <v xml:space="preserve">Execução de solda - Condicionado a temperatura </v>
      </c>
      <c r="U723" s="136">
        <f ca="1">_xlfn.XLOOKUP(G723&amp;$U$2,BS_CONTROLE[CHAVE],BS_CONTROLE[Quantidade_11],"-")</f>
        <v>0</v>
      </c>
      <c r="V723" s="136">
        <f ca="1">_xlfn.XLOOKUP(G723&amp;$V$2,BS_CONTROLE[CHAVE],BS_CONTROLE[Quantidade_11],"-")</f>
        <v>0</v>
      </c>
      <c r="W723" s="136">
        <f ca="1">_xlfn.XLOOKUP(G723&amp;$W$2,BS_CONTROLE[CHAVE],BS_CONTROLE[Quantidade_11],"-")</f>
        <v>0</v>
      </c>
    </row>
    <row r="724" spans="1:23" hidden="1">
      <c r="A724" s="144" t="str">
        <f>IF(SP_SUL!Y727="","*",SP_SUL!Y727)</f>
        <v>OPORTUNIDADE</v>
      </c>
      <c r="B724" s="144" t="str">
        <f>IF(SP_SUL!X727="","*",SP_SUL!X727)</f>
        <v>Contrato</v>
      </c>
      <c r="C724" s="144" t="str">
        <f>IF(SP_SUL!Z727="","*",SP_SUL!Z727)</f>
        <v>*</v>
      </c>
      <c r="D724" s="138" t="str">
        <f>IF(SP_SUL!S727="","*",SP_SUL!S727)</f>
        <v>SP SUL</v>
      </c>
      <c r="E724" s="138" t="str">
        <f>IF(SP_SUL!T727="","*",SP_SUL!T727)</f>
        <v>ZEV-ZPT</v>
      </c>
      <c r="F724" s="143">
        <f>IF(SP_SUL!B727="","*",SP_SUL!B727)</f>
        <v>46080</v>
      </c>
      <c r="G724" s="143" t="str">
        <f>IF(SP_SUL!D727="","*",SP_SUL!D727)</f>
        <v>A84</v>
      </c>
      <c r="H724" s="143" t="str">
        <f>IF(SP_SUL!F727="","*",SP_SUL!F727)</f>
        <v>DETECÇÃO - RONDA 7 DIAS</v>
      </c>
      <c r="I724" s="143" t="str">
        <f>IF(SP_SUL!H727="","*",SP_SUL!H727)</f>
        <v>109ZPT</v>
      </c>
      <c r="J724" s="143" t="str">
        <f>IF(SP_SUL!I727="","*",SP_SUL!I727)</f>
        <v>ZPT105</v>
      </c>
      <c r="K724" s="138" t="str">
        <f>IF(SP_SUL!M727="","*",SP_SUL!M727)</f>
        <v>ZPT-ZPG-ZPT</v>
      </c>
      <c r="L724" s="138" t="str">
        <f>IF(SP_SUL!N727="","*",SP_SUL!N727)</f>
        <v>ZPTZGPZPT</v>
      </c>
      <c r="M724" s="139">
        <f>IF(SP_SUL!J727="","*",SP_SUL!J727)</f>
        <v>92</v>
      </c>
      <c r="N724" s="142">
        <f>IF(SP_SUL!K727="","*",SP_SUL!K727)</f>
        <v>108.4</v>
      </c>
      <c r="O724" s="142" t="str">
        <f>IF(SP_SUL!L727="","*",SP_SUL!L727)</f>
        <v>*</v>
      </c>
      <c r="P724" s="141">
        <f>IF(SP_SUL!O727="","*",SP_SUL!O727)</f>
        <v>0.33333333333333331</v>
      </c>
      <c r="Q724" s="141">
        <f>IF(SP_SUL!P727="","*",SP_SUL!P727)</f>
        <v>4.1666666666666664E-2</v>
      </c>
      <c r="R724" s="143" t="str">
        <f>IF(SP_SUL!Q727="","*",CONCATENATE(SP_SUL!Q727," ",SP_SUL!R727))</f>
        <v>40 KM</v>
      </c>
      <c r="S724" s="143" t="str">
        <f>IF(SP_SUL!V727="","*",SP_SUL!V727)</f>
        <v>Jhon</v>
      </c>
      <c r="T724" s="143" t="str">
        <f>IF(SP_SUL!W727="","*",SP_SUL!W727)</f>
        <v>R7D</v>
      </c>
      <c r="U724" s="136">
        <f ca="1">_xlfn.XLOOKUP(G724&amp;$U$2,BS_CONTROLE[CHAVE],BS_CONTROLE[Quantidade_11],"-")</f>
        <v>40</v>
      </c>
      <c r="V724" s="136">
        <f ca="1">_xlfn.XLOOKUP(G724&amp;$V$2,BS_CONTROLE[CHAVE],BS_CONTROLE[Quantidade_11],"-")</f>
        <v>60</v>
      </c>
      <c r="W724" s="136">
        <f ca="1">_xlfn.XLOOKUP(G724&amp;$W$2,BS_CONTROLE[CHAVE],BS_CONTROLE[Quantidade_11],"-")</f>
        <v>40</v>
      </c>
    </row>
    <row r="725" spans="1:23" hidden="1">
      <c r="A725" s="144" t="str">
        <f>IF(SP_SUL!Y728="","*",SP_SUL!Y728)</f>
        <v>OPORTUNIDADE</v>
      </c>
      <c r="B725" s="144" t="str">
        <f>IF(SP_SUL!X728="","*",SP_SUL!X728)</f>
        <v>Oportunidade</v>
      </c>
      <c r="C725" s="144" t="str">
        <f>IF(SP_SUL!Z728="","*",SP_SUL!Z728)</f>
        <v>*</v>
      </c>
      <c r="D725" s="138" t="str">
        <f>IF(SP_SUL!S728="","*",SP_SUL!S728)</f>
        <v>SP SUL</v>
      </c>
      <c r="E725" s="138" t="str">
        <f>IF(SP_SUL!T728="","*",SP_SUL!T728)</f>
        <v>ZEV-ZPT</v>
      </c>
      <c r="F725" s="143">
        <f>IF(SP_SUL!B728="","*",SP_SUL!B728)</f>
        <v>46080</v>
      </c>
      <c r="G725" s="143" t="str">
        <f>IF(SP_SUL!D728="","*",SP_SUL!D728)</f>
        <v>EXPANSÃO TURMA 1</v>
      </c>
      <c r="H725" s="143" t="str">
        <f>IF(SP_SUL!F728="","*",SP_SUL!F728)</f>
        <v>EXPANSÃO - SOLDA</v>
      </c>
      <c r="I725" s="143" t="str">
        <f>IF(SP_SUL!H728="","*",SP_SUL!H728)</f>
        <v>-</v>
      </c>
      <c r="J725" s="143" t="str">
        <f>IF(SP_SUL!I728="","*",SP_SUL!I728)</f>
        <v>-</v>
      </c>
      <c r="K725" s="138" t="str">
        <f>IF(SP_SUL!M728="","*",SP_SUL!M728)</f>
        <v>109-ZGM</v>
      </c>
      <c r="L725" s="138" t="str">
        <f>IF(SP_SUL!N728="","*",SP_SUL!N728)</f>
        <v>1101093/1101091</v>
      </c>
      <c r="M725" s="139">
        <f>IF(SP_SUL!J728="","*",SP_SUL!J728)</f>
        <v>30</v>
      </c>
      <c r="N725" s="142">
        <f>IF(SP_SUL!K728="","*",SP_SUL!K728)</f>
        <v>108.75</v>
      </c>
      <c r="O725" s="142">
        <f>IF(SP_SUL!L728="","*",SP_SUL!L728)</f>
        <v>109</v>
      </c>
      <c r="P725" s="141">
        <f>IF(SP_SUL!O728="","*",SP_SUL!O728)</f>
        <v>0.35416666666666669</v>
      </c>
      <c r="Q725" s="141">
        <f>IF(SP_SUL!P728="","*",SP_SUL!P728)</f>
        <v>6.25E-2</v>
      </c>
      <c r="R725" s="143" t="str">
        <f>IF(SP_SUL!Q728="","*",CONCATENATE(SP_SUL!Q728," ",SP_SUL!R728))</f>
        <v>1 Nº DE SOLDA</v>
      </c>
      <c r="S725" s="143" t="str">
        <f>IF(SP_SUL!V728="","*",SP_SUL!V728)</f>
        <v>Pedro</v>
      </c>
      <c r="T725" s="143" t="str">
        <f>IF(SP_SUL!W728="","*",SP_SUL!W728)</f>
        <v xml:space="preserve">Execução de solda - Condicionado a temperatura </v>
      </c>
      <c r="U725" s="136">
        <f ca="1">_xlfn.XLOOKUP(G725&amp;$U$2,BS_CONTROLE[CHAVE],BS_CONTROLE[Quantidade_11],"-")</f>
        <v>4</v>
      </c>
      <c r="V725" s="136">
        <f ca="1">_xlfn.XLOOKUP(G725&amp;$V$2,BS_CONTROLE[CHAVE],BS_CONTROLE[Quantidade_11],"-")</f>
        <v>0</v>
      </c>
      <c r="W725" s="136">
        <f ca="1">_xlfn.XLOOKUP(G725&amp;$W$2,BS_CONTROLE[CHAVE],BS_CONTROLE[Quantidade_11],"-")</f>
        <v>0</v>
      </c>
    </row>
    <row r="726" spans="1:23" hidden="1">
      <c r="A726" s="144" t="str">
        <f>IF(SP_SUL!Y729="","*",SP_SUL!Y729)</f>
        <v>OPORTUNIDADE</v>
      </c>
      <c r="B726" s="144" t="str">
        <f>IF(SP_SUL!X729="","*",SP_SUL!X729)</f>
        <v>Oportunidade</v>
      </c>
      <c r="C726" s="144" t="str">
        <f>IF(SP_SUL!Z729="","*",SP_SUL!Z729)</f>
        <v>*</v>
      </c>
      <c r="D726" s="138" t="str">
        <f>IF(SP_SUL!S729="","*",SP_SUL!S729)</f>
        <v>SP SUL</v>
      </c>
      <c r="E726" s="138" t="str">
        <f>IF(SP_SUL!T729="","*",SP_SUL!T729)</f>
        <v>ZEV-ZPT</v>
      </c>
      <c r="F726" s="143">
        <f>IF(SP_SUL!B729="","*",SP_SUL!B729)</f>
        <v>46080</v>
      </c>
      <c r="G726" s="143" t="str">
        <f>IF(SP_SUL!D729="","*",SP_SUL!D729)</f>
        <v>LEANDRO (TP-727)</v>
      </c>
      <c r="H726" s="143" t="str">
        <f>IF(SP_SUL!F729="","*",SP_SUL!F729)</f>
        <v>PDM - SUBSTITUIÇÃO - DORMENTE</v>
      </c>
      <c r="I726" s="143" t="str">
        <f>IF(SP_SUL!H729="","*",SP_SUL!H729)</f>
        <v>-</v>
      </c>
      <c r="J726" s="143" t="str">
        <f>IF(SP_SUL!I729="","*",SP_SUL!I729)</f>
        <v>-</v>
      </c>
      <c r="K726" s="138" t="str">
        <f>IF(SP_SUL!M729="","*",SP_SUL!M729)</f>
        <v>109-ZGM</v>
      </c>
      <c r="L726" s="138">
        <f>IF(SP_SUL!N729="","*",SP_SUL!N729)</f>
        <v>1131121</v>
      </c>
      <c r="M726" s="139">
        <f>IF(SP_SUL!J729="","*",SP_SUL!J729)</f>
        <v>30</v>
      </c>
      <c r="N726" s="142">
        <f>IF(SP_SUL!K729="","*",SP_SUL!K729)</f>
        <v>112.7</v>
      </c>
      <c r="O726" s="142" t="str">
        <f>IF(SP_SUL!L729="","*",SP_SUL!L729)</f>
        <v>-</v>
      </c>
      <c r="P726" s="141">
        <f>IF(SP_SUL!O729="","*",SP_SUL!O729)</f>
        <v>0.41666666666666669</v>
      </c>
      <c r="Q726" s="141">
        <f>IF(SP_SUL!P729="","*",SP_SUL!P729)</f>
        <v>8.3333333333333329E-2</v>
      </c>
      <c r="R726" s="143" t="str">
        <f>IF(SP_SUL!Q729="","*",CONCATENATE(SP_SUL!Q729," ",SP_SUL!R729))</f>
        <v>30 Nº DE DORMENTES</v>
      </c>
      <c r="S726" s="143" t="str">
        <f>IF(SP_SUL!V729="","*",SP_SUL!V729)</f>
        <v xml:space="preserve">Moises </v>
      </c>
      <c r="T726" s="143" t="str">
        <f>IF(SP_SUL!W729="","*",SP_SUL!W729)</f>
        <v>PDM - Substituição de dormentes</v>
      </c>
      <c r="U726" s="136">
        <f ca="1">_xlfn.XLOOKUP(G726&amp;$U$2,BS_CONTROLE[CHAVE],BS_CONTROLE[Quantidade_11],"-")</f>
        <v>0</v>
      </c>
      <c r="V726" s="136">
        <f ca="1">_xlfn.XLOOKUP(G726&amp;$V$2,BS_CONTROLE[CHAVE],BS_CONTROLE[Quantidade_11],"-")</f>
        <v>0</v>
      </c>
      <c r="W726" s="136">
        <f ca="1">_xlfn.XLOOKUP(G726&amp;$W$2,BS_CONTROLE[CHAVE],BS_CONTROLE[Quantidade_11],"-")</f>
        <v>0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*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OPORTUNIDADE</v>
      </c>
      <c r="B730" s="144" t="str">
        <f>IF(SP_SUL!X733="","*",SP_SUL!X733)</f>
        <v>Oportunidade</v>
      </c>
      <c r="C730" s="144" t="str">
        <f>IF(SP_SUL!Z733="","*",SP_SUL!Z733)</f>
        <v>*</v>
      </c>
      <c r="D730" s="138" t="str">
        <f>IF(SP_SUL!S733="","*",SP_SUL!S733)</f>
        <v>SP SUL</v>
      </c>
      <c r="E730" s="138" t="str">
        <f>IF(SP_SUL!T733="","*",SP_SUL!T733)</f>
        <v>ZBV-ZRX</v>
      </c>
      <c r="F730" s="143">
        <f>IF(SP_SUL!B733="","*",SP_SUL!B733)</f>
        <v>46081</v>
      </c>
      <c r="G730" s="143" t="str">
        <f>IF(SP_SUL!D733="","*",SP_SUL!D733)</f>
        <v>EXPANSÃO TURMA 1</v>
      </c>
      <c r="H730" s="143" t="str">
        <f>IF(SP_SUL!F733="","*",SP_SUL!F733)</f>
        <v>EXPANSÃO - OUTRA ATIVIDADE</v>
      </c>
      <c r="I730" s="143" t="str">
        <f>IF(SP_SUL!H733="","*",SP_SUL!H733)</f>
        <v>-</v>
      </c>
      <c r="J730" s="143" t="str">
        <f>IF(SP_SUL!I733="","*",SP_SUL!I733)</f>
        <v>-</v>
      </c>
      <c r="K730" s="138" t="str">
        <f>IF(SP_SUL!M733="","*",SP_SUL!M733)</f>
        <v>ZCD-ZSQ</v>
      </c>
      <c r="L730" s="138" t="str">
        <f>IF(SP_SUL!N733="","*",SP_SUL!N733)</f>
        <v>ZCDPAT2</v>
      </c>
      <c r="M730" s="139">
        <f>IF(SP_SUL!J733="","*",SP_SUL!J733)</f>
        <v>170</v>
      </c>
      <c r="N730" s="142">
        <f>IF(SP_SUL!K733="","*",SP_SUL!K733)</f>
        <v>115.8</v>
      </c>
      <c r="O730" s="142" t="str">
        <f>IF(SP_SUL!L733="","*",SP_SUL!L733)</f>
        <v>-</v>
      </c>
      <c r="P730" s="141">
        <f>IF(SP_SUL!O733="","*",SP_SUL!O733)</f>
        <v>0.35416666666666669</v>
      </c>
      <c r="Q730" s="141">
        <f>IF(SP_SUL!P733="","*",SP_SUL!P733)</f>
        <v>0.25</v>
      </c>
      <c r="R730" s="143" t="str">
        <f>IF(SP_SUL!Q733="","*",CONCATENATE(SP_SUL!Q733," ",SP_SUL!R733))</f>
        <v>1 BINÁRIO</v>
      </c>
      <c r="S730" s="143" t="str">
        <f>IF(SP_SUL!V733="","*",SP_SUL!V733)</f>
        <v>Elder</v>
      </c>
      <c r="T730" s="143" t="str">
        <f>IF(SP_SUL!W733="","*",SP_SUL!W733)</f>
        <v>Intervalo Expansão para demolição 120m de grade e construção com dormentes especial para contratrilho
* 6 horas de interdição e via 2;
* Abertura do intervalo com a chegada do V92 em ZCD-S; e liberação do intervalo com a finalização da socaria do V92 do km115+800 ao km115+920.</v>
      </c>
      <c r="U730" s="136">
        <f ca="1">_xlfn.XLOOKUP(G730&amp;$U$2,BS_CONTROLE[CHAVE],BS_CONTROLE[Quantidade_11],"-")</f>
        <v>4</v>
      </c>
      <c r="V730" s="136">
        <f ca="1">_xlfn.XLOOKUP(G730&amp;$V$2,BS_CONTROLE[CHAVE],BS_CONTROLE[Quantidade_11],"-")</f>
        <v>0</v>
      </c>
      <c r="W730" s="136">
        <f ca="1">_xlfn.XLOOKUP(G730&amp;$W$2,BS_CONTROLE[CHAVE],BS_CONTROLE[Quantidade_11],"-")</f>
        <v>0</v>
      </c>
    </row>
    <row r="731" spans="1:23" hidden="1">
      <c r="A731" s="144" t="str">
        <f>IF(SP_SUL!Y734="","*",SP_SUL!Y734)</f>
        <v>OPORTUNIDADE</v>
      </c>
      <c r="B731" s="144" t="str">
        <f>IF(SP_SUL!X734="","*",SP_SUL!X734)</f>
        <v>Oportunidade</v>
      </c>
      <c r="C731" s="144" t="str">
        <f>IF(SP_SUL!Z734="","*",SP_SUL!Z734)</f>
        <v>*</v>
      </c>
      <c r="D731" s="138" t="str">
        <f>IF(SP_SUL!S734="","*",SP_SUL!S734)</f>
        <v>SP SUL</v>
      </c>
      <c r="E731" s="138" t="str">
        <f>IF(SP_SUL!T734="","*",SP_SUL!T734)</f>
        <v>ZBV-ZRX</v>
      </c>
      <c r="F731" s="143">
        <f>IF(SP_SUL!B734="","*",SP_SUL!B734)</f>
        <v>46081</v>
      </c>
      <c r="G731" s="143" t="str">
        <f>IF(SP_SUL!D734="","*",SP_SUL!D734)</f>
        <v>V92</v>
      </c>
      <c r="H731" s="143" t="str">
        <f>IF(SP_SUL!F734="","*",SP_SUL!F734)</f>
        <v>EXPANSÃO - SOCADORA</v>
      </c>
      <c r="I731" s="143" t="str">
        <f>IF(SP_SUL!H734="","*",SP_SUL!H734)</f>
        <v>ZAC-2</v>
      </c>
      <c r="J731" s="143" t="str">
        <f>IF(SP_SUL!I734="","*",SP_SUL!I734)</f>
        <v>ZAC-2</v>
      </c>
      <c r="K731" s="138" t="str">
        <f>IF(SP_SUL!M734="","*",SP_SUL!M734)</f>
        <v>ZLI-ZCD</v>
      </c>
      <c r="L731" s="138" t="str">
        <f>IF(SP_SUL!N734="","*",SP_SUL!N734)</f>
        <v>109ZCD1</v>
      </c>
      <c r="M731" s="139">
        <f>IF(SP_SUL!J734="","*",SP_SUL!J734)</f>
        <v>70</v>
      </c>
      <c r="N731" s="142">
        <f>IF(SP_SUL!K734="","*",SP_SUL!K734)</f>
        <v>109.31</v>
      </c>
      <c r="O731" s="142">
        <f>IF(SP_SUL!L734="","*",SP_SUL!L734)</f>
        <v>115.8</v>
      </c>
      <c r="P731" s="141">
        <f>IF(SP_SUL!O734="","*",SP_SUL!O734)</f>
        <v>0.27083333333333331</v>
      </c>
      <c r="Q731" s="141">
        <f>IF(SP_SUL!P734="","*",SP_SUL!P734)</f>
        <v>0.25</v>
      </c>
      <c r="R731" s="143" t="str">
        <f>IF(SP_SUL!Q734="","*",CONCATENATE(SP_SUL!Q734," ",SP_SUL!R734))</f>
        <v>1 M</v>
      </c>
      <c r="S731" s="143" t="str">
        <f>IF(SP_SUL!V734="","*",SP_SUL!V734)</f>
        <v>Elder</v>
      </c>
      <c r="T731" s="143" t="str">
        <f>IF(SP_SUL!W734="","*",SP_SUL!W734)</f>
        <v>V92 socaria no km109+310 ao km109+360 entre ZCD-S (1h); - Socaria no km110+800 ao km111+550 entre 109ZCD-2 (2h). - Socaria km113+800 ao km114+000 entre ZCD2 e ZCDPAT2 (1h); - Socaria km115+800 ao km115+920 entre ZCDPAT2 (2);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OPORTUNIDADE</v>
      </c>
      <c r="B732" s="144" t="str">
        <f>IF(SP_SUL!X735="","*",SP_SUL!X735)</f>
        <v>Oportunidade</v>
      </c>
      <c r="C732" s="144" t="str">
        <f>IF(SP_SUL!Z735="","*",SP_SUL!Z735)</f>
        <v>*</v>
      </c>
      <c r="D732" s="138" t="str">
        <f>IF(SP_SUL!S735="","*",SP_SUL!S735)</f>
        <v>SP SUL</v>
      </c>
      <c r="E732" s="138" t="str">
        <f>IF(SP_SUL!T735="","*",SP_SUL!T735)</f>
        <v>ZBV-ZRX</v>
      </c>
      <c r="F732" s="143">
        <f>IF(SP_SUL!B735="","*",SP_SUL!B735)</f>
        <v>46081</v>
      </c>
      <c r="G732" s="143" t="str">
        <f>IF(SP_SUL!D735="","*",SP_SUL!D735)</f>
        <v>EXPANSÃO TURMA 1</v>
      </c>
      <c r="H732" s="143" t="str">
        <f>IF(SP_SUL!F735="","*",SP_SUL!F735)</f>
        <v>EXPANSÃO - SOLDA</v>
      </c>
      <c r="I732" s="143" t="str">
        <f>IF(SP_SUL!H735="","*",SP_SUL!H735)</f>
        <v>-</v>
      </c>
      <c r="J732" s="143" t="str">
        <f>IF(SP_SUL!I735="","*",SP_SUL!I735)</f>
        <v>-</v>
      </c>
      <c r="K732" s="138" t="str">
        <f>IF(SP_SUL!M735="","*",SP_SUL!M735)</f>
        <v>ZSU-ZNO</v>
      </c>
      <c r="L732" s="138" t="str">
        <f>IF(SP_SUL!N735="","*",SP_SUL!N735)</f>
        <v>K70K74</v>
      </c>
      <c r="M732" s="139">
        <f>IF(SP_SUL!J735="","*",SP_SUL!J735)</f>
        <v>68</v>
      </c>
      <c r="N732" s="142">
        <f>IF(SP_SUL!K735="","*",SP_SUL!K735)</f>
        <v>73.38</v>
      </c>
      <c r="O732" s="142">
        <f>IF(SP_SUL!L735="","*",SP_SUL!L735)</f>
        <v>74.180000000000007</v>
      </c>
      <c r="P732" s="141">
        <f>IF(SP_SUL!O735="","*",SP_SUL!O735)</f>
        <v>0.35416666666666669</v>
      </c>
      <c r="Q732" s="141">
        <f>IF(SP_SUL!P735="","*",SP_SUL!P735)</f>
        <v>8.3333333333333329E-2</v>
      </c>
      <c r="R732" s="143" t="str">
        <f>IF(SP_SUL!Q735="","*",CONCATENATE(SP_SUL!Q735," ",SP_SUL!R735))</f>
        <v>3 Nº DE SOLDA</v>
      </c>
      <c r="S732" s="143" t="str">
        <f>IF(SP_SUL!V735="","*",SP_SUL!V735)</f>
        <v xml:space="preserve">Elder </v>
      </c>
      <c r="T732" s="143" t="str">
        <f>IF(SP_SUL!W735="","*",SP_SUL!W735)</f>
        <v xml:space="preserve">Execução de solda - Condicionado a temperatura </v>
      </c>
      <c r="U732" s="136">
        <f ca="1">_xlfn.XLOOKUP(G732&amp;$U$2,BS_CONTROLE[CHAVE],BS_CONTROLE[Quantidade_11],"-")</f>
        <v>4</v>
      </c>
      <c r="V732" s="136">
        <f ca="1">_xlfn.XLOOKUP(G732&amp;$V$2,BS_CONTROLE[CHAVE],BS_CONTROLE[Quantidade_11],"-")</f>
        <v>0</v>
      </c>
      <c r="W732" s="136">
        <f ca="1">_xlfn.XLOOKUP(G732&amp;$W$2,BS_CONTROLE[CHAVE],BS_CONTROLE[Quantidade_11],"-")</f>
        <v>0</v>
      </c>
    </row>
    <row r="733" spans="1:23" hidden="1">
      <c r="A733" s="144" t="str">
        <f>IF(SP_SUL!Y736="","*",SP_SUL!Y736)</f>
        <v>OPORTUNIDADE</v>
      </c>
      <c r="B733" s="144" t="str">
        <f>IF(SP_SUL!X736="","*",SP_SUL!X736)</f>
        <v>Oportunidade</v>
      </c>
      <c r="C733" s="144" t="str">
        <f>IF(SP_SUL!Z736="","*",SP_SUL!Z736)</f>
        <v>*</v>
      </c>
      <c r="D733" s="138" t="str">
        <f>IF(SP_SUL!S736="","*",SP_SUL!S736)</f>
        <v>SP SUL</v>
      </c>
      <c r="E733" s="138" t="str">
        <f>IF(SP_SUL!T736="","*",SP_SUL!T736)</f>
        <v>ZBV-ZRX</v>
      </c>
      <c r="F733" s="143">
        <f>IF(SP_SUL!B736="","*",SP_SUL!B736)</f>
        <v>46081</v>
      </c>
      <c r="G733" s="143" t="str">
        <f>IF(SP_SUL!D736="","*",SP_SUL!D736)</f>
        <v xml:space="preserve">TURMA FIXA VIA </v>
      </c>
      <c r="H733" s="143" t="str">
        <f>IF(SP_SUL!F736="","*",SP_SUL!F736)</f>
        <v>PDM - AMV - MEIA CHAVE</v>
      </c>
      <c r="I733" s="143" t="str">
        <f>IF(SP_SUL!H736="","*",SP_SUL!H736)</f>
        <v>-</v>
      </c>
      <c r="J733" s="143" t="str">
        <f>IF(SP_SUL!I736="","*",SP_SUL!I736)</f>
        <v>-</v>
      </c>
      <c r="K733" s="138" t="str">
        <f>IF(SP_SUL!M736="","*",SP_SUL!M736)</f>
        <v>ZCD</v>
      </c>
      <c r="L733" s="138" t="str">
        <f>IF(SP_SUL!N736="","*",SP_SUL!N736)</f>
        <v>ZCD1</v>
      </c>
      <c r="M733" s="139">
        <f>IF(SP_SUL!J736="","*",SP_SUL!J736)</f>
        <v>70</v>
      </c>
      <c r="N733" s="142">
        <f>IF(SP_SUL!K736="","*",SP_SUL!K736)</f>
        <v>113.9</v>
      </c>
      <c r="O733" s="142" t="str">
        <f>IF(SP_SUL!L736="","*",SP_SUL!L736)</f>
        <v>-</v>
      </c>
      <c r="P733" s="141">
        <f>IF(SP_SUL!O736="","*",SP_SUL!O736)</f>
        <v>0.39583333333333331</v>
      </c>
      <c r="Q733" s="141">
        <f>IF(SP_SUL!P736="","*",SP_SUL!P736)</f>
        <v>6.25E-2</v>
      </c>
      <c r="R733" s="143" t="str">
        <f>IF(SP_SUL!Q736="","*",CONCATENATE(SP_SUL!Q736," ",SP_SUL!R736))</f>
        <v>1 Nº DE PEÇAS</v>
      </c>
      <c r="S733" s="143" t="str">
        <f>IF(SP_SUL!V736="","*",SP_SUL!V736)</f>
        <v>Israel</v>
      </c>
      <c r="T733" s="143" t="str">
        <f>IF(SP_SUL!W736="","*",SP_SUL!W736)</f>
        <v>PDM - Substituição meia chave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OPORTUNIDADE</v>
      </c>
      <c r="B734" s="144" t="str">
        <f>IF(SP_SUL!X737="","*",SP_SUL!X737)</f>
        <v>Oportunidade</v>
      </c>
      <c r="C734" s="144" t="str">
        <f>IF(SP_SUL!Z737="","*",SP_SUL!Z737)</f>
        <v>*</v>
      </c>
      <c r="D734" s="138" t="str">
        <f>IF(SP_SUL!S737="","*",SP_SUL!S737)</f>
        <v>SP SUL</v>
      </c>
      <c r="E734" s="138" t="str">
        <f>IF(SP_SUL!T737="","*",SP_SUL!T737)</f>
        <v>ZBV-ZRX</v>
      </c>
      <c r="F734" s="143">
        <f>IF(SP_SUL!B737="","*",SP_SUL!B737)</f>
        <v>46081</v>
      </c>
      <c r="G734" s="143" t="str">
        <f>IF(SP_SUL!D737="","*",SP_SUL!D737)</f>
        <v>KLECIO (TP-699)</v>
      </c>
      <c r="H734" s="143" t="str">
        <f>IF(SP_SUL!F737="","*",SP_SUL!F737)</f>
        <v>PDM - SOLDA</v>
      </c>
      <c r="I734" s="143" t="str">
        <f>IF(SP_SUL!H737="","*",SP_SUL!H737)</f>
        <v>-</v>
      </c>
      <c r="J734" s="143" t="str">
        <f>IF(SP_SUL!I737="","*",SP_SUL!I737)</f>
        <v>-</v>
      </c>
      <c r="K734" s="138" t="str">
        <f>IF(SP_SUL!M737="","*",SP_SUL!M737)</f>
        <v>ZTT-ZLI</v>
      </c>
      <c r="L734" s="138" t="str">
        <f>IF(SP_SUL!N737="","*",SP_SUL!N737)</f>
        <v>ZTTK971</v>
      </c>
      <c r="M734" s="139">
        <f>IF(SP_SUL!J737="","*",SP_SUL!J737)</f>
        <v>70</v>
      </c>
      <c r="N734" s="142">
        <f>IF(SP_SUL!K737="","*",SP_SUL!K737)</f>
        <v>97.3</v>
      </c>
      <c r="O734" s="142" t="str">
        <f>IF(SP_SUL!L737="","*",SP_SUL!L737)</f>
        <v>-</v>
      </c>
      <c r="P734" s="141">
        <f>IF(SP_SUL!O737="","*",SP_SUL!O737)</f>
        <v>0.375</v>
      </c>
      <c r="Q734" s="141">
        <f>IF(SP_SUL!P737="","*",SP_SUL!P737)</f>
        <v>0.125</v>
      </c>
      <c r="R734" s="143" t="str">
        <f>IF(SP_SUL!Q737="","*",CONCATENATE(SP_SUL!Q737," ",SP_SUL!R737))</f>
        <v>4 Nº DE SOLDA</v>
      </c>
      <c r="S734" s="143" t="str">
        <f>IF(SP_SUL!V737="","*",SP_SUL!V737)</f>
        <v>Israel</v>
      </c>
      <c r="T734" s="143" t="str">
        <f>IF(SP_SUL!W737="","*",SP_SUL!W737)</f>
        <v xml:space="preserve">Execução de solda - Condicionado a temperatura </v>
      </c>
      <c r="U734" s="136">
        <f ca="1">_xlfn.XLOOKUP(G734&amp;$U$2,BS_CONTROLE[CHAVE],BS_CONTROLE[Quantidade_11],"-")</f>
        <v>1</v>
      </c>
      <c r="V734" s="136">
        <f ca="1">_xlfn.XLOOKUP(G734&amp;$V$2,BS_CONTROLE[CHAVE],BS_CONTROLE[Quantidade_11],"-")</f>
        <v>0</v>
      </c>
      <c r="W734" s="136">
        <f ca="1">_xlfn.XLOOKUP(G734&amp;$W$2,BS_CONTROLE[CHAVE],BS_CONTROLE[Quantidade_11],"-")</f>
        <v>0</v>
      </c>
    </row>
    <row r="735" spans="1:23" hidden="1">
      <c r="A735" s="144" t="str">
        <f>IF(SP_SUL!Y738="","*",SP_SUL!Y738)</f>
        <v>OPORTUNIDADE</v>
      </c>
      <c r="B735" s="144" t="str">
        <f>IF(SP_SUL!X738="","*",SP_SUL!X738)</f>
        <v>Oportunidade</v>
      </c>
      <c r="C735" s="144" t="str">
        <f>IF(SP_SUL!Z738="","*",SP_SUL!Z738)</f>
        <v>*</v>
      </c>
      <c r="D735" s="138" t="str">
        <f>IF(SP_SUL!S738="","*",SP_SUL!S738)</f>
        <v>SP SUL</v>
      </c>
      <c r="E735" s="138" t="str">
        <f>IF(SP_SUL!T738="","*",SP_SUL!T738)</f>
        <v>ZBV-ZRX</v>
      </c>
      <c r="F735" s="143">
        <f>IF(SP_SUL!B738="","*",SP_SUL!B738)</f>
        <v>46081</v>
      </c>
      <c r="G735" s="143" t="str">
        <f>IF(SP_SUL!D738="","*",SP_SUL!D738)</f>
        <v>E42</v>
      </c>
      <c r="H735" s="143" t="str">
        <f>IF(SP_SUL!F738="","*",SP_SUL!F738)</f>
        <v>TRILHEIRO - DESCARGA</v>
      </c>
      <c r="I735" s="143" t="str">
        <f>IF(SP_SUL!H738="","*",SP_SUL!H738)</f>
        <v>ZBV-3</v>
      </c>
      <c r="J735" s="143" t="str">
        <f>IF(SP_SUL!I738="","*",SP_SUL!I738)</f>
        <v>ZBV-3</v>
      </c>
      <c r="K735" s="138" t="str">
        <f>IF(SP_SUL!M738="","*",SP_SUL!M738)</f>
        <v>ZSU</v>
      </c>
      <c r="L735" s="138" t="str">
        <f>IF(SP_SUL!N738="","*",SP_SUL!N738)</f>
        <v>ZSU2</v>
      </c>
      <c r="M735" s="139">
        <f>IF(SP_SUL!J738="","*",SP_SUL!J738)</f>
        <v>68</v>
      </c>
      <c r="N735" s="142">
        <f>IF(SP_SUL!K738="","*",SP_SUL!K738)</f>
        <v>67.531999999999996</v>
      </c>
      <c r="O735" s="142">
        <f>IF(SP_SUL!L738="","*",SP_SUL!L738)</f>
        <v>69</v>
      </c>
      <c r="P735" s="141">
        <f>IF(SP_SUL!O738="","*",SP_SUL!O738)</f>
        <v>0.375</v>
      </c>
      <c r="Q735" s="141">
        <f>IF(SP_SUL!P738="","*",SP_SUL!P738)</f>
        <v>8.3333333333333329E-2</v>
      </c>
      <c r="R735" s="143" t="str">
        <f>IF(SP_SUL!Q738="","*",CONCATENATE(SP_SUL!Q738," ",SP_SUL!R738))</f>
        <v>1560 M</v>
      </c>
      <c r="S735" s="143" t="str">
        <f>IF(SP_SUL!V738="","*",SP_SUL!V738)</f>
        <v>Israel</v>
      </c>
      <c r="T735" s="143" t="str">
        <f>IF(SP_SUL!W738="","*",SP_SUL!W738)</f>
        <v>Descarga de barras 67+532 ao km 69+000</v>
      </c>
      <c r="U735" s="136">
        <f ca="1">_xlfn.XLOOKUP(G735&amp;$U$2,BS_CONTROLE[CHAVE],BS_CONTROLE[Quantidade_11],"-")</f>
        <v>1560</v>
      </c>
      <c r="V735" s="136">
        <f ca="1">_xlfn.XLOOKUP(G735&amp;$V$2,BS_CONTROLE[CHAVE],BS_CONTROLE[Quantidade_11],"-")</f>
        <v>0</v>
      </c>
      <c r="W735" s="136">
        <f ca="1">_xlfn.XLOOKUP(G735&amp;$W$2,BS_CONTROLE[CHAVE],BS_CONTROLE[Quantidade_11],"-")</f>
        <v>0</v>
      </c>
    </row>
    <row r="736" spans="1:23" hidden="1">
      <c r="A736" s="144" t="str">
        <f>IF(SP_SUL!Y739="","*",SP_SUL!Y739)</f>
        <v>OPORTUNIDADE</v>
      </c>
      <c r="B736" s="144" t="str">
        <f>IF(SP_SUL!X739="","*",SP_SUL!X739)</f>
        <v>Oportunidade</v>
      </c>
      <c r="C736" s="144" t="str">
        <f>IF(SP_SUL!Z739="","*",SP_SUL!Z739)</f>
        <v>*</v>
      </c>
      <c r="D736" s="138" t="str">
        <f>IF(SP_SUL!S739="","*",SP_SUL!S739)</f>
        <v>SP SUL</v>
      </c>
      <c r="E736" s="138" t="str">
        <f>IF(SP_SUL!T739="","*",SP_SUL!T739)</f>
        <v>ZBV-ZRX</v>
      </c>
      <c r="F736" s="143">
        <f>IF(SP_SUL!B739="","*",SP_SUL!B739)</f>
        <v>46081</v>
      </c>
      <c r="G736" s="143" t="str">
        <f>IF(SP_SUL!D739="","*",SP_SUL!D739)</f>
        <v xml:space="preserve">TURMA FIXA VIA </v>
      </c>
      <c r="H736" s="143" t="str">
        <f>IF(SP_SUL!F739="","*",SP_SUL!F739)</f>
        <v>PDM - AMV - MEIA CHAVE</v>
      </c>
      <c r="I736" s="143" t="str">
        <f>IF(SP_SUL!H739="","*",SP_SUL!H739)</f>
        <v>-</v>
      </c>
      <c r="J736" s="143" t="str">
        <f>IF(SP_SUL!I739="","*",SP_SUL!I739)</f>
        <v>-</v>
      </c>
      <c r="K736" s="138" t="str">
        <f>IF(SP_SUL!M739="","*",SP_SUL!M739)</f>
        <v>ZHO-S</v>
      </c>
      <c r="L736" s="138" t="str">
        <f>IF(SP_SUL!N739="","*",SP_SUL!N739)</f>
        <v>ZHOS</v>
      </c>
      <c r="M736" s="139">
        <f>IF(SP_SUL!J739="","*",SP_SUL!J739)</f>
        <v>68</v>
      </c>
      <c r="N736" s="142">
        <f>IF(SP_SUL!K739="","*",SP_SUL!K739)</f>
        <v>59.3</v>
      </c>
      <c r="O736" s="142" t="str">
        <f>IF(SP_SUL!L739="","*",SP_SUL!L739)</f>
        <v>-</v>
      </c>
      <c r="P736" s="141">
        <f>IF(SP_SUL!O739="","*",SP_SUL!O739)</f>
        <v>0.39583333333333331</v>
      </c>
      <c r="Q736" s="141">
        <f>IF(SP_SUL!P739="","*",SP_SUL!P739)</f>
        <v>0.125</v>
      </c>
      <c r="R736" s="143" t="str">
        <f>IF(SP_SUL!Q739="","*",CONCATENATE(SP_SUL!Q739," ",SP_SUL!R739))</f>
        <v>1 Nº DE PEÇAS</v>
      </c>
      <c r="S736" s="143" t="str">
        <f>IF(SP_SUL!V739="","*",SP_SUL!V739)</f>
        <v>Israel</v>
      </c>
      <c r="T736" s="143" t="str">
        <f>IF(SP_SUL!W739="","*",SP_SUL!W739)</f>
        <v>Substituição de jacaré e meia chave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OPORTUNIDADE</v>
      </c>
      <c r="B737" s="144" t="str">
        <f>IF(SP_SUL!X740="","*",SP_SUL!X740)</f>
        <v>Oportunidade</v>
      </c>
      <c r="C737" s="144" t="str">
        <f>IF(SP_SUL!Z740="","*",SP_SUL!Z740)</f>
        <v>*</v>
      </c>
      <c r="D737" s="138" t="str">
        <f>IF(SP_SUL!S740="","*",SP_SUL!S740)</f>
        <v>SP SUL</v>
      </c>
      <c r="E737" s="138" t="str">
        <f>IF(SP_SUL!T740="","*",SP_SUL!T740)</f>
        <v>ZBV-ZRX</v>
      </c>
      <c r="F737" s="143">
        <f>IF(SP_SUL!B740="","*",SP_SUL!B740)</f>
        <v>46081</v>
      </c>
      <c r="G737" s="143" t="str">
        <f>IF(SP_SUL!D740="","*",SP_SUL!D740)</f>
        <v xml:space="preserve">TURMA FIXA VIA </v>
      </c>
      <c r="H737" s="143" t="str">
        <f>IF(SP_SUL!F740="","*",SP_SUL!F740)</f>
        <v>PDM - AMV - JACARÉ</v>
      </c>
      <c r="I737" s="143" t="str">
        <f>IF(SP_SUL!H740="","*",SP_SUL!H740)</f>
        <v>-</v>
      </c>
      <c r="J737" s="143" t="str">
        <f>IF(SP_SUL!I740="","*",SP_SUL!I740)</f>
        <v>-</v>
      </c>
      <c r="K737" s="138" t="str">
        <f>IF(SP_SUL!M740="","*",SP_SUL!M740)</f>
        <v>ZBM-1 / ZBM-2</v>
      </c>
      <c r="L737" s="138" t="str">
        <f>IF(SP_SUL!N740="","*",SP_SUL!N740)</f>
        <v>ZBM1/ZBM2</v>
      </c>
      <c r="M737" s="139">
        <f>IF(SP_SUL!J740="","*",SP_SUL!J740)</f>
        <v>68</v>
      </c>
      <c r="N737" s="142">
        <f>IF(SP_SUL!K740="","*",SP_SUL!K740)</f>
        <v>53.139000000000003</v>
      </c>
      <c r="O737" s="142" t="str">
        <f>IF(SP_SUL!L740="","*",SP_SUL!L740)</f>
        <v>-</v>
      </c>
      <c r="P737" s="141">
        <f>IF(SP_SUL!O740="","*",SP_SUL!O740)</f>
        <v>0.39583333333333331</v>
      </c>
      <c r="Q737" s="141">
        <f>IF(SP_SUL!P740="","*",SP_SUL!P740)</f>
        <v>0.125</v>
      </c>
      <c r="R737" s="143" t="str">
        <f>IF(SP_SUL!Q740="","*",CONCATENATE(SP_SUL!Q740," ",SP_SUL!R740))</f>
        <v>2 Nº DE PEÇAS</v>
      </c>
      <c r="S737" s="143" t="str">
        <f>IF(SP_SUL!V740="","*",SP_SUL!V740)</f>
        <v>Israel</v>
      </c>
      <c r="T737" s="143" t="str">
        <f>IF(SP_SUL!W740="","*",SP_SUL!W740)</f>
        <v>PDM - Substituição de jacaré  via 1 e via 2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OPORTUNIDADE</v>
      </c>
      <c r="B738" s="144" t="str">
        <f>IF(SP_SUL!X741="","*",SP_SUL!X741)</f>
        <v>Oportunidade</v>
      </c>
      <c r="C738" s="144" t="str">
        <f>IF(SP_SUL!Z741="","*",SP_SUL!Z741)</f>
        <v>*</v>
      </c>
      <c r="D738" s="138" t="str">
        <f>IF(SP_SUL!S741="","*",SP_SUL!S741)</f>
        <v>SP SUL</v>
      </c>
      <c r="E738" s="138" t="str">
        <f>IF(SP_SUL!T741="","*",SP_SUL!T741)</f>
        <v>ZBV-ZRX</v>
      </c>
      <c r="F738" s="143">
        <f>IF(SP_SUL!B741="","*",SP_SUL!B741)</f>
        <v>46081</v>
      </c>
      <c r="G738" s="143" t="str">
        <f>IF(SP_SUL!D741="","*",SP_SUL!D741)</f>
        <v xml:space="preserve">TURMA FIXA VIA </v>
      </c>
      <c r="H738" s="143" t="str">
        <f>IF(SP_SUL!F741="","*",SP_SUL!F741)</f>
        <v>PDM - SUBSTITUIÇÃO - TRILHO</v>
      </c>
      <c r="I738" s="143" t="str">
        <f>IF(SP_SUL!H741="","*",SP_SUL!H741)</f>
        <v>-</v>
      </c>
      <c r="J738" s="143" t="str">
        <f>IF(SP_SUL!I741="","*",SP_SUL!I741)</f>
        <v>-</v>
      </c>
      <c r="K738" s="138" t="str">
        <f>IF(SP_SUL!M741="","*",SP_SUL!M741)</f>
        <v>ZBM</v>
      </c>
      <c r="L738" s="138" t="str">
        <f>IF(SP_SUL!N741="","*",SP_SUL!N741)</f>
        <v>ZBM1</v>
      </c>
      <c r="M738" s="139">
        <f>IF(SP_SUL!J741="","*",SP_SUL!J741)</f>
        <v>68</v>
      </c>
      <c r="N738" s="142">
        <f>IF(SP_SUL!K741="","*",SP_SUL!K741)</f>
        <v>55</v>
      </c>
      <c r="O738" s="142">
        <f>IF(SP_SUL!L741="","*",SP_SUL!L741)</f>
        <v>53.14</v>
      </c>
      <c r="P738" s="141">
        <f>IF(SP_SUL!O741="","*",SP_SUL!O741)</f>
        <v>0.39583333333333331</v>
      </c>
      <c r="Q738" s="141">
        <f>IF(SP_SUL!P741="","*",SP_SUL!P741)</f>
        <v>0.25</v>
      </c>
      <c r="R738" s="143" t="str">
        <f>IF(SP_SUL!Q741="","*",CONCATENATE(SP_SUL!Q741," ",SP_SUL!R741))</f>
        <v>4000 M</v>
      </c>
      <c r="S738" s="143" t="str">
        <f>IF(SP_SUL!V741="","*",SP_SUL!V741)</f>
        <v>Israel</v>
      </c>
      <c r="T738" s="143" t="str">
        <f>IF(SP_SUL!W741="","*",SP_SUL!W741)</f>
        <v>PDM - Substituição de trilho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OPORTUNIDADE</v>
      </c>
      <c r="B741" s="144" t="str">
        <f>IF(SP_SUL!X744="","*",SP_SUL!X744)</f>
        <v>Oportunidade</v>
      </c>
      <c r="C741" s="144" t="str">
        <f>IF(SP_SUL!Z744="","*",SP_SUL!Z744)</f>
        <v>*</v>
      </c>
      <c r="D741" s="138" t="str">
        <f>IF(SP_SUL!S744="","*",SP_SUL!S744)</f>
        <v>SP SUL</v>
      </c>
      <c r="E741" s="138" t="str">
        <f>IF(SP_SUL!T744="","*",SP_SUL!T744)</f>
        <v>ZBV-ZKE</v>
      </c>
      <c r="F741" s="143">
        <f>IF(SP_SUL!B744="","*",SP_SUL!B744)</f>
        <v>46081</v>
      </c>
      <c r="G741" s="143" t="str">
        <f>IF(SP_SUL!D744="","*",SP_SUL!D744)</f>
        <v>ROBSON (TP-729)</v>
      </c>
      <c r="H741" s="143" t="str">
        <f>IF(SP_SUL!F744="","*",SP_SUL!F744)</f>
        <v>NIVELAMENTO</v>
      </c>
      <c r="I741" s="143" t="str">
        <f>IF(SP_SUL!H744="","*",SP_SUL!H744)</f>
        <v>-</v>
      </c>
      <c r="J741" s="143" t="str">
        <f>IF(SP_SUL!I744="","*",SP_SUL!I744)</f>
        <v>-</v>
      </c>
      <c r="K741" s="138" t="str">
        <f>IF(SP_SUL!M744="","*",SP_SUL!M744)</f>
        <v>ZDS-ZQB</v>
      </c>
      <c r="L741" s="138" t="str">
        <f>IF(SP_SUL!N744="","*",SP_SUL!N744)</f>
        <v>248ZQB2</v>
      </c>
      <c r="M741" s="139">
        <f>IF(SP_SUL!J744="","*",SP_SUL!J744)</f>
        <v>56</v>
      </c>
      <c r="N741" s="142">
        <f>IF(SP_SUL!K744="","*",SP_SUL!K744)</f>
        <v>252.45</v>
      </c>
      <c r="O741" s="142" t="str">
        <f>IF(SP_SUL!L744="","*",SP_SUL!L744)</f>
        <v>-</v>
      </c>
      <c r="P741" s="141">
        <f>IF(SP_SUL!O744="","*",SP_SUL!O744)</f>
        <v>0.41666666666666669</v>
      </c>
      <c r="Q741" s="141">
        <f>IF(SP_SUL!P744="","*",SP_SUL!P744)</f>
        <v>8.3333333333333329E-2</v>
      </c>
      <c r="R741" s="143" t="str">
        <f>IF(SP_SUL!Q744="","*",CONCATENATE(SP_SUL!Q744," ",SP_SUL!R744))</f>
        <v>10 BINÁRIO</v>
      </c>
      <c r="S741" s="143" t="str">
        <f>IF(SP_SUL!V744="","*",SP_SUL!V744)</f>
        <v>Henrique</v>
      </c>
      <c r="T741" s="143" t="str">
        <f>IF(SP_SUL!W744="","*",SP_SUL!W744)</f>
        <v>Nivelamento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OPORTUNIDADE</v>
      </c>
      <c r="B742" s="144" t="str">
        <f>IF(SP_SUL!X745="","*",SP_SUL!X745)</f>
        <v>Oportunidade</v>
      </c>
      <c r="C742" s="144" t="str">
        <f>IF(SP_SUL!Z745="","*",SP_SUL!Z745)</f>
        <v>*</v>
      </c>
      <c r="D742" s="138" t="str">
        <f>IF(SP_SUL!S745="","*",SP_SUL!S745)</f>
        <v>SP SUL</v>
      </c>
      <c r="E742" s="138" t="str">
        <f>IF(SP_SUL!T745="","*",SP_SUL!T745)</f>
        <v>ZBV-ZKE</v>
      </c>
      <c r="F742" s="143">
        <f>IF(SP_SUL!B745="","*",SP_SUL!B745)</f>
        <v>46081</v>
      </c>
      <c r="G742" s="143" t="str">
        <f>IF(SP_SUL!D745="","*",SP_SUL!D745)</f>
        <v>V93</v>
      </c>
      <c r="H742" s="143" t="str">
        <f>IF(SP_SUL!F745="","*",SP_SUL!F745)</f>
        <v>MECANIZAÇÃO - SOCADORA</v>
      </c>
      <c r="I742" s="143" t="str">
        <f>IF(SP_SUL!H745="","*",SP_SUL!H745)</f>
        <v>ZYU1</v>
      </c>
      <c r="J742" s="143" t="str">
        <f>IF(SP_SUL!I745="","*",SP_SUL!I745)</f>
        <v>ZYU1</v>
      </c>
      <c r="K742" s="138" t="str">
        <f>IF(SP_SUL!M745="","*",SP_SUL!M745)</f>
        <v>ZYU-ZST</v>
      </c>
      <c r="L742" s="138" t="str">
        <f>IF(SP_SUL!N745="","*",SP_SUL!N745)</f>
        <v>ZYU206</v>
      </c>
      <c r="M742" s="139">
        <f>IF(SP_SUL!J745="","*",SP_SUL!J745)</f>
        <v>56</v>
      </c>
      <c r="N742" s="142">
        <f>IF(SP_SUL!K745="","*",SP_SUL!K745)</f>
        <v>204.4</v>
      </c>
      <c r="O742" s="142">
        <f>IF(SP_SUL!L745="","*",SP_SUL!L745)</f>
        <v>206.4</v>
      </c>
      <c r="P742" s="141">
        <f>IF(SP_SUL!O745="","*",SP_SUL!O745)</f>
        <v>0.33333333333333331</v>
      </c>
      <c r="Q742" s="141">
        <f>IF(SP_SUL!P745="","*",SP_SUL!P745)</f>
        <v>8.3333333333333329E-2</v>
      </c>
      <c r="R742" s="143" t="str">
        <f>IF(SP_SUL!Q745="","*",CONCATENATE(SP_SUL!Q745," ",SP_SUL!R745))</f>
        <v>500 M</v>
      </c>
      <c r="S742" s="143" t="str">
        <f>IF(SP_SUL!V745="","*",SP_SUL!V745)</f>
        <v>Moises</v>
      </c>
      <c r="T742" s="143" t="str">
        <f>IF(SP_SUL!W745="","*",SP_SUL!W745)</f>
        <v>Socaria mecanizada</v>
      </c>
      <c r="U742" s="136" t="str">
        <f ca="1">_xlfn.XLOOKUP(G742&amp;$U$2,BS_CONTROLE[CHAVE],BS_CONTROLE[Quantidade_11],"-")</f>
        <v>-</v>
      </c>
      <c r="V742" s="136">
        <f ca="1">_xlfn.XLOOKUP(G742&amp;$V$2,BS_CONTROLE[CHAVE],BS_CONTROLE[Quantidade_11],"-")</f>
        <v>0</v>
      </c>
      <c r="W742" s="136">
        <f ca="1">_xlfn.XLOOKUP(G742&amp;$W$2,BS_CONTROLE[CHAVE],BS_CONTROLE[Quantidade_11],"-")</f>
        <v>0</v>
      </c>
    </row>
    <row r="743" spans="1:23" hidden="1">
      <c r="A743" s="144" t="str">
        <f>IF(SP_SUL!Y746="","*",SP_SUL!Y746)</f>
        <v>OPORTUNIDADE</v>
      </c>
      <c r="B743" s="144" t="str">
        <f>IF(SP_SUL!X746="","*",SP_SUL!X746)</f>
        <v>Oportunidade</v>
      </c>
      <c r="C743" s="144" t="str">
        <f>IF(SP_SUL!Z746="","*",SP_SUL!Z746)</f>
        <v>*</v>
      </c>
      <c r="D743" s="138" t="str">
        <f>IF(SP_SUL!S746="","*",SP_SUL!S746)</f>
        <v>SP SUL</v>
      </c>
      <c r="E743" s="138" t="str">
        <f>IF(SP_SUL!T746="","*",SP_SUL!T746)</f>
        <v>ZBV-ZKE</v>
      </c>
      <c r="F743" s="143">
        <f>IF(SP_SUL!B746="","*",SP_SUL!B746)</f>
        <v>46081</v>
      </c>
      <c r="G743" s="143" t="str">
        <f>IF(SP_SUL!D746="","*",SP_SUL!D746)</f>
        <v>JOSÉ  (TF-521)</v>
      </c>
      <c r="H743" s="143" t="str">
        <f>IF(SP_SUL!F746="","*",SP_SUL!F746)</f>
        <v>PDM - SUBSTITUIÇÃO - DORMENTE</v>
      </c>
      <c r="I743" s="143" t="str">
        <f>IF(SP_SUL!H746="","*",SP_SUL!H746)</f>
        <v>-</v>
      </c>
      <c r="J743" s="143" t="str">
        <f>IF(SP_SUL!I746="","*",SP_SUL!I746)</f>
        <v>-</v>
      </c>
      <c r="K743" s="138" t="str">
        <f>IF(SP_SUL!M746="","*",SP_SUL!M746)</f>
        <v>ZDY-ZFY</v>
      </c>
      <c r="L743" s="138" t="str">
        <f>IF(SP_SUL!N746="","*",SP_SUL!N746)</f>
        <v>189ZFY</v>
      </c>
      <c r="M743" s="139">
        <f>IF(SP_SUL!J746="","*",SP_SUL!J746)</f>
        <v>56</v>
      </c>
      <c r="N743" s="142">
        <f>IF(SP_SUL!K746="","*",SP_SUL!K746)</f>
        <v>190.3</v>
      </c>
      <c r="O743" s="142">
        <f>IF(SP_SUL!L746="","*",SP_SUL!L746)</f>
        <v>190.5</v>
      </c>
      <c r="P743" s="141">
        <f>IF(SP_SUL!O746="","*",SP_SUL!O746)</f>
        <v>0.375</v>
      </c>
      <c r="Q743" s="141">
        <f>IF(SP_SUL!P746="","*",SP_SUL!P746)</f>
        <v>8.3333333333333329E-2</v>
      </c>
      <c r="R743" s="143" t="str">
        <f>IF(SP_SUL!Q746="","*",CONCATENATE(SP_SUL!Q746," ",SP_SUL!R746))</f>
        <v>50 Nº DE DORMENTES</v>
      </c>
      <c r="S743" s="143" t="str">
        <f>IF(SP_SUL!V746="","*",SP_SUL!V746)</f>
        <v>Robson</v>
      </c>
      <c r="T743" s="143" t="str">
        <f>IF(SP_SUL!W746="","*",SP_SUL!W746)</f>
        <v>Substituição de dormentes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OPORTUNIDADE</v>
      </c>
      <c r="B744" s="144" t="str">
        <f>IF(SP_SUL!X747="","*",SP_SUL!X747)</f>
        <v>Oportunidade</v>
      </c>
      <c r="C744" s="144" t="str">
        <f>IF(SP_SUL!Z747="","*",SP_SUL!Z747)</f>
        <v>*</v>
      </c>
      <c r="D744" s="138" t="str">
        <f>IF(SP_SUL!S747="","*",SP_SUL!S747)</f>
        <v>SP SUL</v>
      </c>
      <c r="E744" s="138" t="str">
        <f>IF(SP_SUL!T747="","*",SP_SUL!T747)</f>
        <v>ZBV-ZKE</v>
      </c>
      <c r="F744" s="143">
        <f>IF(SP_SUL!B747="","*",SP_SUL!B747)</f>
        <v>46081</v>
      </c>
      <c r="G744" s="143" t="str">
        <f>IF(SP_SUL!D747="","*",SP_SUL!D747)</f>
        <v>ROBSON (TP-729)</v>
      </c>
      <c r="H744" s="143" t="str">
        <f>IF(SP_SUL!F747="","*",SP_SUL!F747)</f>
        <v>LIMPEZA LASTRO</v>
      </c>
      <c r="I744" s="143" t="str">
        <f>IF(SP_SUL!H747="","*",SP_SUL!H747)</f>
        <v>-</v>
      </c>
      <c r="J744" s="143" t="str">
        <f>IF(SP_SUL!I747="","*",SP_SUL!I747)</f>
        <v>-</v>
      </c>
      <c r="K744" s="138" t="str">
        <f>IF(SP_SUL!M747="","*",SP_SUL!M747)</f>
        <v>ZDY-ZFY</v>
      </c>
      <c r="L744" s="138" t="str">
        <f>IF(SP_SUL!N747="","*",SP_SUL!N747)</f>
        <v>ZXP189</v>
      </c>
      <c r="M744" s="139">
        <f>IF(SP_SUL!J747="","*",SP_SUL!J747)</f>
        <v>56</v>
      </c>
      <c r="N744" s="142">
        <f>IF(SP_SUL!K747="","*",SP_SUL!K747)</f>
        <v>187.58</v>
      </c>
      <c r="O744" s="142" t="str">
        <f>IF(SP_SUL!L747="","*",SP_SUL!L747)</f>
        <v>-</v>
      </c>
      <c r="P744" s="141">
        <f>IF(SP_SUL!O747="","*",SP_SUL!O747)</f>
        <v>0.375</v>
      </c>
      <c r="Q744" s="141">
        <f>IF(SP_SUL!P747="","*",SP_SUL!P747)</f>
        <v>8.3333333333333329E-2</v>
      </c>
      <c r="R744" s="143" t="str">
        <f>IF(SP_SUL!Q747="","*",CONCATENATE(SP_SUL!Q747," ",SP_SUL!R747))</f>
        <v>10 M</v>
      </c>
      <c r="S744" s="143" t="str">
        <f>IF(SP_SUL!V747="","*",SP_SUL!V747)</f>
        <v>Robson</v>
      </c>
      <c r="T744" s="143" t="str">
        <f>IF(SP_SUL!W747="","*",SP_SUL!W747)</f>
        <v>Limpeza de lastro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OPORTUNIDADE</v>
      </c>
      <c r="B745" s="144" t="str">
        <f>IF(SP_SUL!X748="","*",SP_SUL!X748)</f>
        <v>Oportunidade</v>
      </c>
      <c r="C745" s="144" t="str">
        <f>IF(SP_SUL!Z748="","*",SP_SUL!Z748)</f>
        <v>*</v>
      </c>
      <c r="D745" s="138" t="str">
        <f>IF(SP_SUL!S748="","*",SP_SUL!S748)</f>
        <v>SP SUL</v>
      </c>
      <c r="E745" s="138" t="str">
        <f>IF(SP_SUL!T748="","*",SP_SUL!T748)</f>
        <v>ZBV-ZKE</v>
      </c>
      <c r="F745" s="143">
        <f>IF(SP_SUL!B748="","*",SP_SUL!B748)</f>
        <v>46081</v>
      </c>
      <c r="G745" s="143" t="str">
        <f>IF(SP_SUL!D748="","*",SP_SUL!D748)</f>
        <v xml:space="preserve">TURMA FIXA VIA </v>
      </c>
      <c r="H745" s="143" t="str">
        <f>IF(SP_SUL!F748="","*",SP_SUL!F748)</f>
        <v>EXPANSÃO - AMV - MEIA CHAVE</v>
      </c>
      <c r="I745" s="143" t="str">
        <f>IF(SP_SUL!H748="","*",SP_SUL!H748)</f>
        <v>-</v>
      </c>
      <c r="J745" s="143" t="str">
        <f>IF(SP_SUL!I748="","*",SP_SUL!I748)</f>
        <v>-</v>
      </c>
      <c r="K745" s="138" t="str">
        <f>IF(SP_SUL!M748="","*",SP_SUL!M748)</f>
        <v>ZGA-ZCX</v>
      </c>
      <c r="L745" s="138" t="str">
        <f>IF(SP_SUL!N748="","*",SP_SUL!N748)</f>
        <v>154ZPS</v>
      </c>
      <c r="M745" s="139">
        <f>IF(SP_SUL!J748="","*",SP_SUL!J748)</f>
        <v>56</v>
      </c>
      <c r="N745" s="142">
        <f>IF(SP_SUL!K748="","*",SP_SUL!K748)</f>
        <v>157.9</v>
      </c>
      <c r="O745" s="142" t="str">
        <f>IF(SP_SUL!L748="","*",SP_SUL!L748)</f>
        <v>-</v>
      </c>
      <c r="P745" s="141">
        <f>IF(SP_SUL!O748="","*",SP_SUL!O748)</f>
        <v>0.41666666666666669</v>
      </c>
      <c r="Q745" s="141">
        <f>IF(SP_SUL!P748="","*",SP_SUL!P748)</f>
        <v>0.125</v>
      </c>
      <c r="R745" s="143" t="str">
        <f>IF(SP_SUL!Q748="","*",CONCATENATE(SP_SUL!Q748," ",SP_SUL!R748))</f>
        <v>1 Nº DE PEÇAS</v>
      </c>
      <c r="S745" s="143" t="str">
        <f>IF(SP_SUL!V748="","*",SP_SUL!V748)</f>
        <v xml:space="preserve">Moises </v>
      </c>
      <c r="T745" s="143" t="str">
        <f>IF(SP_SUL!W748="","*",SP_SUL!W748)</f>
        <v>PDM - Substituição de meia chave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OPORTUNIDADE</v>
      </c>
      <c r="B746" s="144" t="str">
        <f>IF(SP_SUL!X749="","*",SP_SUL!X749)</f>
        <v>Oportunidade</v>
      </c>
      <c r="C746" s="144" t="str">
        <f>IF(SP_SUL!Z749="","*",SP_SUL!Z749)</f>
        <v>*</v>
      </c>
      <c r="D746" s="138" t="str">
        <f>IF(SP_SUL!S749="","*",SP_SUL!S749)</f>
        <v>SP SUL</v>
      </c>
      <c r="E746" s="138" t="str">
        <f>IF(SP_SUL!T749="","*",SP_SUL!T749)</f>
        <v>ZKE-ZEV</v>
      </c>
      <c r="F746" s="143">
        <f>IF(SP_SUL!B749="","*",SP_SUL!B749)</f>
        <v>46081</v>
      </c>
      <c r="G746" s="143" t="str">
        <f>IF(SP_SUL!D749="","*",SP_SUL!D749)</f>
        <v>E17</v>
      </c>
      <c r="H746" s="143" t="str">
        <f>IF(SP_SUL!F749="","*",SP_SUL!F749)</f>
        <v>CAMINHÃO DE SOLDA</v>
      </c>
      <c r="I746" s="143" t="str">
        <f>IF(SP_SUL!H749="","*",SP_SUL!H749)</f>
        <v>102ZKW2</v>
      </c>
      <c r="J746" s="143" t="str">
        <f>IF(SP_SUL!I749="","*",SP_SUL!I749)</f>
        <v>102ZKW2</v>
      </c>
      <c r="K746" s="138" t="str">
        <f>IF(SP_SUL!M749="","*",SP_SUL!M749)</f>
        <v>ZKW-ZLU</v>
      </c>
      <c r="L746" s="138" t="str">
        <f>IF(SP_SUL!N749="","*",SP_SUL!N749)</f>
        <v>102ZKW2</v>
      </c>
      <c r="M746" s="139">
        <f>IF(SP_SUL!J749="","*",SP_SUL!J749)</f>
        <v>55</v>
      </c>
      <c r="N746" s="142">
        <f>IF(SP_SUL!K749="","*",SP_SUL!K749)</f>
        <v>100.3</v>
      </c>
      <c r="O746" s="142" t="str">
        <f>IF(SP_SUL!L749="","*",SP_SUL!L749)</f>
        <v>-</v>
      </c>
      <c r="P746" s="141">
        <f>IF(SP_SUL!O749="","*",SP_SUL!O749)</f>
        <v>0.38194444444444442</v>
      </c>
      <c r="Q746" s="141">
        <f>IF(SP_SUL!P749="","*",SP_SUL!P749)</f>
        <v>0.125</v>
      </c>
      <c r="R746" s="143" t="str">
        <f>IF(SP_SUL!Q749="","*",CONCATENATE(SP_SUL!Q749," ",SP_SUL!R749))</f>
        <v>2 Nº DE SOLDA</v>
      </c>
      <c r="S746" s="143" t="str">
        <f>IF(SP_SUL!V749="","*",SP_SUL!V749)</f>
        <v xml:space="preserve">Higor </v>
      </c>
      <c r="T746" s="143" t="str">
        <f>IF(SP_SUL!W749="","*",SP_SUL!W749)</f>
        <v>Caminhão de solda</v>
      </c>
      <c r="U746" s="136">
        <f ca="1">_xlfn.XLOOKUP(G746&amp;$U$2,BS_CONTROLE[CHAVE],BS_CONTROLE[Quantidade_11],"-")</f>
        <v>0</v>
      </c>
      <c r="V746" s="136">
        <f ca="1">_xlfn.XLOOKUP(G746&amp;$V$2,BS_CONTROLE[CHAVE],BS_CONTROLE[Quantidade_11],"-")</f>
        <v>0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OPORTUNIDADE</v>
      </c>
      <c r="B747" s="144" t="str">
        <f>IF(SP_SUL!X750="","*",SP_SUL!X750)</f>
        <v>Oportunidade</v>
      </c>
      <c r="C747" s="144" t="str">
        <f>IF(SP_SUL!Z750="","*",SP_SUL!Z750)</f>
        <v>*</v>
      </c>
      <c r="D747" s="138" t="str">
        <f>IF(SP_SUL!S750="","*",SP_SUL!S750)</f>
        <v>SP SUL</v>
      </c>
      <c r="E747" s="138" t="str">
        <f>IF(SP_SUL!T750="","*",SP_SUL!T750)</f>
        <v>ZKE-ZEV</v>
      </c>
      <c r="F747" s="143">
        <f>IF(SP_SUL!B750="","*",SP_SUL!B750)</f>
        <v>46081</v>
      </c>
      <c r="G747" s="143" t="str">
        <f>IF(SP_SUL!D750="","*",SP_SUL!D750)</f>
        <v>CLEBISON (TP-728)</v>
      </c>
      <c r="H747" s="143" t="str">
        <f>IF(SP_SUL!F750="","*",SP_SUL!F750)</f>
        <v>PDM - SOLDA</v>
      </c>
      <c r="I747" s="143" t="str">
        <f>IF(SP_SUL!H750="","*",SP_SUL!H750)</f>
        <v>-</v>
      </c>
      <c r="J747" s="143" t="str">
        <f>IF(SP_SUL!I750="","*",SP_SUL!I750)</f>
        <v>-</v>
      </c>
      <c r="K747" s="138" t="str">
        <f>IF(SP_SUL!M750="","*",SP_SUL!M750)</f>
        <v>ZWI-ZEM</v>
      </c>
      <c r="L747" s="138" t="str">
        <f>IF(SP_SUL!N750="","*",SP_SUL!N750)</f>
        <v>130ZYQ2</v>
      </c>
      <c r="M747" s="139">
        <f>IF(SP_SUL!J750="","*",SP_SUL!J750)</f>
        <v>55</v>
      </c>
      <c r="N747" s="142">
        <f>IF(SP_SUL!K750="","*",SP_SUL!K750)</f>
        <v>127.5</v>
      </c>
      <c r="O747" s="142" t="str">
        <f>IF(SP_SUL!L750="","*",SP_SUL!L750)</f>
        <v>-</v>
      </c>
      <c r="P747" s="141">
        <f>IF(SP_SUL!O750="","*",SP_SUL!O750)</f>
        <v>0.375</v>
      </c>
      <c r="Q747" s="141">
        <f>IF(SP_SUL!P750="","*",SP_SUL!P750)</f>
        <v>8.3333333333333329E-2</v>
      </c>
      <c r="R747" s="143" t="str">
        <f>IF(SP_SUL!Q750="","*",CONCATENATE(SP_SUL!Q750," ",SP_SUL!R750))</f>
        <v>1 Nº DE SOLDA</v>
      </c>
      <c r="S747" s="143" t="str">
        <f>IF(SP_SUL!V750="","*",SP_SUL!V750)</f>
        <v xml:space="preserve">Felipe </v>
      </c>
      <c r="T747" s="143" t="str">
        <f>IF(SP_SUL!W750="","*",SP_SUL!W750)</f>
        <v xml:space="preserve">Execução de solda - Condicionado a temperatura </v>
      </c>
      <c r="U747" s="136">
        <f ca="1">_xlfn.XLOOKUP(G747&amp;$U$2,BS_CONTROLE[CHAVE],BS_CONTROLE[Quantidade_11],"-")</f>
        <v>0</v>
      </c>
      <c r="V747" s="136">
        <f ca="1">_xlfn.XLOOKUP(G747&amp;$V$2,BS_CONTROLE[CHAVE],BS_CONTROLE[Quantidade_11],"-")</f>
        <v>0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OPORTUNIDADE</v>
      </c>
      <c r="B748" s="144" t="str">
        <f>IF(SP_SUL!X751="","*",SP_SUL!X751)</f>
        <v>Oportunidade</v>
      </c>
      <c r="C748" s="144" t="str">
        <f>IF(SP_SUL!Z751="","*",SP_SUL!Z751)</f>
        <v>*</v>
      </c>
      <c r="D748" s="138" t="str">
        <f>IF(SP_SUL!S751="","*",SP_SUL!S751)</f>
        <v>SP SUL</v>
      </c>
      <c r="E748" s="138" t="str">
        <f>IF(SP_SUL!T751="","*",SP_SUL!T751)</f>
        <v>ZKE-ZEV</v>
      </c>
      <c r="F748" s="143">
        <f>IF(SP_SUL!B751="","*",SP_SUL!B751)</f>
        <v>46081</v>
      </c>
      <c r="G748" s="143" t="str">
        <f>IF(SP_SUL!D751="","*",SP_SUL!D751)</f>
        <v>ISMAEL(TP-726)</v>
      </c>
      <c r="H748" s="143" t="str">
        <f>IF(SP_SUL!F751="","*",SP_SUL!F751)</f>
        <v>PDM - SOLDA</v>
      </c>
      <c r="I748" s="143" t="str">
        <f>IF(SP_SUL!H751="","*",SP_SUL!H751)</f>
        <v>-</v>
      </c>
      <c r="J748" s="143" t="str">
        <f>IF(SP_SUL!I751="","*",SP_SUL!I751)</f>
        <v>*</v>
      </c>
      <c r="K748" s="138" t="str">
        <f>IF(SP_SUL!M751="","*",SP_SUL!M751)</f>
        <v>ZWI-ZEM</v>
      </c>
      <c r="L748" s="138" t="str">
        <f>IF(SP_SUL!N751="","*",SP_SUL!N751)</f>
        <v>130ZYQ2</v>
      </c>
      <c r="M748" s="139">
        <f>IF(SP_SUL!J751="","*",SP_SUL!J751)</f>
        <v>55</v>
      </c>
      <c r="N748" s="142">
        <f>IF(SP_SUL!K751="","*",SP_SUL!K751)</f>
        <v>127.5</v>
      </c>
      <c r="O748" s="142" t="str">
        <f>IF(SP_SUL!L751="","*",SP_SUL!L751)</f>
        <v>-</v>
      </c>
      <c r="P748" s="141">
        <f>IF(SP_SUL!O751="","*",SP_SUL!O751)</f>
        <v>0.375</v>
      </c>
      <c r="Q748" s="141">
        <f>IF(SP_SUL!P751="","*",SP_SUL!P751)</f>
        <v>8.3333333333333329E-2</v>
      </c>
      <c r="R748" s="143" t="str">
        <f>IF(SP_SUL!Q751="","*",CONCATENATE(SP_SUL!Q751," ",SP_SUL!R751))</f>
        <v>1 Nº DE SOLDA</v>
      </c>
      <c r="S748" s="143" t="str">
        <f>IF(SP_SUL!V751="","*",SP_SUL!V751)</f>
        <v xml:space="preserve">Felipe </v>
      </c>
      <c r="T748" s="143" t="str">
        <f>IF(SP_SUL!W751="","*",SP_SUL!W751)</f>
        <v xml:space="preserve">Execução de solda - Condicionado a temperatura </v>
      </c>
      <c r="U748" s="136">
        <f ca="1">_xlfn.XLOOKUP(G748&amp;$U$2,BS_CONTROLE[CHAVE],BS_CONTROLE[Quantidade_11],"-")</f>
        <v>0</v>
      </c>
      <c r="V748" s="136">
        <f ca="1">_xlfn.XLOOKUP(G748&amp;$V$2,BS_CONTROLE[CHAVE],BS_CONTROLE[Quantidade_11],"-")</f>
        <v>0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OPORTUNIDADE</v>
      </c>
      <c r="B749" s="144" t="str">
        <f>IF(SP_SUL!X752="","*",SP_SUL!X752)</f>
        <v>Oportunidade</v>
      </c>
      <c r="C749" s="144" t="str">
        <f>IF(SP_SUL!Z752="","*",SP_SUL!Z752)</f>
        <v>*</v>
      </c>
      <c r="D749" s="138" t="str">
        <f>IF(SP_SUL!S752="","*",SP_SUL!S752)</f>
        <v>SP SUL</v>
      </c>
      <c r="E749" s="138" t="str">
        <f>IF(SP_SUL!T752="","*",SP_SUL!T752)</f>
        <v>ZKE-ZEV</v>
      </c>
      <c r="F749" s="143">
        <f>IF(SP_SUL!B752="","*",SP_SUL!B752)</f>
        <v>46081</v>
      </c>
      <c r="G749" s="143" t="str">
        <f>IF(SP_SUL!D752="","*",SP_SUL!D752)</f>
        <v>W60</v>
      </c>
      <c r="H749" s="143" t="str">
        <f>IF(SP_SUL!F752="","*",SP_SUL!F752)</f>
        <v>PDM - DESCARGA - DORMENTE</v>
      </c>
      <c r="I749" s="143" t="str">
        <f>IF(SP_SUL!H752="","*",SP_SUL!H752)</f>
        <v>ZEM130-2</v>
      </c>
      <c r="J749" s="143" t="str">
        <f>IF(SP_SUL!I752="","*",SP_SUL!I752)</f>
        <v>ZEM130-2</v>
      </c>
      <c r="K749" s="138" t="str">
        <f>IF(SP_SUL!M752="","*",SP_SUL!M752)</f>
        <v>ZWI-ZEM</v>
      </c>
      <c r="L749" s="138" t="str">
        <f>IF(SP_SUL!N752="","*",SP_SUL!N752)</f>
        <v>130ZYQW/ZEM1302</v>
      </c>
      <c r="M749" s="139">
        <f>IF(SP_SUL!J752="","*",SP_SUL!J752)</f>
        <v>55</v>
      </c>
      <c r="N749" s="142">
        <f>IF(SP_SUL!K752="","*",SP_SUL!K752)</f>
        <v>127.8</v>
      </c>
      <c r="O749" s="142">
        <f>IF(SP_SUL!L752="","*",SP_SUL!L752)</f>
        <v>133</v>
      </c>
      <c r="P749" s="141">
        <f>IF(SP_SUL!O752="","*",SP_SUL!O752)</f>
        <v>0.33333333333333331</v>
      </c>
      <c r="Q749" s="141">
        <f>IF(SP_SUL!P752="","*",SP_SUL!P752)</f>
        <v>8.3333333333333329E-2</v>
      </c>
      <c r="R749" s="143" t="str">
        <f>IF(SP_SUL!Q752="","*",CONCATENATE(SP_SUL!Q752," ",SP_SUL!R752))</f>
        <v>1000 Nº DE DORMENTES</v>
      </c>
      <c r="S749" s="143" t="str">
        <f>IF(SP_SUL!V752="","*",SP_SUL!V752)</f>
        <v xml:space="preserve">Felipe </v>
      </c>
      <c r="T749" s="143" t="str">
        <f>IF(SP_SUL!W752="","*",SP_SUL!W752)</f>
        <v>Descarga de dormentes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>
        <f ca="1">_xlfn.XLOOKUP(G749&amp;$W$2,BS_CONTROLE[CHAVE],BS_CONTROLE[Quantidade_11],"-")</f>
        <v>0</v>
      </c>
    </row>
    <row r="750" spans="1:23" hidden="1">
      <c r="A750" s="144" t="str">
        <f>IF(SP_SUL!Y753="","*",SP_SUL!Y753)</f>
        <v>OPORTUNIDADE</v>
      </c>
      <c r="B750" s="144" t="str">
        <f>IF(SP_SUL!X753="","*",SP_SUL!X753)</f>
        <v>Oportunidade</v>
      </c>
      <c r="C750" s="144" t="str">
        <f>IF(SP_SUL!Z753="","*",SP_SUL!Z753)</f>
        <v>*</v>
      </c>
      <c r="D750" s="138" t="str">
        <f>IF(SP_SUL!S753="","*",SP_SUL!S753)</f>
        <v>SP SUL</v>
      </c>
      <c r="E750" s="138" t="str">
        <f>IF(SP_SUL!T753="","*",SP_SUL!T753)</f>
        <v>ZKE-ZEV</v>
      </c>
      <c r="F750" s="143">
        <f>IF(SP_SUL!B753="","*",SP_SUL!B753)</f>
        <v>46081</v>
      </c>
      <c r="G750" s="143" t="str">
        <f>IF(SP_SUL!D753="","*",SP_SUL!D753)</f>
        <v>V89</v>
      </c>
      <c r="H750" s="143" t="str">
        <f>IF(SP_SUL!F753="","*",SP_SUL!F753)</f>
        <v>MECANIZAÇÃO - SOCADORA</v>
      </c>
      <c r="I750" s="143" t="str">
        <f>IF(SP_SUL!H753="","*",SP_SUL!H753)</f>
        <v>102ZKW2</v>
      </c>
      <c r="J750" s="143" t="str">
        <f>IF(SP_SUL!I753="","*",SP_SUL!I753)</f>
        <v>ZEM1302</v>
      </c>
      <c r="K750" s="138" t="str">
        <f>IF(SP_SUL!M753="","*",SP_SUL!M753)</f>
        <v>ZEM</v>
      </c>
      <c r="L750" s="138" t="str">
        <f>IF(SP_SUL!N753="","*",SP_SUL!N753)</f>
        <v>ZEM2</v>
      </c>
      <c r="M750" s="139">
        <f>IF(SP_SUL!J753="","*",SP_SUL!J753)</f>
        <v>55</v>
      </c>
      <c r="N750" s="142">
        <f>IF(SP_SUL!K753="","*",SP_SUL!K753)</f>
        <v>134.5</v>
      </c>
      <c r="O750" s="142">
        <f>IF(SP_SUL!L753="","*",SP_SUL!L753)</f>
        <v>135.19999999999999</v>
      </c>
      <c r="P750" s="141">
        <f>IF(SP_SUL!O753="","*",SP_SUL!O753)</f>
        <v>0.375</v>
      </c>
      <c r="Q750" s="141">
        <f>IF(SP_SUL!P753="","*",SP_SUL!P753)</f>
        <v>8.3333333333333329E-2</v>
      </c>
      <c r="R750" s="143" t="str">
        <f>IF(SP_SUL!Q753="","*",CONCATENATE(SP_SUL!Q753," ",SP_SUL!R753))</f>
        <v>480 M</v>
      </c>
      <c r="S750" s="143" t="str">
        <f>IF(SP_SUL!V753="","*",SP_SUL!V753)</f>
        <v>Antonioni</v>
      </c>
      <c r="T750" s="143" t="str">
        <f>IF(SP_SUL!W753="","*",SP_SUL!W753)</f>
        <v>Deslocamento para ZEM, em oportundiade trabalhar no km134+500 ao km 135+200 via 2</v>
      </c>
      <c r="U750" s="136">
        <f ca="1">_xlfn.XLOOKUP(G750&amp;$U$2,BS_CONTROLE[CHAVE],BS_CONTROLE[Quantidade_11],"-")</f>
        <v>0</v>
      </c>
      <c r="V750" s="136">
        <f ca="1">_xlfn.XLOOKUP(G750&amp;$V$2,BS_CONTROLE[CHAVE],BS_CONTROLE[Quantidade_11],"-")</f>
        <v>0</v>
      </c>
      <c r="W750" s="136">
        <f ca="1">_xlfn.XLOOKUP(G750&amp;$W$2,BS_CONTROLE[CHAVE],BS_CONTROLE[Quantidade_11],"-")</f>
        <v>0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*</v>
      </c>
      <c r="L751" s="138" t="str">
        <f>IF(SP_SUL!N754="","*",SP_SUL!N754)</f>
        <v>*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Oportunidade</v>
      </c>
      <c r="C752" s="144" t="str">
        <f>IF(SP_SUL!Z755="","*",SP_SUL!Z755)</f>
        <v>*</v>
      </c>
      <c r="D752" s="138" t="str">
        <f>IF(SP_SUL!S755="","*",SP_SUL!S755)</f>
        <v>SP SUL</v>
      </c>
      <c r="E752" s="138" t="str">
        <f>IF(SP_SUL!T755="","*",SP_SUL!T755)</f>
        <v>ZKE-ZEV</v>
      </c>
      <c r="F752" s="143">
        <f>IF(SP_SUL!B755="","*",SP_SUL!B755)</f>
        <v>46081</v>
      </c>
      <c r="G752" s="143" t="str">
        <f>IF(SP_SUL!D755="","*",SP_SUL!D755)</f>
        <v>MOD ZRB</v>
      </c>
      <c r="H752" s="143" t="str">
        <f>IF(SP_SUL!F755="","*",SP_SUL!F755)</f>
        <v>BLOCO</v>
      </c>
      <c r="I752" s="143" t="str">
        <f>IF(SP_SUL!H755="","*",SP_SUL!H755)</f>
        <v>-</v>
      </c>
      <c r="J752" s="143" t="str">
        <f>IF(SP_SUL!I755="","*",SP_SUL!I755)</f>
        <v>-</v>
      </c>
      <c r="K752" s="138" t="str">
        <f>IF(SP_SUL!M755="","*",SP_SUL!M755)</f>
        <v>ZEJ-ZRB</v>
      </c>
      <c r="L752" s="138" t="str">
        <f>IF(SP_SUL!N755="","*",SP_SUL!N755)</f>
        <v>ZEJZRB</v>
      </c>
      <c r="M752" s="139">
        <f>IF(SP_SUL!J755="","*",SP_SUL!J755)</f>
        <v>55</v>
      </c>
      <c r="N752" s="142">
        <f>IF(SP_SUL!K755="","*",SP_SUL!K755)</f>
        <v>145.9</v>
      </c>
      <c r="O752" s="142">
        <f>IF(SP_SUL!L755="","*",SP_SUL!L755)</f>
        <v>152</v>
      </c>
      <c r="P752" s="141">
        <f>IF(SP_SUL!O755="","*",SP_SUL!O755)</f>
        <v>0.33333333333333331</v>
      </c>
      <c r="Q752" s="141">
        <f>IF(SP_SUL!P755="","*",SP_SUL!P755)</f>
        <v>0.33333333333333331</v>
      </c>
      <c r="R752" s="143" t="str">
        <f>IF(SP_SUL!Q755="","*",CONCATENATE(SP_SUL!Q755," ",SP_SUL!R755))</f>
        <v>1 BINÁRIO</v>
      </c>
      <c r="S752" s="143" t="str">
        <f>IF(SP_SUL!V755="","*",SP_SUL!V755)</f>
        <v>Alisson</v>
      </c>
      <c r="T752" s="143" t="str">
        <f>IF(SP_SUL!W755="","*",SP_SUL!W755)</f>
        <v xml:space="preserve">Intervalo 27/02/26
PREMISSAS: 
Interdição de 08h nas seguintes SB’s:  ZEJ-2 / 148ZEJ-2 / 149148-2 / 150149-2 / ZRB150-2
W96 solicita MC1 em ZEM-1 às 07h10 e circula em licença até o KM 149+000 em 150149-2 - (manobrar na saída pra formar o lastro 20min, inverter locomotiva)
O intervalo será aberto após MC9 MOTIVO 21 do W96 no KM 149+000
O veículo W96 encerra na LJ de ZEM-1 
SOLDAS:
TP-809 Mateus:  151+850 F3 UIC60 151+890 F1 UIC60 OS 1018930
TP-810 Walter: 151+194 F1 UIC60 151+200 F1 UIC60 OS 1018929
TP-811 Adenison: 146+828 F3 UIC60 146+840 F3 UIC60 OS 1018925 - *Inicia após a passagem do W96PREMISSAS: 
Interdição de 08h nas seguintes SB’s:  ZEJ-2 / 148ZEJ-2 / 149148-2 / 150149-2 / ZRB150-2
W96 solicita MC1 em ZEM-1 às 07h10 e circula em licença até o KM 149+000 em 150149-2 - (manobrar na saída pra formar o lastro 20min, inverter locomotiva)
O intervalo será aberto após MC9 MOTIVO 21 do W96 no KM 149+000
O veículo W96 encerra na LJ de ZEM-1 </v>
      </c>
      <c r="U752" s="136">
        <f ca="1">_xlfn.XLOOKUP(G752&amp;$U$2,BS_CONTROLE[CHAVE],BS_CONTROLE[Quantidade_11],"-")</f>
        <v>0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Oportunidade</v>
      </c>
      <c r="C753" s="144" t="str">
        <f>IF(SP_SUL!Z756="","*",SP_SUL!Z756)</f>
        <v>*</v>
      </c>
      <c r="D753" s="138" t="str">
        <f>IF(SP_SUL!S756="","*",SP_SUL!S756)</f>
        <v>SP SUL</v>
      </c>
      <c r="E753" s="138" t="str">
        <f>IF(SP_SUL!T756="","*",SP_SUL!T756)</f>
        <v>ZKE-ZEV</v>
      </c>
      <c r="F753" s="143">
        <f>IF(SP_SUL!B756="","*",SP_SUL!B756)</f>
        <v>46081</v>
      </c>
      <c r="G753" s="143" t="str">
        <f>IF(SP_SUL!D756="","*",SP_SUL!D756)</f>
        <v>W96</v>
      </c>
      <c r="H753" s="143" t="str">
        <f>IF(SP_SUL!F756="","*",SP_SUL!F756)</f>
        <v>MODERNIZAÇÃO - DORMENTE - DESCARGA</v>
      </c>
      <c r="I753" s="143" t="str">
        <f>IF(SP_SUL!H756="","*",SP_SUL!H756)</f>
        <v>ZEM1</v>
      </c>
      <c r="J753" s="143" t="str">
        <f>IF(SP_SUL!I756="","*",SP_SUL!I756)</f>
        <v>ZEM-1</v>
      </c>
      <c r="K753" s="138" t="str">
        <f>IF(SP_SUL!M756="","*",SP_SUL!M756)</f>
        <v>ZEJ-ZRB</v>
      </c>
      <c r="L753" s="138">
        <f>IF(SP_SUL!N756="","*",SP_SUL!N756)</f>
        <v>1501492</v>
      </c>
      <c r="M753" s="139">
        <f>IF(SP_SUL!J756="","*",SP_SUL!J756)</f>
        <v>55</v>
      </c>
      <c r="N753" s="142">
        <f>IF(SP_SUL!K756="","*",SP_SUL!K756)</f>
        <v>150</v>
      </c>
      <c r="O753" s="142" t="str">
        <f>IF(SP_SUL!L756="","*",SP_SUL!L756)</f>
        <v>-</v>
      </c>
      <c r="P753" s="141">
        <f>IF(SP_SUL!O756="","*",SP_SUL!O756)</f>
        <v>0.29166666666666669</v>
      </c>
      <c r="Q753" s="141">
        <f>IF(SP_SUL!P756="","*",SP_SUL!P756)</f>
        <v>6.9444444444444447E-4</v>
      </c>
      <c r="R753" s="143" t="str">
        <f>IF(SP_SUL!Q756="","*",CONCATENATE(SP_SUL!Q756," ",SP_SUL!R756))</f>
        <v>2000 Nº DE DORMENTES</v>
      </c>
      <c r="S753" s="143" t="str">
        <f>IF(SP_SUL!V756="","*",SP_SUL!V756)</f>
        <v>Alisson</v>
      </c>
      <c r="T753" s="143" t="str">
        <f>IF(SP_SUL!W756="","*",SP_SUL!W756)</f>
        <v>W96 solicita MC1 em ZEM-1 às 07h10 e circula em licença até o KM 149+000 em 150149-2 - (manobrar na saída pra formar o lastro 20min, inverter locomotiva)</v>
      </c>
      <c r="U753" s="136">
        <f ca="1">_xlfn.XLOOKUP(G753&amp;$U$2,BS_CONTROLE[CHAVE],BS_CONTROLE[Quantidade_11],"-")</f>
        <v>0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Oportunidade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-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Oportunidade</v>
      </c>
      <c r="C755" s="144" t="str">
        <f>IF(SP_SUL!Z758="","*",SP_SUL!Z758)</f>
        <v>*</v>
      </c>
      <c r="D755" s="138" t="str">
        <f>IF(SP_SUL!S758="","*",SP_SUL!S758)</f>
        <v>SP SUL</v>
      </c>
      <c r="E755" s="138" t="str">
        <f>IF(SP_SUL!T758="","*",SP_SUL!T758)</f>
        <v>ZKE-ZEV</v>
      </c>
      <c r="F755" s="143" t="str">
        <f>IF(SP_SUL!B758="","*",SP_SUL!B758)</f>
        <v>*</v>
      </c>
      <c r="G755" s="143" t="str">
        <f>IF(SP_SUL!D758="","*",SP_SUL!D758)</f>
        <v>MATEUS (TP-809)</v>
      </c>
      <c r="H755" s="143" t="str">
        <f>IF(SP_SUL!F758="","*",SP_SUL!F758)</f>
        <v>MODERNIZAÇÃO - SOLDA</v>
      </c>
      <c r="I755" s="143" t="str">
        <f>IF(SP_SUL!H758="","*",SP_SUL!H758)</f>
        <v>-</v>
      </c>
      <c r="J755" s="143" t="str">
        <f>IF(SP_SUL!I758="","*",SP_SUL!I758)</f>
        <v>-</v>
      </c>
      <c r="K755" s="138" t="str">
        <f>IF(SP_SUL!M758="","*",SP_SUL!M758)</f>
        <v>ZRB-ZEV</v>
      </c>
      <c r="L755" s="138">
        <f>IF(SP_SUL!N758="","*",SP_SUL!N758)</f>
        <v>1571561</v>
      </c>
      <c r="M755" s="139">
        <f>IF(SP_SUL!J758="","*",SP_SUL!J758)</f>
        <v>48</v>
      </c>
      <c r="N755" s="142">
        <f>IF(SP_SUL!K758="","*",SP_SUL!K758)</f>
        <v>156.93</v>
      </c>
      <c r="O755" s="142" t="str">
        <f>IF(SP_SUL!L758="","*",SP_SUL!L758)</f>
        <v>-</v>
      </c>
      <c r="P755" s="141">
        <f>IF(SP_SUL!O758="","*",SP_SUL!O758)</f>
        <v>0.35416666666666669</v>
      </c>
      <c r="Q755" s="141">
        <f>IF(SP_SUL!P758="","*",SP_SUL!P758)</f>
        <v>6.9444444444444448E-2</v>
      </c>
      <c r="R755" s="143" t="str">
        <f>IF(SP_SUL!Q758="","*",CONCATENATE(SP_SUL!Q758," ",SP_SUL!R758))</f>
        <v>1 Nº DE SOLDA</v>
      </c>
      <c r="S755" s="143" t="str">
        <f>IF(SP_SUL!V758="","*",SP_SUL!V758)</f>
        <v>Alisson</v>
      </c>
      <c r="T755" s="143" t="str">
        <f>IF(SP_SUL!W758="","*",SP_SUL!W758)</f>
        <v xml:space="preserve">Execução de solda - Condicionado a temperatura 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Oportunidade</v>
      </c>
      <c r="C756" s="144" t="str">
        <f>IF(SP_SUL!Z759="","*",SP_SUL!Z759)</f>
        <v>*</v>
      </c>
      <c r="D756" s="138" t="str">
        <f>IF(SP_SUL!S759="","*",SP_SUL!S759)</f>
        <v>SP SUL</v>
      </c>
      <c r="E756" s="138" t="str">
        <f>IF(SP_SUL!T759="","*",SP_SUL!T759)</f>
        <v>ZKE-ZEV</v>
      </c>
      <c r="F756" s="143" t="str">
        <f>IF(SP_SUL!B759="","*",SP_SUL!B759)</f>
        <v>*</v>
      </c>
      <c r="G756" s="143" t="str">
        <f>IF(SP_SUL!D759="","*",SP_SUL!D759)</f>
        <v>WALTER (TP-810)</v>
      </c>
      <c r="H756" s="143" t="str">
        <f>IF(SP_SUL!F759="","*",SP_SUL!F759)</f>
        <v>MODERNIZAÇÃO - SOLDA</v>
      </c>
      <c r="I756" s="143" t="str">
        <f>IF(SP_SUL!H759="","*",SP_SUL!H759)</f>
        <v>-</v>
      </c>
      <c r="J756" s="143" t="str">
        <f>IF(SP_SUL!I759="","*",SP_SUL!I759)</f>
        <v>-</v>
      </c>
      <c r="K756" s="138" t="str">
        <f>IF(SP_SUL!M759="","*",SP_SUL!M759)</f>
        <v>ZRB-ZEV</v>
      </c>
      <c r="L756" s="138">
        <f>IF(SP_SUL!N759="","*",SP_SUL!N759)</f>
        <v>1571561</v>
      </c>
      <c r="M756" s="139">
        <f>IF(SP_SUL!J759="","*",SP_SUL!J759)</f>
        <v>48</v>
      </c>
      <c r="N756" s="142">
        <f>IF(SP_SUL!K759="","*",SP_SUL!K759)</f>
        <v>156.93799999999999</v>
      </c>
      <c r="O756" s="142" t="str">
        <f>IF(SP_SUL!L759="","*",SP_SUL!L759)</f>
        <v>-</v>
      </c>
      <c r="P756" s="141">
        <f>IF(SP_SUL!O759="","*",SP_SUL!O759)</f>
        <v>0.35416666666666669</v>
      </c>
      <c r="Q756" s="141">
        <f>IF(SP_SUL!P759="","*",SP_SUL!P759)</f>
        <v>6.9444444444444448E-2</v>
      </c>
      <c r="R756" s="143" t="str">
        <f>IF(SP_SUL!Q759="","*",CONCATENATE(SP_SUL!Q759," ",SP_SUL!R759))</f>
        <v>1 Nº DE SOLDA</v>
      </c>
      <c r="S756" s="143" t="str">
        <f>IF(SP_SUL!V759="","*",SP_SUL!V759)</f>
        <v>Alisson</v>
      </c>
      <c r="T756" s="143" t="str">
        <f>IF(SP_SUL!W759="","*",SP_SUL!W759)</f>
        <v xml:space="preserve">Execução de solda - Condicionado a temperatura 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Oportunidade</v>
      </c>
      <c r="C757" s="144" t="str">
        <f>IF(SP_SUL!Z760="","*",SP_SUL!Z760)</f>
        <v>*</v>
      </c>
      <c r="D757" s="138" t="str">
        <f>IF(SP_SUL!S760="","*",SP_SUL!S760)</f>
        <v>SP SUL</v>
      </c>
      <c r="E757" s="138" t="str">
        <f>IF(SP_SUL!T760="","*",SP_SUL!T760)</f>
        <v>ZKE-ZEV</v>
      </c>
      <c r="F757" s="143" t="str">
        <f>IF(SP_SUL!B760="","*",SP_SUL!B760)</f>
        <v>*</v>
      </c>
      <c r="G757" s="143" t="str">
        <f>IF(SP_SUL!D760="","*",SP_SUL!D760)</f>
        <v>ADENISON (TP-810)</v>
      </c>
      <c r="H757" s="143" t="str">
        <f>IF(SP_SUL!F760="","*",SP_SUL!F760)</f>
        <v>MODERNIZAÇÃO - SOLDA</v>
      </c>
      <c r="I757" s="143" t="str">
        <f>IF(SP_SUL!H760="","*",SP_SUL!H760)</f>
        <v>-</v>
      </c>
      <c r="J757" s="143" t="str">
        <f>IF(SP_SUL!I760="","*",SP_SUL!I760)</f>
        <v>-</v>
      </c>
      <c r="K757" s="138" t="str">
        <f>IF(SP_SUL!M760="","*",SP_SUL!M760)</f>
        <v>ZRB-ZEV</v>
      </c>
      <c r="L757" s="138">
        <f>IF(SP_SUL!N760="","*",SP_SUL!N760)</f>
        <v>1571561</v>
      </c>
      <c r="M757" s="139">
        <f>IF(SP_SUL!J760="","*",SP_SUL!J760)</f>
        <v>48</v>
      </c>
      <c r="N757" s="142">
        <f>IF(SP_SUL!K760="","*",SP_SUL!K760)</f>
        <v>156.97999999999999</v>
      </c>
      <c r="O757" s="142" t="str">
        <f>IF(SP_SUL!L760="","*",SP_SUL!L760)</f>
        <v>-</v>
      </c>
      <c r="P757" s="141">
        <f>IF(SP_SUL!O760="","*",SP_SUL!O760)</f>
        <v>0.35416666666666669</v>
      </c>
      <c r="Q757" s="141">
        <f>IF(SP_SUL!P760="","*",SP_SUL!P760)</f>
        <v>6.9444444444444448E-2</v>
      </c>
      <c r="R757" s="143" t="str">
        <f>IF(SP_SUL!Q760="","*",CONCATENATE(SP_SUL!Q760," ",SP_SUL!R760))</f>
        <v>1 Nº DE SOLDA</v>
      </c>
      <c r="S757" s="143" t="str">
        <f>IF(SP_SUL!V760="","*",SP_SUL!V760)</f>
        <v>Alisson</v>
      </c>
      <c r="T757" s="143" t="str">
        <f>IF(SP_SUL!W760="","*",SP_SUL!W760)</f>
        <v xml:space="preserve">Execução de solda - Condicionado a temperatura 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OPORTUNIDADE</v>
      </c>
      <c r="B758" s="144" t="str">
        <f>IF(SP_SUL!X761="","*",SP_SUL!X761)</f>
        <v>Contrato</v>
      </c>
      <c r="C758" s="144" t="str">
        <f>IF(SP_SUL!Z761="","*",SP_SUL!Z761)</f>
        <v>*</v>
      </c>
      <c r="D758" s="138" t="str">
        <f>IF(SP_SUL!S761="","*",SP_SUL!S761)</f>
        <v>SP SUL</v>
      </c>
      <c r="E758" s="138" t="str">
        <f>IF(SP_SUL!T761="","*",SP_SUL!T761)</f>
        <v>ZEV-ZPT</v>
      </c>
      <c r="F758" s="143">
        <f>IF(SP_SUL!B761="","*",SP_SUL!B761)</f>
        <v>46081</v>
      </c>
      <c r="G758" s="143" t="str">
        <f>IF(SP_SUL!D761="","*",SP_SUL!D761)</f>
        <v>W61</v>
      </c>
      <c r="H758" s="143" t="str">
        <f>IF(SP_SUL!F761="","*",SP_SUL!F761)</f>
        <v>DESLOCAMENTO</v>
      </c>
      <c r="I758" s="143" t="str">
        <f>IF(SP_SUL!H761="","*",SP_SUL!H761)</f>
        <v>K67ZEV2</v>
      </c>
      <c r="J758" s="143" t="str">
        <f>IF(SP_SUL!I761="","*",SP_SUL!I761)</f>
        <v>K67ZEV2</v>
      </c>
      <c r="K758" s="138" t="str">
        <f>IF(SP_SUL!M761="","*",SP_SUL!M761)</f>
        <v>ZXW-ZGP</v>
      </c>
      <c r="L758" s="138" t="str">
        <f>IF(SP_SUL!N761="","*",SP_SUL!N761)</f>
        <v>K84ZXW2</v>
      </c>
      <c r="M758" s="139">
        <f>IF(SP_SUL!J761="","*",SP_SUL!J761)</f>
        <v>92</v>
      </c>
      <c r="N758" s="142">
        <f>IF(SP_SUL!K761="","*",SP_SUL!K761)</f>
        <v>83.7</v>
      </c>
      <c r="O758" s="142" t="str">
        <f>IF(SP_SUL!L761="","*",SP_SUL!L761)</f>
        <v>-</v>
      </c>
      <c r="P758" s="141">
        <f>IF(SP_SUL!O761="","*",SP_SUL!O761)</f>
        <v>0.33333333333333331</v>
      </c>
      <c r="Q758" s="141">
        <f>IF(SP_SUL!P761="","*",SP_SUL!P761)</f>
        <v>4.1666666666666664E-2</v>
      </c>
      <c r="R758" s="143" t="str">
        <f>IF(SP_SUL!Q761="","*",CONCATENATE(SP_SUL!Q761," ",SP_SUL!R761))</f>
        <v>1 BINÁRIO</v>
      </c>
      <c r="S758" s="143" t="str">
        <f>IF(SP_SUL!V761="","*",SP_SUL!V761)</f>
        <v>Moises</v>
      </c>
      <c r="T758" s="143" t="str">
        <f>IF(SP_SUL!W761="","*",SP_SUL!W761)</f>
        <v>Deslocamento das turmas (Gira no travessão do km86)</v>
      </c>
      <c r="U758" s="136">
        <f ca="1">_xlfn.XLOOKUP(G758&amp;$U$2,BS_CONTROLE[CHAVE],BS_CONTROLE[Quantidade_11],"-")</f>
        <v>1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OPORTUNIDADE</v>
      </c>
      <c r="B759" s="144" t="str">
        <f>IF(SP_SUL!X762="","*",SP_SUL!X762)</f>
        <v>Contrato</v>
      </c>
      <c r="C759" s="144" t="str">
        <f>IF(SP_SUL!Z762="","*",SP_SUL!Z762)</f>
        <v>*</v>
      </c>
      <c r="D759" s="138" t="str">
        <f>IF(SP_SUL!S762="","*",SP_SUL!S762)</f>
        <v>SP SUL</v>
      </c>
      <c r="E759" s="138" t="str">
        <f>IF(SP_SUL!T762="","*",SP_SUL!T762)</f>
        <v>ZEV-ZPT</v>
      </c>
      <c r="F759" s="143">
        <f>IF(SP_SUL!B762="","*",SP_SUL!B762)</f>
        <v>46081</v>
      </c>
      <c r="G759" s="143" t="str">
        <f>IF(SP_SUL!D762="","*",SP_SUL!D762)</f>
        <v>W62</v>
      </c>
      <c r="H759" s="143" t="str">
        <f>IF(SP_SUL!F762="","*",SP_SUL!F762)</f>
        <v>DESLOCAMENTO</v>
      </c>
      <c r="I759" s="143" t="str">
        <f>IF(SP_SUL!H762="","*",SP_SUL!H762)</f>
        <v>ZPT1051</v>
      </c>
      <c r="J759" s="143" t="str">
        <f>IF(SP_SUL!I762="","*",SP_SUL!I762)</f>
        <v>ZPTZDR</v>
      </c>
      <c r="K759" s="138" t="str">
        <f>IF(SP_SUL!M762="","*",SP_SUL!M762)</f>
        <v>ZXW-ZGP</v>
      </c>
      <c r="L759" s="138" t="str">
        <f>IF(SP_SUL!N762="","*",SP_SUL!N762)</f>
        <v>K84ZXW2</v>
      </c>
      <c r="M759" s="139">
        <f>IF(SP_SUL!J762="","*",SP_SUL!J762)</f>
        <v>92</v>
      </c>
      <c r="N759" s="142">
        <f>IF(SP_SUL!K762="","*",SP_SUL!K762)</f>
        <v>83.7</v>
      </c>
      <c r="O759" s="142" t="str">
        <f>IF(SP_SUL!L762="","*",SP_SUL!L762)</f>
        <v>-</v>
      </c>
      <c r="P759" s="141">
        <f>IF(SP_SUL!O762="","*",SP_SUL!O762)</f>
        <v>0.32291666666666669</v>
      </c>
      <c r="Q759" s="141">
        <f>IF(SP_SUL!P762="","*",SP_SUL!P762)</f>
        <v>4.1666666666666664E-2</v>
      </c>
      <c r="R759" s="143" t="str">
        <f>IF(SP_SUL!Q762="","*",CONCATENATE(SP_SUL!Q762," ",SP_SUL!R762))</f>
        <v>1 BINÁRIO</v>
      </c>
      <c r="S759" s="143" t="str">
        <f>IF(SP_SUL!V762="","*",SP_SUL!V762)</f>
        <v xml:space="preserve">Moises </v>
      </c>
      <c r="T759" s="143" t="str">
        <f>IF(SP_SUL!W762="","*",SP_SUL!W762)</f>
        <v xml:space="preserve">Deslocamento de turmas na serra </v>
      </c>
      <c r="U759" s="136">
        <f ca="1">_xlfn.XLOOKUP(G759&amp;$U$2,BS_CONTROLE[CHAVE],BS_CONTROLE[Quantidade_11],"-")</f>
        <v>1</v>
      </c>
      <c r="V759" s="136">
        <f ca="1">_xlfn.XLOOKUP(G759&amp;$V$2,BS_CONTROLE[CHAVE],BS_CONTROLE[Quantidade_11],"-")</f>
        <v>1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OPORTUNIDADE</v>
      </c>
      <c r="B760" s="144" t="str">
        <f>IF(SP_SUL!X763="","*",SP_SUL!X763)</f>
        <v>Oportunidade</v>
      </c>
      <c r="C760" s="144" t="str">
        <f>IF(SP_SUL!Z763="","*",SP_SUL!Z763)</f>
        <v>*</v>
      </c>
      <c r="D760" s="138" t="str">
        <f>IF(SP_SUL!S763="","*",SP_SUL!S763)</f>
        <v>SP SUL</v>
      </c>
      <c r="E760" s="138" t="str">
        <f>IF(SP_SUL!T763="","*",SP_SUL!T763)</f>
        <v>ZEV-ZPT</v>
      </c>
      <c r="F760" s="143">
        <f>IF(SP_SUL!B763="","*",SP_SUL!B763)</f>
        <v>46081</v>
      </c>
      <c r="G760" s="143" t="str">
        <f>IF(SP_SUL!D763="","*",SP_SUL!D763)</f>
        <v>ANTONI  (TP-720)</v>
      </c>
      <c r="H760" s="143" t="str">
        <f>IF(SP_SUL!F763="","*",SP_SUL!F763)</f>
        <v>PDM - SUBSTITUIÇÃO - TRILHO</v>
      </c>
      <c r="I760" s="143" t="str">
        <f>IF(SP_SUL!H763="","*",SP_SUL!H763)</f>
        <v>-</v>
      </c>
      <c r="J760" s="143" t="str">
        <f>IF(SP_SUL!I763="","*",SP_SUL!I763)</f>
        <v>-</v>
      </c>
      <c r="K760" s="138" t="str">
        <f>IF(SP_SUL!M763="","*",SP_SUL!M763)</f>
        <v>ZXW-ZGP</v>
      </c>
      <c r="L760" s="138" t="str">
        <f>IF(SP_SUL!N763="","*",SP_SUL!N763)</f>
        <v>K89ZES2</v>
      </c>
      <c r="M760" s="139">
        <f>IF(SP_SUL!J763="","*",SP_SUL!J763)</f>
        <v>92</v>
      </c>
      <c r="N760" s="142">
        <f>IF(SP_SUL!K763="","*",SP_SUL!K763)</f>
        <v>87</v>
      </c>
      <c r="O760" s="142" t="str">
        <f>IF(SP_SUL!L763="","*",SP_SUL!L763)</f>
        <v>-</v>
      </c>
      <c r="P760" s="141">
        <f>IF(SP_SUL!O763="","*",SP_SUL!O763)</f>
        <v>0.41666666666666669</v>
      </c>
      <c r="Q760" s="141">
        <f>IF(SP_SUL!P763="","*",SP_SUL!P763)</f>
        <v>0.25</v>
      </c>
      <c r="R760" s="143" t="str">
        <f>IF(SP_SUL!Q763="","*",CONCATENATE(SP_SUL!Q763," ",SP_SUL!R763))</f>
        <v>520 M</v>
      </c>
      <c r="S760" s="143" t="str">
        <f>IF(SP_SUL!V763="","*",SP_SUL!V763)</f>
        <v xml:space="preserve">Moises </v>
      </c>
      <c r="T760" s="143" t="str">
        <f>IF(SP_SUL!W763="","*",SP_SUL!W763)</f>
        <v>PDM - Substituição de trilho  (Obs: Equipe embarcado no W62)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OPORTUNIDADE</v>
      </c>
      <c r="B761" s="144" t="str">
        <f>IF(SP_SUL!X764="","*",SP_SUL!X764)</f>
        <v>Oportunidade</v>
      </c>
      <c r="C761" s="144" t="str">
        <f>IF(SP_SUL!Z764="","*",SP_SUL!Z764)</f>
        <v>*</v>
      </c>
      <c r="D761" s="138" t="str">
        <f>IF(SP_SUL!S764="","*",SP_SUL!S764)</f>
        <v>SP SUL</v>
      </c>
      <c r="E761" s="138" t="str">
        <f>IF(SP_SUL!T764="","*",SP_SUL!T764)</f>
        <v>ZEV-ZPT</v>
      </c>
      <c r="F761" s="143">
        <f>IF(SP_SUL!B764="","*",SP_SUL!B764)</f>
        <v>46081</v>
      </c>
      <c r="G761" s="143" t="str">
        <f>IF(SP_SUL!D764="","*",SP_SUL!D764)</f>
        <v>CARLOS (TP-722)</v>
      </c>
      <c r="H761" s="143" t="str">
        <f>IF(SP_SUL!F764="","*",SP_SUL!F764)</f>
        <v>PDM - SUBSTITUIÇÃO - TRILHO</v>
      </c>
      <c r="I761" s="143" t="str">
        <f>IF(SP_SUL!H764="","*",SP_SUL!H764)</f>
        <v>-</v>
      </c>
      <c r="J761" s="143" t="str">
        <f>IF(SP_SUL!I764="","*",SP_SUL!I764)</f>
        <v>-</v>
      </c>
      <c r="K761" s="138" t="str">
        <f>IF(SP_SUL!M764="","*",SP_SUL!M764)</f>
        <v>ZXW-ZGP</v>
      </c>
      <c r="L761" s="138" t="str">
        <f>IF(SP_SUL!N764="","*",SP_SUL!N764)</f>
        <v>K89ZES2</v>
      </c>
      <c r="M761" s="139">
        <f>IF(SP_SUL!J764="","*",SP_SUL!J764)</f>
        <v>92</v>
      </c>
      <c r="N761" s="142">
        <f>IF(SP_SUL!K764="","*",SP_SUL!K764)</f>
        <v>87</v>
      </c>
      <c r="O761" s="142" t="str">
        <f>IF(SP_SUL!L764="","*",SP_SUL!L764)</f>
        <v>-</v>
      </c>
      <c r="P761" s="141">
        <f>IF(SP_SUL!O764="","*",SP_SUL!O764)</f>
        <v>0.41666666666666669</v>
      </c>
      <c r="Q761" s="141">
        <f>IF(SP_SUL!P764="","*",SP_SUL!P764)</f>
        <v>0.25</v>
      </c>
      <c r="R761" s="143" t="str">
        <f>IF(SP_SUL!Q764="","*",CONCATENATE(SP_SUL!Q764," ",SP_SUL!R764))</f>
        <v>520 M</v>
      </c>
      <c r="S761" s="143" t="str">
        <f>IF(SP_SUL!V764="","*",SP_SUL!V764)</f>
        <v xml:space="preserve">Moises </v>
      </c>
      <c r="T761" s="143" t="str">
        <f>IF(SP_SUL!W764="","*",SP_SUL!W764)</f>
        <v>PDM - Substituição de trilho  (Obs: Equipe embarcado no W62)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OPORTUNIDADE</v>
      </c>
      <c r="B762" s="144" t="str">
        <f>IF(SP_SUL!X765="","*",SP_SUL!X765)</f>
        <v>Oportunidade</v>
      </c>
      <c r="C762" s="144" t="str">
        <f>IF(SP_SUL!Z765="","*",SP_SUL!Z765)</f>
        <v>*</v>
      </c>
      <c r="D762" s="138" t="str">
        <f>IF(SP_SUL!S765="","*",SP_SUL!S765)</f>
        <v>SP SUL</v>
      </c>
      <c r="E762" s="138" t="str">
        <f>IF(SP_SUL!T765="","*",SP_SUL!T765)</f>
        <v>ZEV-ZPT</v>
      </c>
      <c r="F762" s="143">
        <f>IF(SP_SUL!B765="","*",SP_SUL!B765)</f>
        <v>46081</v>
      </c>
      <c r="G762" s="143" t="str">
        <f>IF(SP_SUL!D765="","*",SP_SUL!D765)</f>
        <v>LEANDRO (TP-727)</v>
      </c>
      <c r="H762" s="143" t="str">
        <f>IF(SP_SUL!F765="","*",SP_SUL!F765)</f>
        <v>PDM - SUBSTITUIÇÃO - TRILHO</v>
      </c>
      <c r="I762" s="143" t="str">
        <f>IF(SP_SUL!H765="","*",SP_SUL!H765)</f>
        <v>-</v>
      </c>
      <c r="J762" s="143" t="str">
        <f>IF(SP_SUL!I765="","*",SP_SUL!I765)</f>
        <v>-</v>
      </c>
      <c r="K762" s="138" t="str">
        <f>IF(SP_SUL!M765="","*",SP_SUL!M765)</f>
        <v>ZXW-ZGP</v>
      </c>
      <c r="L762" s="138" t="str">
        <f>IF(SP_SUL!N765="","*",SP_SUL!N765)</f>
        <v>K89ZES2</v>
      </c>
      <c r="M762" s="139">
        <f>IF(SP_SUL!J765="","*",SP_SUL!J765)</f>
        <v>92</v>
      </c>
      <c r="N762" s="142">
        <f>IF(SP_SUL!K765="","*",SP_SUL!K765)</f>
        <v>87</v>
      </c>
      <c r="O762" s="142" t="str">
        <f>IF(SP_SUL!L765="","*",SP_SUL!L765)</f>
        <v>-</v>
      </c>
      <c r="P762" s="141">
        <f>IF(SP_SUL!O765="","*",SP_SUL!O765)</f>
        <v>0.41666666666666669</v>
      </c>
      <c r="Q762" s="141">
        <f>IF(SP_SUL!P765="","*",SP_SUL!P765)</f>
        <v>0.25</v>
      </c>
      <c r="R762" s="143" t="str">
        <f>IF(SP_SUL!Q765="","*",CONCATENATE(SP_SUL!Q765," ",SP_SUL!R765))</f>
        <v>520 M</v>
      </c>
      <c r="S762" s="143" t="str">
        <f>IF(SP_SUL!V765="","*",SP_SUL!V765)</f>
        <v xml:space="preserve">Moises </v>
      </c>
      <c r="T762" s="143" t="str">
        <f>IF(SP_SUL!W765="","*",SP_SUL!W765)</f>
        <v>PDM - Substituição de trilho  (Obs: Equipe embarcado no W62)</v>
      </c>
      <c r="U762" s="136">
        <f ca="1">_xlfn.XLOOKUP(G762&amp;$U$2,BS_CONTROLE[CHAVE],BS_CONTROLE[Quantidade_11],"-")</f>
        <v>0</v>
      </c>
      <c r="V762" s="136">
        <f ca="1">_xlfn.XLOOKUP(G762&amp;$V$2,BS_CONTROLE[CHAVE],BS_CONTROLE[Quantidade_11],"-")</f>
        <v>0</v>
      </c>
      <c r="W762" s="136">
        <f ca="1">_xlfn.XLOOKUP(G762&amp;$W$2,BS_CONTROLE[CHAVE],BS_CONTROLE[Quantidade_11],"-")</f>
        <v>0</v>
      </c>
    </row>
    <row r="763" spans="1:23" hidden="1">
      <c r="A763" s="144" t="str">
        <f>IF(SP_SUL!Y766="","*",SP_SUL!Y766)</f>
        <v>OPORTUNIDADE</v>
      </c>
      <c r="B763" s="144" t="str">
        <f>IF(SP_SUL!X766="","*",SP_SUL!X766)</f>
        <v>Oportunidade</v>
      </c>
      <c r="C763" s="144" t="str">
        <f>IF(SP_SUL!Z766="","*",SP_SUL!Z766)</f>
        <v>*</v>
      </c>
      <c r="D763" s="138" t="str">
        <f>IF(SP_SUL!S766="","*",SP_SUL!S766)</f>
        <v>SP SUL</v>
      </c>
      <c r="E763" s="138" t="str">
        <f>IF(SP_SUL!T766="","*",SP_SUL!T766)</f>
        <v>ZEV-ZPT</v>
      </c>
      <c r="F763" s="143">
        <f>IF(SP_SUL!B766="","*",SP_SUL!B766)</f>
        <v>46081</v>
      </c>
      <c r="G763" s="143" t="str">
        <f>IF(SP_SUL!D766="","*",SP_SUL!D766)</f>
        <v>V85</v>
      </c>
      <c r="H763" s="143" t="str">
        <f>IF(SP_SUL!F766="","*",SP_SUL!F766)</f>
        <v>MECANIZAÇÃO - SOCADORA</v>
      </c>
      <c r="I763" s="143" t="str">
        <f>IF(SP_SUL!H766="","*",SP_SUL!H766)</f>
        <v>ZDRZPT</v>
      </c>
      <c r="J763" s="143" t="str">
        <f>IF(SP_SUL!I766="","*",SP_SUL!I766)</f>
        <v>ZDRZPT</v>
      </c>
      <c r="K763" s="138" t="str">
        <f>IF(SP_SUL!M766="","*",SP_SUL!M766)</f>
        <v>ZGP</v>
      </c>
      <c r="L763" s="138" t="str">
        <f>IF(SP_SUL!N766="","*",SP_SUL!N766)</f>
        <v>ZGP2</v>
      </c>
      <c r="M763" s="139">
        <f>IF(SP_SUL!J766="","*",SP_SUL!J766)</f>
        <v>92</v>
      </c>
      <c r="N763" s="142">
        <f>IF(SP_SUL!K766="","*",SP_SUL!K766)</f>
        <v>102.1</v>
      </c>
      <c r="O763" s="142">
        <f>IF(SP_SUL!L766="","*",SP_SUL!L766)</f>
        <v>102.8</v>
      </c>
      <c r="P763" s="141">
        <f>IF(SP_SUL!O766="","*",SP_SUL!O766)</f>
        <v>0.33333333333333331</v>
      </c>
      <c r="Q763" s="141">
        <f>IF(SP_SUL!P766="","*",SP_SUL!P766)</f>
        <v>0.125</v>
      </c>
      <c r="R763" s="143" t="str">
        <f>IF(SP_SUL!Q766="","*",CONCATENATE(SP_SUL!Q766," ",SP_SUL!R766))</f>
        <v>300 M</v>
      </c>
      <c r="S763" s="143" t="str">
        <f>IF(SP_SUL!V766="","*",SP_SUL!V766)</f>
        <v>Augusto</v>
      </c>
      <c r="T763" s="143" t="str">
        <f>IF(SP_SUL!W766="","*",SP_SUL!W766)</f>
        <v>Socaria mecanizada</v>
      </c>
      <c r="U763" s="136">
        <f ca="1">_xlfn.XLOOKUP(G763&amp;$U$2,BS_CONTROLE[CHAVE],BS_CONTROLE[Quantidade_11],"-")</f>
        <v>0</v>
      </c>
      <c r="V763" s="136">
        <f ca="1">_xlfn.XLOOKUP(G763&amp;$V$2,BS_CONTROLE[CHAVE],BS_CONTROLE[Quantidade_11],"-")</f>
        <v>1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OPORTUNIDADE</v>
      </c>
      <c r="B764" s="144" t="str">
        <f>IF(SP_SUL!X767="","*",SP_SUL!X767)</f>
        <v>Oportunidade</v>
      </c>
      <c r="C764" s="144" t="str">
        <f>IF(SP_SUL!Z767="","*",SP_SUL!Z767)</f>
        <v>*</v>
      </c>
      <c r="D764" s="138" t="str">
        <f>IF(SP_SUL!S767="","*",SP_SUL!S767)</f>
        <v>SP SUL</v>
      </c>
      <c r="E764" s="138" t="str">
        <f>IF(SP_SUL!T767="","*",SP_SUL!T767)</f>
        <v>ZEV-ZPT</v>
      </c>
      <c r="F764" s="143">
        <f>IF(SP_SUL!B767="","*",SP_SUL!B767)</f>
        <v>46081</v>
      </c>
      <c r="G764" s="143" t="str">
        <f>IF(SP_SUL!D767="","*",SP_SUL!D767)</f>
        <v>A84</v>
      </c>
      <c r="H764" s="143" t="str">
        <f>IF(SP_SUL!F767="","*",SP_SUL!F767)</f>
        <v>DETECÇÃO - RONDA 7 DIAS</v>
      </c>
      <c r="I764" s="143" t="str">
        <f>IF(SP_SUL!H767="","*",SP_SUL!H767)</f>
        <v>ZPT1051</v>
      </c>
      <c r="J764" s="143" t="str">
        <f>IF(SP_SUL!I767="","*",SP_SUL!I767)</f>
        <v>ZEV1</v>
      </c>
      <c r="K764" s="138" t="str">
        <f>IF(SP_SUL!M767="","*",SP_SUL!M767)</f>
        <v>ZPT-ZEV</v>
      </c>
      <c r="L764" s="138" t="str">
        <f>IF(SP_SUL!N767="","*",SP_SUL!N767)</f>
        <v>ZPTZEV</v>
      </c>
      <c r="M764" s="139">
        <f>IF(SP_SUL!J767="","*",SP_SUL!J767)</f>
        <v>54</v>
      </c>
      <c r="N764" s="142">
        <f>IF(SP_SUL!K767="","*",SP_SUL!K767)</f>
        <v>106.4</v>
      </c>
      <c r="O764" s="142" t="str">
        <f>IF(SP_SUL!L767="","*",SP_SUL!L767)</f>
        <v>-</v>
      </c>
      <c r="P764" s="141">
        <f>IF(SP_SUL!O767="","*",SP_SUL!O767)</f>
        <v>0.3125</v>
      </c>
      <c r="Q764" s="141">
        <f>IF(SP_SUL!P767="","*",SP_SUL!P767)</f>
        <v>4.1666666666666664E-2</v>
      </c>
      <c r="R764" s="143" t="str">
        <f>IF(SP_SUL!Q767="","*",CONCATENATE(SP_SUL!Q767," ",SP_SUL!R767))</f>
        <v>1 KM</v>
      </c>
      <c r="S764" s="143" t="str">
        <f>IF(SP_SUL!V767="","*",SP_SUL!V767)</f>
        <v>Jhon</v>
      </c>
      <c r="T764" s="143" t="str">
        <f>IF(SP_SUL!W767="","*",SP_SUL!W767)</f>
        <v>Inspeção R7D ( Ronda de chuva)</v>
      </c>
      <c r="U764" s="136">
        <f ca="1">_xlfn.XLOOKUP(G764&amp;$U$2,BS_CONTROLE[CHAVE],BS_CONTROLE[Quantidade_11],"-")</f>
        <v>40</v>
      </c>
      <c r="V764" s="136">
        <f ca="1">_xlfn.XLOOKUP(G764&amp;$V$2,BS_CONTROLE[CHAVE],BS_CONTROLE[Quantidade_11],"-")</f>
        <v>60</v>
      </c>
      <c r="W764" s="136">
        <f ca="1">_xlfn.XLOOKUP(G764&amp;$W$2,BS_CONTROLE[CHAVE],BS_CONTROLE[Quantidade_11],"-")</f>
        <v>40</v>
      </c>
    </row>
    <row r="765" spans="1:23" hidden="1">
      <c r="A765" s="144" t="str">
        <f>IF(SP_SUL!Y768="","*",SP_SUL!Y768)</f>
        <v>OPORTUNIDADE</v>
      </c>
      <c r="B765" s="144" t="str">
        <f>IF(SP_SUL!X768="","*",SP_SUL!X768)</f>
        <v>Oportunidade</v>
      </c>
      <c r="C765" s="144" t="str">
        <f>IF(SP_SUL!Z768="","*",SP_SUL!Z768)</f>
        <v>*</v>
      </c>
      <c r="D765" s="138" t="str">
        <f>IF(SP_SUL!S768="","*",SP_SUL!S768)</f>
        <v>SP SUL</v>
      </c>
      <c r="E765" s="138" t="str">
        <f>IF(SP_SUL!T768="","*",SP_SUL!T768)</f>
        <v>ZEV-ZPT</v>
      </c>
      <c r="F765" s="143">
        <f>IF(SP_SUL!B768="","*",SP_SUL!B768)</f>
        <v>46081</v>
      </c>
      <c r="G765" s="143" t="str">
        <f>IF(SP_SUL!D768="","*",SP_SUL!D768)</f>
        <v>HUELTON (TP-725)</v>
      </c>
      <c r="H765" s="143" t="str">
        <f>IF(SP_SUL!F768="","*",SP_SUL!F768)</f>
        <v>PDM - SOLDA</v>
      </c>
      <c r="I765" s="143" t="str">
        <f>IF(SP_SUL!H768="","*",SP_SUL!H768)</f>
        <v>-</v>
      </c>
      <c r="J765" s="143" t="str">
        <f>IF(SP_SUL!I768="","*",SP_SUL!I768)</f>
        <v>-</v>
      </c>
      <c r="K765" s="138" t="str">
        <f>IF(SP_SUL!M768="","*",SP_SUL!M768)</f>
        <v>ZPT</v>
      </c>
      <c r="L765" s="138" t="str">
        <f>IF(SP_SUL!N768="","*",SP_SUL!N768)</f>
        <v>ZPT2</v>
      </c>
      <c r="M765" s="139">
        <f>IF(SP_SUL!J768="","*",SP_SUL!J768)</f>
        <v>92</v>
      </c>
      <c r="N765" s="142">
        <f>IF(SP_SUL!K768="","*",SP_SUL!K768)</f>
        <v>106.7</v>
      </c>
      <c r="O765" s="142" t="str">
        <f>IF(SP_SUL!L768="","*",SP_SUL!L768)</f>
        <v>-</v>
      </c>
      <c r="P765" s="141">
        <f>IF(SP_SUL!O768="","*",SP_SUL!O768)</f>
        <v>0.41666666666666669</v>
      </c>
      <c r="Q765" s="141">
        <f>IF(SP_SUL!P768="","*",SP_SUL!P768)</f>
        <v>6.25E-2</v>
      </c>
      <c r="R765" s="143" t="str">
        <f>IF(SP_SUL!Q768="","*",CONCATENATE(SP_SUL!Q768," ",SP_SUL!R768))</f>
        <v>1 Nº DE SOLDA</v>
      </c>
      <c r="S765" s="143" t="str">
        <f>IF(SP_SUL!V768="","*",SP_SUL!V768)</f>
        <v>Huelton</v>
      </c>
      <c r="T765" s="143" t="str">
        <f>IF(SP_SUL!W768="","*",SP_SUL!W768)</f>
        <v xml:space="preserve">Execução de solda - Condicionado a temperatura </v>
      </c>
      <c r="U765" s="136">
        <f ca="1">_xlfn.XLOOKUP(G765&amp;$U$2,BS_CONTROLE[CHAVE],BS_CONTROLE[Quantidade_11],"-")</f>
        <v>0</v>
      </c>
      <c r="V765" s="136">
        <f ca="1">_xlfn.XLOOKUP(G765&amp;$V$2,BS_CONTROLE[CHAVE],BS_CONTROLE[Quantidade_11],"-")</f>
        <v>0</v>
      </c>
      <c r="W765" s="136">
        <f ca="1">_xlfn.XLOOKUP(G765&amp;$W$2,BS_CONTROLE[CHAVE],BS_CONTROLE[Quantidade_11],"-")</f>
        <v>0</v>
      </c>
    </row>
    <row r="766" spans="1:23" hidden="1">
      <c r="A766" s="144" t="str">
        <f>IF(SP_SUL!Y769="","*",SP_SUL!Y769)</f>
        <v>OPORTUNIDADE</v>
      </c>
      <c r="B766" s="144" t="str">
        <f>IF(SP_SUL!X769="","*",SP_SUL!X769)</f>
        <v>Oportunidade</v>
      </c>
      <c r="C766" s="144" t="str">
        <f>IF(SP_SUL!Z769="","*",SP_SUL!Z769)</f>
        <v>*</v>
      </c>
      <c r="D766" s="138" t="str">
        <f>IF(SP_SUL!S769="","*",SP_SUL!S769)</f>
        <v>SP SUL</v>
      </c>
      <c r="E766" s="138" t="str">
        <f>IF(SP_SUL!T769="","*",SP_SUL!T769)</f>
        <v>ZEV-ZPT</v>
      </c>
      <c r="F766" s="143">
        <f>IF(SP_SUL!B769="","*",SP_SUL!B769)</f>
        <v>46081</v>
      </c>
      <c r="G766" s="143" t="str">
        <f>IF(SP_SUL!D769="","*",SP_SUL!D769)</f>
        <v>EXPANSÃO TURMA 1</v>
      </c>
      <c r="H766" s="143" t="str">
        <f>IF(SP_SUL!F769="","*",SP_SUL!F769)</f>
        <v>EXPANSÃO - SOLDA</v>
      </c>
      <c r="I766" s="143" t="str">
        <f>IF(SP_SUL!H769="","*",SP_SUL!H769)</f>
        <v>-</v>
      </c>
      <c r="J766" s="143" t="str">
        <f>IF(SP_SUL!I769="","*",SP_SUL!I769)</f>
        <v>-</v>
      </c>
      <c r="K766" s="138" t="str">
        <f>IF(SP_SUL!M769="","*",SP_SUL!M769)</f>
        <v>109-ZGM</v>
      </c>
      <c r="L766" s="138" t="str">
        <f>IF(SP_SUL!N769="","*",SP_SUL!N769)</f>
        <v>1101093/1101091</v>
      </c>
      <c r="M766" s="139">
        <f>IF(SP_SUL!J769="","*",SP_SUL!J769)</f>
        <v>30</v>
      </c>
      <c r="N766" s="142">
        <f>IF(SP_SUL!K769="","*",SP_SUL!K769)</f>
        <v>108.75</v>
      </c>
      <c r="O766" s="142">
        <f>IF(SP_SUL!L769="","*",SP_SUL!L769)</f>
        <v>109</v>
      </c>
      <c r="P766" s="141">
        <f>IF(SP_SUL!O769="","*",SP_SUL!O769)</f>
        <v>0.35416666666666669</v>
      </c>
      <c r="Q766" s="141">
        <f>IF(SP_SUL!P769="","*",SP_SUL!P769)</f>
        <v>6.25E-2</v>
      </c>
      <c r="R766" s="143" t="str">
        <f>IF(SP_SUL!Q769="","*",CONCATENATE(SP_SUL!Q769," ",SP_SUL!R769))</f>
        <v>1 Nº DE SOLDA</v>
      </c>
      <c r="S766" s="143" t="str">
        <f>IF(SP_SUL!V769="","*",SP_SUL!V769)</f>
        <v>Pedro</v>
      </c>
      <c r="T766" s="143" t="str">
        <f>IF(SP_SUL!W769="","*",SP_SUL!W769)</f>
        <v xml:space="preserve">Execução de solda - Condicionado a temperatura </v>
      </c>
      <c r="U766" s="136">
        <f ca="1">_xlfn.XLOOKUP(G766&amp;$U$2,BS_CONTROLE[CHAVE],BS_CONTROLE[Quantidade_11],"-")</f>
        <v>4</v>
      </c>
      <c r="V766" s="136">
        <f ca="1">_xlfn.XLOOKUP(G766&amp;$V$2,BS_CONTROLE[CHAVE],BS_CONTROLE[Quantidade_11],"-")</f>
        <v>0</v>
      </c>
      <c r="W766" s="136">
        <f ca="1">_xlfn.XLOOKUP(G766&amp;$W$2,BS_CONTROLE[CHAVE],BS_CONTROLE[Quantidade_11],"-")</f>
        <v>0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Oportunidade</v>
      </c>
      <c r="C770" s="144" t="str">
        <f>IF(SP_SUL!Z773="","*",SP_SUL!Z773)</f>
        <v>*</v>
      </c>
      <c r="D770" s="138" t="str">
        <f>IF(SP_SUL!S773="","*",SP_SUL!S773)</f>
        <v>SP SUL</v>
      </c>
      <c r="E770" s="138" t="str">
        <f>IF(SP_SUL!T773="","*",SP_SUL!T773)</f>
        <v>ZKE-ZEV</v>
      </c>
      <c r="F770" s="143">
        <f>IF(SP_SUL!B773="","*",SP_SUL!B773)</f>
        <v>46082</v>
      </c>
      <c r="G770" s="143" t="str">
        <f>IF(SP_SUL!D773="","*",SP_SUL!D773)</f>
        <v>E17</v>
      </c>
      <c r="H770" s="143" t="str">
        <f>IF(SP_SUL!F773="","*",SP_SUL!F773)</f>
        <v>CAMINHÃO DE SOLDA</v>
      </c>
      <c r="I770" s="143" t="str">
        <f>IF(SP_SUL!H773="","*",SP_SUL!H773)</f>
        <v>102ZKW2</v>
      </c>
      <c r="J770" s="143" t="str">
        <f>IF(SP_SUL!I773="","*",SP_SUL!I773)</f>
        <v>102ZKW2</v>
      </c>
      <c r="K770" s="138" t="str">
        <f>IF(SP_SUL!M773="","*",SP_SUL!M773)</f>
        <v>ZKW-ZLU</v>
      </c>
      <c r="L770" s="138" t="str">
        <f>IF(SP_SUL!N773="","*",SP_SUL!N773)</f>
        <v>102ZKW2</v>
      </c>
      <c r="M770" s="139">
        <f>IF(SP_SUL!J773="","*",SP_SUL!J773)</f>
        <v>55</v>
      </c>
      <c r="N770" s="142">
        <f>IF(SP_SUL!K773="","*",SP_SUL!K773)</f>
        <v>100.3</v>
      </c>
      <c r="O770" s="142" t="str">
        <f>IF(SP_SUL!L773="","*",SP_SUL!L773)</f>
        <v>-</v>
      </c>
      <c r="P770" s="141">
        <f>IF(SP_SUL!O773="","*",SP_SUL!O773)</f>
        <v>0.38194444444444442</v>
      </c>
      <c r="Q770" s="141">
        <f>IF(SP_SUL!P773="","*",SP_SUL!P773)</f>
        <v>0.125</v>
      </c>
      <c r="R770" s="143" t="str">
        <f>IF(SP_SUL!Q773="","*",CONCATENATE(SP_SUL!Q773," ",SP_SUL!R773))</f>
        <v>2 Nº DE SOLDA</v>
      </c>
      <c r="S770" s="143" t="str">
        <f>IF(SP_SUL!V773="","*",SP_SUL!V773)</f>
        <v xml:space="preserve">Higor </v>
      </c>
      <c r="T770" s="143" t="str">
        <f>IF(SP_SUL!W773="","*",SP_SUL!W773)</f>
        <v>Caminhão de solda</v>
      </c>
      <c r="U770" s="136">
        <f ca="1">_xlfn.XLOOKUP(G770&amp;$U$2,BS_CONTROLE[CHAVE],BS_CONTROLE[Quantidade_11],"-")</f>
        <v>0</v>
      </c>
      <c r="V770" s="136">
        <f ca="1">_xlfn.XLOOKUP(G770&amp;$V$2,BS_CONTROLE[CHAVE],BS_CONTROLE[Quantidade_11],"-")</f>
        <v>0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Oportunidade</v>
      </c>
      <c r="C771" s="144" t="str">
        <f>IF(SP_SUL!Z774="","*",SP_SUL!Z774)</f>
        <v>*</v>
      </c>
      <c r="D771" s="138" t="str">
        <f>IF(SP_SUL!S774="","*",SP_SUL!S774)</f>
        <v>SP SUL</v>
      </c>
      <c r="E771" s="138" t="str">
        <f>IF(SP_SUL!T774="","*",SP_SUL!T774)</f>
        <v>ZEV-ZPT</v>
      </c>
      <c r="F771" s="143">
        <f>IF(SP_SUL!B774="","*",SP_SUL!B774)</f>
        <v>46082</v>
      </c>
      <c r="G771" s="143" t="str">
        <f>IF(SP_SUL!D774="","*",SP_SUL!D774)</f>
        <v>A84</v>
      </c>
      <c r="H771" s="143" t="str">
        <f>IF(SP_SUL!F774="","*",SP_SUL!F774)</f>
        <v>DETECÇÃO - RONDA 7 DIAS</v>
      </c>
      <c r="I771" s="143" t="str">
        <f>IF(SP_SUL!H774="","*",SP_SUL!H774)</f>
        <v>ZEV-2</v>
      </c>
      <c r="J771" s="143" t="str">
        <f>IF(SP_SUL!I774="","*",SP_SUL!I774)</f>
        <v>ZPT</v>
      </c>
      <c r="K771" s="138" t="str">
        <f>IF(SP_SUL!M774="","*",SP_SUL!M774)</f>
        <v>ZEV-ZPT</v>
      </c>
      <c r="L771" s="138" t="str">
        <f>IF(SP_SUL!N774="","*",SP_SUL!N774)</f>
        <v>ZEVZPT</v>
      </c>
      <c r="M771" s="139">
        <f>IF(SP_SUL!J774="","*",SP_SUL!J774)</f>
        <v>92</v>
      </c>
      <c r="N771" s="142">
        <f>IF(SP_SUL!K774="","*",SP_SUL!K774)</f>
        <v>66.3</v>
      </c>
      <c r="O771" s="142" t="str">
        <f>IF(SP_SUL!L774="","*",SP_SUL!L774)</f>
        <v>-</v>
      </c>
      <c r="P771" s="141">
        <f>IF(SP_SUL!O774="","*",SP_SUL!O774)</f>
        <v>0.33333333333333331</v>
      </c>
      <c r="Q771" s="141">
        <f>IF(SP_SUL!P774="","*",SP_SUL!P774)</f>
        <v>4.1666666666666664E-2</v>
      </c>
      <c r="R771" s="143" t="str">
        <f>IF(SP_SUL!Q774="","*",CONCATENATE(SP_SUL!Q774," ",SP_SUL!R774))</f>
        <v>1 KM</v>
      </c>
      <c r="S771" s="143" t="str">
        <f>IF(SP_SUL!V774="","*",SP_SUL!V774)</f>
        <v>Jhon</v>
      </c>
      <c r="T771" s="143" t="str">
        <f>IF(SP_SUL!W774="","*",SP_SUL!W774)</f>
        <v>Inspeção R7D ( Ronda de chuva)</v>
      </c>
      <c r="U771" s="136">
        <f ca="1">_xlfn.XLOOKUP(G771&amp;$U$2,BS_CONTROLE[CHAVE],BS_CONTROLE[Quantidade_11],"-")</f>
        <v>40</v>
      </c>
      <c r="V771" s="136">
        <f ca="1">_xlfn.XLOOKUP(G771&amp;$V$2,BS_CONTROLE[CHAVE],BS_CONTROLE[Quantidade_11],"-")</f>
        <v>60</v>
      </c>
      <c r="W771" s="136">
        <f ca="1">_xlfn.XLOOKUP(G771&amp;$W$2,BS_CONTROLE[CHAVE],BS_CONTROLE[Quantidade_11],"-")</f>
        <v>40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Oportunidade</v>
      </c>
      <c r="C773" s="144" t="str">
        <f>IF(SP_SUL!Z776="","*",SP_SUL!Z776)</f>
        <v>*</v>
      </c>
      <c r="D773" s="138" t="str">
        <f>IF(SP_SUL!S776="","*",SP_SUL!S776)</f>
        <v>SP SUL</v>
      </c>
      <c r="E773" s="138" t="str">
        <f>IF(SP_SUL!T776="","*",SP_SUL!T776)</f>
        <v>ZBV-ZRX</v>
      </c>
      <c r="F773" s="143">
        <f>IF(SP_SUL!B776="","*",SP_SUL!B776)</f>
        <v>46083</v>
      </c>
      <c r="G773" s="143" t="str">
        <f>IF(SP_SUL!D776="","*",SP_SUL!D776)</f>
        <v>V92</v>
      </c>
      <c r="H773" s="143" t="str">
        <f>IF(SP_SUL!F776="","*",SP_SUL!F776)</f>
        <v>MECANIZAÇÃO - SOCADORA</v>
      </c>
      <c r="I773" s="143" t="str">
        <f>IF(SP_SUL!H776="","*",SP_SUL!H776)</f>
        <v>ZAC-2</v>
      </c>
      <c r="J773" s="143" t="str">
        <f>IF(SP_SUL!I776="","*",SP_SUL!I776)</f>
        <v>ZAC-2</v>
      </c>
      <c r="K773" s="138" t="str">
        <f>IF(SP_SUL!M776="","*",SP_SUL!M776)</f>
        <v>ZTT-ZLI</v>
      </c>
      <c r="L773" s="138" t="str">
        <f>IF(SP_SUL!N776="","*",SP_SUL!N776)</f>
        <v>ZTTK971</v>
      </c>
      <c r="M773" s="139">
        <f>IF(SP_SUL!J776="","*",SP_SUL!J776)</f>
        <v>70</v>
      </c>
      <c r="N773" s="142">
        <f>IF(SP_SUL!K776="","*",SP_SUL!K776)</f>
        <v>97.3</v>
      </c>
      <c r="O773" s="142">
        <f>IF(SP_SUL!L776="","*",SP_SUL!L776)</f>
        <v>97.4</v>
      </c>
      <c r="P773" s="141">
        <f>IF(SP_SUL!O776="","*",SP_SUL!O776)</f>
        <v>0.375</v>
      </c>
      <c r="Q773" s="141">
        <f>IF(SP_SUL!P776="","*",SP_SUL!P776)</f>
        <v>8.3333333333333329E-2</v>
      </c>
      <c r="R773" s="143" t="str">
        <f>IF(SP_SUL!Q776="","*",CONCATENATE(SP_SUL!Q776," ",SP_SUL!R776))</f>
        <v>100 M</v>
      </c>
      <c r="S773" s="143" t="str">
        <f>IF(SP_SUL!V776="","*",SP_SUL!V776)</f>
        <v>Israel</v>
      </c>
      <c r="T773" s="143" t="str">
        <f>IF(SP_SUL!W776="","*",SP_SUL!W776)</f>
        <v>Socaria mecanizada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Oportunidade</v>
      </c>
      <c r="C774" s="144" t="str">
        <f>IF(SP_SUL!Z777="","*",SP_SUL!Z777)</f>
        <v>*</v>
      </c>
      <c r="D774" s="138" t="str">
        <f>IF(SP_SUL!S777="","*",SP_SUL!S777)</f>
        <v>SP SUL</v>
      </c>
      <c r="E774" s="138" t="str">
        <f>IF(SP_SUL!T777="","*",SP_SUL!T777)</f>
        <v>ZBV-ZRX</v>
      </c>
      <c r="F774" s="143">
        <f>IF(SP_SUL!B777="","*",SP_SUL!B777)</f>
        <v>46083</v>
      </c>
      <c r="G774" s="143" t="str">
        <f>IF(SP_SUL!D777="","*",SP_SUL!D777)</f>
        <v>EXPANSÃO TURMA 1</v>
      </c>
      <c r="H774" s="143" t="str">
        <f>IF(SP_SUL!F777="","*",SP_SUL!F777)</f>
        <v>EXPANSÃO - SOLDA</v>
      </c>
      <c r="I774" s="143" t="str">
        <f>IF(SP_SUL!H777="","*",SP_SUL!H777)</f>
        <v>-</v>
      </c>
      <c r="J774" s="143" t="str">
        <f>IF(SP_SUL!I777="","*",SP_SUL!I777)</f>
        <v>-</v>
      </c>
      <c r="K774" s="138" t="str">
        <f>IF(SP_SUL!M777="","*",SP_SUL!M777)</f>
        <v>ZSU-ZNO</v>
      </c>
      <c r="L774" s="138" t="str">
        <f>IF(SP_SUL!N777="","*",SP_SUL!N777)</f>
        <v>K70K74</v>
      </c>
      <c r="M774" s="139">
        <f>IF(SP_SUL!J777="","*",SP_SUL!J777)</f>
        <v>68</v>
      </c>
      <c r="N774" s="142">
        <f>IF(SP_SUL!K777="","*",SP_SUL!K777)</f>
        <v>73.38</v>
      </c>
      <c r="O774" s="142">
        <f>IF(SP_SUL!L777="","*",SP_SUL!L777)</f>
        <v>74.180000000000007</v>
      </c>
      <c r="P774" s="141">
        <f>IF(SP_SUL!O777="","*",SP_SUL!O777)</f>
        <v>0.35416666666666669</v>
      </c>
      <c r="Q774" s="141">
        <f>IF(SP_SUL!P777="","*",SP_SUL!P777)</f>
        <v>6.25E-2</v>
      </c>
      <c r="R774" s="143" t="str">
        <f>IF(SP_SUL!Q777="","*",CONCATENATE(SP_SUL!Q777," ",SP_SUL!R777))</f>
        <v>1 Nº DE SOLDA</v>
      </c>
      <c r="S774" s="143" t="str">
        <f>IF(SP_SUL!V777="","*",SP_SUL!V777)</f>
        <v xml:space="preserve">Elder </v>
      </c>
      <c r="T774" s="143" t="str">
        <f>IF(SP_SUL!W777="","*",SP_SUL!W777)</f>
        <v xml:space="preserve">Execução de solda - Condicionado a temperatura </v>
      </c>
      <c r="U774" s="136">
        <f ca="1">_xlfn.XLOOKUP(G774&amp;$U$2,BS_CONTROLE[CHAVE],BS_CONTROLE[Quantidade_11],"-")</f>
        <v>4</v>
      </c>
      <c r="V774" s="136">
        <f ca="1">_xlfn.XLOOKUP(G774&amp;$V$2,BS_CONTROLE[CHAVE],BS_CONTROLE[Quantidade_11],"-")</f>
        <v>0</v>
      </c>
      <c r="W774" s="136">
        <f ca="1">_xlfn.XLOOKUP(G774&amp;$W$2,BS_CONTROLE[CHAVE],BS_CONTROLE[Quantidade_11],"-")</f>
        <v>0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IF(SP_SUL!Y780="","*",SP_SUL!Y780)</f>
        <v>*</v>
      </c>
      <c r="B776" s="144" t="str">
        <f>IF(SP_SUL!X780="","*",SP_SUL!X780)</f>
        <v>Contrato</v>
      </c>
      <c r="C776" s="144" t="str">
        <f>IF(SP_SUL!Z780="","*",SP_SUL!Z780)</f>
        <v>*</v>
      </c>
      <c r="D776" s="138" t="str">
        <f>IF(SP_SUL!S780="","*",SP_SUL!S780)</f>
        <v>SP SUL</v>
      </c>
      <c r="E776" s="138" t="str">
        <f>IF(SP_SUL!T780="","*",SP_SUL!T780)</f>
        <v>ZBV-ZKE</v>
      </c>
      <c r="F776" s="143">
        <f>IF(SP_SUL!B780="","*",SP_SUL!B780)</f>
        <v>46083</v>
      </c>
      <c r="G776" s="143" t="str">
        <f>IF(SP_SUL!D780="","*",SP_SUL!D780)</f>
        <v>V93</v>
      </c>
      <c r="H776" s="143" t="str">
        <f>IF(SP_SUL!F780="","*",SP_SUL!F780)</f>
        <v>MECANIZAÇÃO - SOCADORA</v>
      </c>
      <c r="I776" s="143" t="str">
        <f>IF(SP_SUL!H780="","*",SP_SUL!H780)</f>
        <v>ZYU1</v>
      </c>
      <c r="J776" s="143" t="str">
        <f>IF(SP_SUL!I780="","*",SP_SUL!I780)</f>
        <v>ZYU1</v>
      </c>
      <c r="K776" s="138" t="str">
        <f>IF(SP_SUL!M780="","*",SP_SUL!M780)</f>
        <v>ZYU-ZST</v>
      </c>
      <c r="L776" s="138" t="str">
        <f>IF(SP_SUL!N780="","*",SP_SUL!N780)</f>
        <v>ZYU206</v>
      </c>
      <c r="M776" s="139">
        <f>IF(SP_SUL!J780="","*",SP_SUL!J780)</f>
        <v>56</v>
      </c>
      <c r="N776" s="142">
        <f>IF(SP_SUL!K780="","*",SP_SUL!K780)</f>
        <v>204.4</v>
      </c>
      <c r="O776" s="142">
        <f>IF(SP_SUL!L780="","*",SP_SUL!L780)</f>
        <v>206.4</v>
      </c>
      <c r="P776" s="141">
        <f>IF(SP_SUL!O780="","*",SP_SUL!O780)</f>
        <v>0.33333333333333331</v>
      </c>
      <c r="Q776" s="141">
        <f>IF(SP_SUL!P780="","*",SP_SUL!P780)</f>
        <v>0.125</v>
      </c>
      <c r="R776" s="143" t="str">
        <f>IF(SP_SUL!Q780="","*",CONCATENATE(SP_SUL!Q780," ",SP_SUL!R780))</f>
        <v>500 M</v>
      </c>
      <c r="S776" s="143" t="str">
        <f>IF(SP_SUL!V780="","*",SP_SUL!V780)</f>
        <v>Moises</v>
      </c>
      <c r="T776" s="143" t="str">
        <f>IF(SP_SUL!W780="","*",SP_SUL!W780)</f>
        <v>Socaria mecanizada</v>
      </c>
      <c r="U776" s="136" t="str">
        <f ca="1">_xlfn.XLOOKUP(G776&amp;$U$2,BS_CONTROLE[CHAVE],BS_CONTROLE[Quantidade_11],"-")</f>
        <v>-</v>
      </c>
      <c r="V776" s="136">
        <f ca="1">_xlfn.XLOOKUP(G776&amp;$V$2,BS_CONTROLE[CHAVE],BS_CONTROLE[Quantidade_11],"-")</f>
        <v>0</v>
      </c>
      <c r="W776" s="136">
        <f ca="1">_xlfn.XLOOKUP(G776&amp;$W$2,BS_CONTROLE[CHAVE],BS_CONTROLE[Quantidade_11],"-")</f>
        <v>0</v>
      </c>
    </row>
    <row r="777" spans="1:23" hidden="1">
      <c r="A777" s="144" t="str">
        <f>IF(SP_SUL!Y781="","*",SP_SUL!Y781)</f>
        <v>*</v>
      </c>
      <c r="B777" s="144" t="str">
        <f>IF(SP_SUL!X781="","*",SP_SUL!X781)</f>
        <v>Oportunidade</v>
      </c>
      <c r="C777" s="144" t="str">
        <f>IF(SP_SUL!Z781="","*",SP_SUL!Z781)</f>
        <v>*</v>
      </c>
      <c r="D777" s="138" t="str">
        <f>IF(SP_SUL!S781="","*",SP_SUL!S781)</f>
        <v>SP SUL</v>
      </c>
      <c r="E777" s="138" t="str">
        <f>IF(SP_SUL!T781="","*",SP_SUL!T781)</f>
        <v>ZBV-ZKE</v>
      </c>
      <c r="F777" s="143">
        <f>IF(SP_SUL!B781="","*",SP_SUL!B781)</f>
        <v>46083</v>
      </c>
      <c r="G777" s="143" t="str">
        <f>IF(SP_SUL!D781="","*",SP_SUL!D781)</f>
        <v>ROGÉRIO (TP-730)</v>
      </c>
      <c r="H777" s="143" t="str">
        <f>IF(SP_SUL!F781="","*",SP_SUL!F781)</f>
        <v>PDM - SUBSTITUIÇÃO - DORMENTE</v>
      </c>
      <c r="I777" s="143" t="str">
        <f>IF(SP_SUL!H781="","*",SP_SUL!H781)</f>
        <v>-</v>
      </c>
      <c r="J777" s="143" t="str">
        <f>IF(SP_SUL!I781="","*",SP_SUL!I781)</f>
        <v>-</v>
      </c>
      <c r="K777" s="138" t="str">
        <f>IF(SP_SUL!M781="","*",SP_SUL!M781)</f>
        <v>ZYU</v>
      </c>
      <c r="L777" s="138" t="str">
        <f>IF(SP_SUL!N781="","*",SP_SUL!N781)</f>
        <v>ZYU2</v>
      </c>
      <c r="M777" s="139">
        <f>IF(SP_SUL!J781="","*",SP_SUL!J781)</f>
        <v>56</v>
      </c>
      <c r="N777" s="142">
        <f>IF(SP_SUL!K781="","*",SP_SUL!K781)</f>
        <v>202</v>
      </c>
      <c r="O777" s="142" t="str">
        <f>IF(SP_SUL!L781="","*",SP_SUL!L781)</f>
        <v>-</v>
      </c>
      <c r="P777" s="141">
        <f>IF(SP_SUL!O781="","*",SP_SUL!O781)</f>
        <v>0.375</v>
      </c>
      <c r="Q777" s="141">
        <f>IF(SP_SUL!P781="","*",SP_SUL!P781)</f>
        <v>8.3333333333333329E-2</v>
      </c>
      <c r="R777" s="143" t="str">
        <f>IF(SP_SUL!Q781="","*",CONCATENATE(SP_SUL!Q781," ",SP_SUL!R781))</f>
        <v>30 Nº DE DORMENTES</v>
      </c>
      <c r="S777" s="143" t="str">
        <f>IF(SP_SUL!V781="","*",SP_SUL!V781)</f>
        <v>Henrique</v>
      </c>
      <c r="T777" s="143" t="str">
        <f>IF(SP_SUL!W781="","*",SP_SUL!W781)</f>
        <v>PDM - Substituição de dormentes</v>
      </c>
      <c r="U777" s="136">
        <f ca="1">_xlfn.XLOOKUP(G777&amp;$U$2,BS_CONTROLE[CHAVE],BS_CONTROLE[Quantidade_11],"-")</f>
        <v>0</v>
      </c>
      <c r="V777" s="136">
        <f ca="1">_xlfn.XLOOKUP(G777&amp;$V$2,BS_CONTROLE[CHAVE],BS_CONTROLE[Quantidade_11],"-")</f>
        <v>0</v>
      </c>
      <c r="W777" s="136">
        <f ca="1">_xlfn.XLOOKUP(G777&amp;$W$2,BS_CONTROLE[CHAVE],BS_CONTROLE[Quantidade_11],"-")</f>
        <v>0</v>
      </c>
    </row>
    <row r="778" spans="1:23" hidden="1">
      <c r="A778" s="144" t="str">
        <f>IF(SP_SUL!Y782="","*",SP_SUL!Y782)</f>
        <v>*</v>
      </c>
      <c r="B778" s="144" t="str">
        <f>IF(SP_SUL!X782="","*",SP_SUL!X782)</f>
        <v>Oportunidade</v>
      </c>
      <c r="C778" s="144" t="str">
        <f>IF(SP_SUL!Z782="","*",SP_SUL!Z782)</f>
        <v>*</v>
      </c>
      <c r="D778" s="138" t="str">
        <f>IF(SP_SUL!S782="","*",SP_SUL!S782)</f>
        <v>SP SUL</v>
      </c>
      <c r="E778" s="138" t="str">
        <f>IF(SP_SUL!T782="","*",SP_SUL!T782)</f>
        <v>ZBV-ZKE</v>
      </c>
      <c r="F778" s="143">
        <f>IF(SP_SUL!B782="","*",SP_SUL!B782)</f>
        <v>46083</v>
      </c>
      <c r="G778" s="143" t="str">
        <f>IF(SP_SUL!D782="","*",SP_SUL!D782)</f>
        <v>W59</v>
      </c>
      <c r="H778" s="143" t="str">
        <f>IF(SP_SUL!F782="","*",SP_SUL!F782)</f>
        <v>PDM - DESCARGA - DORMENTE</v>
      </c>
      <c r="I778" s="143" t="str">
        <f>IF(SP_SUL!H782="","*",SP_SUL!H782)</f>
        <v>ZYU1</v>
      </c>
      <c r="J778" s="143" t="str">
        <f>IF(SP_SUL!I782="","*",SP_SUL!I782)</f>
        <v>ZYU1</v>
      </c>
      <c r="K778" s="138" t="str">
        <f>IF(SP_SUL!M782="","*",SP_SUL!M782)</f>
        <v>ZDY-ZFY</v>
      </c>
      <c r="L778" s="138" t="str">
        <f>IF(SP_SUL!N782="","*",SP_SUL!N782)</f>
        <v>189ZFY</v>
      </c>
      <c r="M778" s="139">
        <f>IF(SP_SUL!J782="","*",SP_SUL!J782)</f>
        <v>56</v>
      </c>
      <c r="N778" s="142">
        <f>IF(SP_SUL!K782="","*",SP_SUL!K782)</f>
        <v>190</v>
      </c>
      <c r="O778" s="142" t="str">
        <f>IF(SP_SUL!L782="","*",SP_SUL!L782)</f>
        <v>-</v>
      </c>
      <c r="P778" s="141">
        <f>IF(SP_SUL!O782="","*",SP_SUL!O782)</f>
        <v>0.375</v>
      </c>
      <c r="Q778" s="141">
        <f>IF(SP_SUL!P782="","*",SP_SUL!P782)</f>
        <v>4.1666666666666664E-2</v>
      </c>
      <c r="R778" s="143" t="str">
        <f>IF(SP_SUL!Q782="","*",CONCATENATE(SP_SUL!Q782," ",SP_SUL!R782))</f>
        <v>100 Nº DE DORMENTES</v>
      </c>
      <c r="S778" s="143" t="str">
        <f>IF(SP_SUL!V782="","*",SP_SUL!V782)</f>
        <v>Henrique</v>
      </c>
      <c r="T778" s="143" t="str">
        <f>IF(SP_SUL!W782="","*",SP_SUL!W782)</f>
        <v>Descarga de dormentes km190+000 (40min)</v>
      </c>
      <c r="U778" s="136">
        <f ca="1">_xlfn.XLOOKUP(G778&amp;$U$2,BS_CONTROLE[CHAVE],BS_CONTROLE[Quantidade_11],"-")</f>
        <v>0</v>
      </c>
      <c r="V778" s="136">
        <f ca="1">_xlfn.XLOOKUP(G778&amp;$V$2,BS_CONTROLE[CHAVE],BS_CONTROLE[Quantidade_11],"-")</f>
        <v>0</v>
      </c>
      <c r="W778" s="136">
        <f ca="1">_xlfn.XLOOKUP(G778&amp;$W$2,BS_CONTROLE[CHAVE],BS_CONTROLE[Quantidade_11],"-")</f>
        <v>0</v>
      </c>
    </row>
    <row r="779" spans="1:23" hidden="1">
      <c r="A779" s="144" t="str">
        <f>IF(SP_SUL!Y783="","*",SP_SUL!Y783)</f>
        <v>*</v>
      </c>
      <c r="B779" s="144" t="str">
        <f>IF(SP_SUL!X783="","*",SP_SUL!X783)</f>
        <v>Oportunidade</v>
      </c>
      <c r="C779" s="144" t="str">
        <f>IF(SP_SUL!Z783="","*",SP_SUL!Z783)</f>
        <v>*</v>
      </c>
      <c r="D779" s="138" t="str">
        <f>IF(SP_SUL!S783="","*",SP_SUL!S783)</f>
        <v>SP SUL</v>
      </c>
      <c r="E779" s="138" t="str">
        <f>IF(SP_SUL!T783="","*",SP_SUL!T783)</f>
        <v>ZBV-ZKE</v>
      </c>
      <c r="F779" s="143" t="str">
        <f>IF(SP_SUL!B783="","*",SP_SUL!B783)</f>
        <v>*</v>
      </c>
      <c r="G779" s="143" t="str">
        <f>IF(SP_SUL!D783="","*",SP_SUL!D783)</f>
        <v>ROBSON (TF-701)</v>
      </c>
      <c r="H779" s="143" t="str">
        <f>IF(SP_SUL!F783="","*",SP_SUL!F783)</f>
        <v>PDM - SUBSTITUIÇÃO - DORMENTE</v>
      </c>
      <c r="I779" s="143" t="str">
        <f>IF(SP_SUL!H783="","*",SP_SUL!H783)</f>
        <v>-</v>
      </c>
      <c r="J779" s="143" t="str">
        <f>IF(SP_SUL!I783="","*",SP_SUL!I783)</f>
        <v>-</v>
      </c>
      <c r="K779" s="138" t="str">
        <f>IF(SP_SUL!M783="","*",SP_SUL!M783)</f>
        <v>ZDY-ZFY</v>
      </c>
      <c r="L779" s="138" t="str">
        <f>IF(SP_SUL!N783="","*",SP_SUL!N783)</f>
        <v>189ZFY</v>
      </c>
      <c r="M779" s="139">
        <f>IF(SP_SUL!J783="","*",SP_SUL!J783)</f>
        <v>56</v>
      </c>
      <c r="N779" s="142">
        <f>IF(SP_SUL!K783="","*",SP_SUL!K783)</f>
        <v>190.3</v>
      </c>
      <c r="O779" s="142">
        <f>IF(SP_SUL!L783="","*",SP_SUL!L783)</f>
        <v>190.5</v>
      </c>
      <c r="P779" s="141">
        <f>IF(SP_SUL!O783="","*",SP_SUL!O783)</f>
        <v>0.375</v>
      </c>
      <c r="Q779" s="141">
        <f>IF(SP_SUL!P783="","*",SP_SUL!P783)</f>
        <v>8.3333333333333329E-2</v>
      </c>
      <c r="R779" s="143" t="str">
        <f>IF(SP_SUL!Q783="","*",CONCATENATE(SP_SUL!Q783," ",SP_SUL!R783))</f>
        <v>50 Nº DE DORMENTES</v>
      </c>
      <c r="S779" s="143" t="str">
        <f>IF(SP_SUL!V783="","*",SP_SUL!V783)</f>
        <v>Robson</v>
      </c>
      <c r="T779" s="143" t="str">
        <f>IF(SP_SUL!W783="","*",SP_SUL!W783)</f>
        <v>Substituição de dormentes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IF(SP_SUL!Y784="","*",SP_SUL!Y784)</f>
        <v>*</v>
      </c>
      <c r="B780" s="144" t="str">
        <f>IF(SP_SUL!X784="","*",SP_SUL!X784)</f>
        <v>Oportunidade</v>
      </c>
      <c r="C780" s="144" t="str">
        <f>IF(SP_SUL!Z784="","*",SP_SUL!Z784)</f>
        <v>*</v>
      </c>
      <c r="D780" s="138" t="str">
        <f>IF(SP_SUL!S784="","*",SP_SUL!S784)</f>
        <v>SP SUL</v>
      </c>
      <c r="E780" s="138" t="str">
        <f>IF(SP_SUL!T784="","*",SP_SUL!T784)</f>
        <v>ZBV-ZKE</v>
      </c>
      <c r="F780" s="143" t="str">
        <f>IF(SP_SUL!B784="","*",SP_SUL!B784)</f>
        <v>*</v>
      </c>
      <c r="G780" s="143" t="str">
        <f>IF(SP_SUL!D784="","*",SP_SUL!D784)</f>
        <v>JACIANO (TF-674)</v>
      </c>
      <c r="H780" s="143" t="str">
        <f>IF(SP_SUL!F784="","*",SP_SUL!F784)</f>
        <v>PDM - SUBSTITUIÇÃO - DORMENTE</v>
      </c>
      <c r="I780" s="143" t="str">
        <f>IF(SP_SUL!H784="","*",SP_SUL!H784)</f>
        <v>-</v>
      </c>
      <c r="J780" s="143" t="str">
        <f>IF(SP_SUL!I784="","*",SP_SUL!I784)</f>
        <v>-</v>
      </c>
      <c r="K780" s="138" t="str">
        <f>IF(SP_SUL!M784="","*",SP_SUL!M784)</f>
        <v>ZDY-ZFY</v>
      </c>
      <c r="L780" s="138" t="str">
        <f>IF(SP_SUL!N784="","*",SP_SUL!N784)</f>
        <v>189ZFY</v>
      </c>
      <c r="M780" s="139">
        <f>IF(SP_SUL!J784="","*",SP_SUL!J784)</f>
        <v>56</v>
      </c>
      <c r="N780" s="142">
        <f>IF(SP_SUL!K784="","*",SP_SUL!K784)</f>
        <v>190.3</v>
      </c>
      <c r="O780" s="142">
        <f>IF(SP_SUL!L784="","*",SP_SUL!L784)</f>
        <v>190.5</v>
      </c>
      <c r="P780" s="141">
        <f>IF(SP_SUL!O784="","*",SP_SUL!O784)</f>
        <v>0.375</v>
      </c>
      <c r="Q780" s="141">
        <f>IF(SP_SUL!P784="","*",SP_SUL!P784)</f>
        <v>8.3333333333333329E-2</v>
      </c>
      <c r="R780" s="143" t="str">
        <f>IF(SP_SUL!Q784="","*",CONCATENATE(SP_SUL!Q784," ",SP_SUL!R784))</f>
        <v>50 Nº DE DORMENTES</v>
      </c>
      <c r="S780" s="143" t="str">
        <f>IF(SP_SUL!V784="","*",SP_SUL!V784)</f>
        <v>Josenilton</v>
      </c>
      <c r="T780" s="143" t="str">
        <f>IF(SP_SUL!W784="","*",SP_SUL!W784)</f>
        <v>Substituição de dormentes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IF(SP_SUL!Y785="","*",SP_SUL!Y785)</f>
        <v>*</v>
      </c>
      <c r="B781" s="144" t="str">
        <f>IF(SP_SUL!X785="","*",SP_SUL!X785)</f>
        <v>Oportunidade</v>
      </c>
      <c r="C781" s="144" t="str">
        <f>IF(SP_SUL!Z785="","*",SP_SUL!Z785)</f>
        <v>*</v>
      </c>
      <c r="D781" s="138" t="str">
        <f>IF(SP_SUL!S785="","*",SP_SUL!S785)</f>
        <v>SP SUL</v>
      </c>
      <c r="E781" s="138" t="str">
        <f>IF(SP_SUL!T785="","*",SP_SUL!T785)</f>
        <v>ZKE-ZEV</v>
      </c>
      <c r="F781" s="143">
        <f>IF(SP_SUL!B785="","*",SP_SUL!B785)</f>
        <v>46083</v>
      </c>
      <c r="G781" s="143" t="str">
        <f>IF(SP_SUL!D785="","*",SP_SUL!D785)</f>
        <v>CLEBISON (TP-728)</v>
      </c>
      <c r="H781" s="143" t="str">
        <f>IF(SP_SUL!F785="","*",SP_SUL!F785)</f>
        <v>PDM - SOLDA</v>
      </c>
      <c r="I781" s="143" t="str">
        <f>IF(SP_SUL!H785="","*",SP_SUL!H785)</f>
        <v>-</v>
      </c>
      <c r="J781" s="143" t="str">
        <f>IF(SP_SUL!I785="","*",SP_SUL!I785)</f>
        <v>-</v>
      </c>
      <c r="K781" s="138" t="str">
        <f>IF(SP_SUL!M785="","*",SP_SUL!M785)</f>
        <v>ZWW-ZKW</v>
      </c>
      <c r="L781" s="138" t="str">
        <f>IF(SP_SUL!N785="","*",SP_SUL!N785)</f>
        <v>K93K912</v>
      </c>
      <c r="M781" s="139">
        <f>IF(SP_SUL!J785="","*",SP_SUL!J785)</f>
        <v>55</v>
      </c>
      <c r="N781" s="142">
        <f>IF(SP_SUL!K785="","*",SP_SUL!K785)</f>
        <v>91.15</v>
      </c>
      <c r="O781" s="142">
        <f>IF(SP_SUL!L785="","*",SP_SUL!L785)</f>
        <v>91.516999999999996</v>
      </c>
      <c r="P781" s="141">
        <f>IF(SP_SUL!O785="","*",SP_SUL!O785)</f>
        <v>0.375</v>
      </c>
      <c r="Q781" s="141">
        <f>IF(SP_SUL!P785="","*",SP_SUL!P785)</f>
        <v>6.25E-2</v>
      </c>
      <c r="R781" s="143" t="str">
        <f>IF(SP_SUL!Q785="","*",CONCATENATE(SP_SUL!Q785," ",SP_SUL!R785))</f>
        <v>1 Nº DE SOLDA</v>
      </c>
      <c r="S781" s="143" t="str">
        <f>IF(SP_SUL!V785="","*",SP_SUL!V785)</f>
        <v xml:space="preserve">Felipe </v>
      </c>
      <c r="T781" s="143" t="str">
        <f>IF(SP_SUL!W785="","*",SP_SUL!W785)</f>
        <v xml:space="preserve">Execução de solda - Condicionado a temperatura </v>
      </c>
      <c r="U781" s="136">
        <f ca="1">_xlfn.XLOOKUP(G781&amp;$U$2,BS_CONTROLE[CHAVE],BS_CONTROLE[Quantidade_11],"-")</f>
        <v>0</v>
      </c>
      <c r="V781" s="136">
        <f ca="1">_xlfn.XLOOKUP(G781&amp;$V$2,BS_CONTROLE[CHAVE],BS_CONTROLE[Quantidade_11],"-")</f>
        <v>0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IF(SP_SUL!Y786="","*",SP_SUL!Y786)</f>
        <v>*</v>
      </c>
      <c r="B782" s="144" t="str">
        <f>IF(SP_SUL!X786="","*",SP_SUL!X786)</f>
        <v>Oportunidade</v>
      </c>
      <c r="C782" s="144" t="str">
        <f>IF(SP_SUL!Z786="","*",SP_SUL!Z786)</f>
        <v>*</v>
      </c>
      <c r="D782" s="138" t="str">
        <f>IF(SP_SUL!S786="","*",SP_SUL!S786)</f>
        <v>SP SUL</v>
      </c>
      <c r="E782" s="138" t="str">
        <f>IF(SP_SUL!T786="","*",SP_SUL!T786)</f>
        <v>ZKE-ZEV</v>
      </c>
      <c r="F782" s="143">
        <f>IF(SP_SUL!B786="","*",SP_SUL!B786)</f>
        <v>46083</v>
      </c>
      <c r="G782" s="143" t="str">
        <f>IF(SP_SUL!D786="","*",SP_SUL!D786)</f>
        <v>ISMAEL(TP-726)</v>
      </c>
      <c r="H782" s="143" t="str">
        <f>IF(SP_SUL!F786="","*",SP_SUL!F786)</f>
        <v>PDM - SOLDA</v>
      </c>
      <c r="I782" s="143" t="str">
        <f>IF(SP_SUL!H786="","*",SP_SUL!H786)</f>
        <v>-</v>
      </c>
      <c r="J782" s="143" t="str">
        <f>IF(SP_SUL!I786="","*",SP_SUL!I786)</f>
        <v>-</v>
      </c>
      <c r="K782" s="138" t="str">
        <f>IF(SP_SUL!M786="","*",SP_SUL!M786)</f>
        <v>ZWW-ZKW</v>
      </c>
      <c r="L782" s="138" t="str">
        <f>IF(SP_SUL!N786="","*",SP_SUL!N786)</f>
        <v>K93K912</v>
      </c>
      <c r="M782" s="139">
        <f>IF(SP_SUL!J786="","*",SP_SUL!J786)</f>
        <v>55</v>
      </c>
      <c r="N782" s="142">
        <f>IF(SP_SUL!K786="","*",SP_SUL!K786)</f>
        <v>91.15</v>
      </c>
      <c r="O782" s="142">
        <f>IF(SP_SUL!L786="","*",SP_SUL!L786)</f>
        <v>91.516999999999996</v>
      </c>
      <c r="P782" s="141">
        <f>IF(SP_SUL!O786="","*",SP_SUL!O786)</f>
        <v>0.375</v>
      </c>
      <c r="Q782" s="141">
        <f>IF(SP_SUL!P786="","*",SP_SUL!P786)</f>
        <v>6.25E-2</v>
      </c>
      <c r="R782" s="143" t="str">
        <f>IF(SP_SUL!Q786="","*",CONCATENATE(SP_SUL!Q786," ",SP_SUL!R786))</f>
        <v>1 Nº DE SOLDA</v>
      </c>
      <c r="S782" s="143" t="str">
        <f>IF(SP_SUL!V786="","*",SP_SUL!V786)</f>
        <v xml:space="preserve">Felipe </v>
      </c>
      <c r="T782" s="143" t="str">
        <f>IF(SP_SUL!W786="","*",SP_SUL!W786)</f>
        <v xml:space="preserve">Execução de solda - Condicionado a temperatura </v>
      </c>
      <c r="U782" s="136">
        <f ca="1">_xlfn.XLOOKUP(G782&amp;$U$2,BS_CONTROLE[CHAVE],BS_CONTROLE[Quantidade_11],"-")</f>
        <v>0</v>
      </c>
      <c r="V782" s="136">
        <f ca="1">_xlfn.XLOOKUP(G782&amp;$V$2,BS_CONTROLE[CHAVE],BS_CONTROLE[Quantidade_11],"-")</f>
        <v>0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IF(SP_SUL!Y787="","*",SP_SUL!Y787)</f>
        <v>*</v>
      </c>
      <c r="B783" s="144" t="str">
        <f>IF(SP_SUL!X787="","*",SP_SUL!X787)</f>
        <v>Oportunidade</v>
      </c>
      <c r="C783" s="144" t="str">
        <f>IF(SP_SUL!Z787="","*",SP_SUL!Z787)</f>
        <v>*</v>
      </c>
      <c r="D783" s="138" t="str">
        <f>IF(SP_SUL!S787="","*",SP_SUL!S787)</f>
        <v>SP SUL</v>
      </c>
      <c r="E783" s="138" t="str">
        <f>IF(SP_SUL!T787="","*",SP_SUL!T787)</f>
        <v>ZKE-ZEV</v>
      </c>
      <c r="F783" s="143">
        <f>IF(SP_SUL!B787="","*",SP_SUL!B787)</f>
        <v>46083</v>
      </c>
      <c r="G783" s="143" t="str">
        <f>IF(SP_SUL!D787="","*",SP_SUL!D787)</f>
        <v>E17</v>
      </c>
      <c r="H783" s="143" t="str">
        <f>IF(SP_SUL!F787="","*",SP_SUL!F787)</f>
        <v>CAMINHÃO DE SOLDA</v>
      </c>
      <c r="I783" s="143" t="str">
        <f>IF(SP_SUL!H787="","*",SP_SUL!H787)</f>
        <v>102ZKW2</v>
      </c>
      <c r="J783" s="143" t="str">
        <f>IF(SP_SUL!I787="","*",SP_SUL!I787)</f>
        <v>102ZKW2</v>
      </c>
      <c r="K783" s="138" t="str">
        <f>IF(SP_SUL!M787="","*",SP_SUL!M787)</f>
        <v>ZKW-ZLU</v>
      </c>
      <c r="L783" s="138" t="str">
        <f>IF(SP_SUL!N787="","*",SP_SUL!N787)</f>
        <v>102ZKW2</v>
      </c>
      <c r="M783" s="139">
        <f>IF(SP_SUL!J787="","*",SP_SUL!J787)</f>
        <v>55</v>
      </c>
      <c r="N783" s="142">
        <f>IF(SP_SUL!K787="","*",SP_SUL!K787)</f>
        <v>100.3</v>
      </c>
      <c r="O783" s="142" t="str">
        <f>IF(SP_SUL!L787="","*",SP_SUL!L787)</f>
        <v>-</v>
      </c>
      <c r="P783" s="141">
        <f>IF(SP_SUL!O787="","*",SP_SUL!O787)</f>
        <v>0.38194444444444442</v>
      </c>
      <c r="Q783" s="141">
        <f>IF(SP_SUL!P787="","*",SP_SUL!P787)</f>
        <v>0.125</v>
      </c>
      <c r="R783" s="143" t="str">
        <f>IF(SP_SUL!Q787="","*",CONCATENATE(SP_SUL!Q787," ",SP_SUL!R787))</f>
        <v>2 Nº DE SOLDA</v>
      </c>
      <c r="S783" s="143" t="str">
        <f>IF(SP_SUL!V787="","*",SP_SUL!V787)</f>
        <v xml:space="preserve">Higor </v>
      </c>
      <c r="T783" s="143" t="str">
        <f>IF(SP_SUL!W787="","*",SP_SUL!W787)</f>
        <v>Caminhão de solda</v>
      </c>
      <c r="U783" s="136">
        <f ca="1">_xlfn.XLOOKUP(G783&amp;$U$2,BS_CONTROLE[CHAVE],BS_CONTROLE[Quantidade_11],"-")</f>
        <v>0</v>
      </c>
      <c r="V783" s="136">
        <f ca="1">_xlfn.XLOOKUP(G783&amp;$V$2,BS_CONTROLE[CHAVE],BS_CONTROLE[Quantidade_11],"-")</f>
        <v>0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IF(SP_SUL!Y788="","*",SP_SUL!Y788)</f>
        <v>*</v>
      </c>
      <c r="B784" s="144" t="str">
        <f>IF(SP_SUL!X788="","*",SP_SUL!X788)</f>
        <v>Oportunidade</v>
      </c>
      <c r="C784" s="144" t="str">
        <f>IF(SP_SUL!Z788="","*",SP_SUL!Z788)</f>
        <v>*</v>
      </c>
      <c r="D784" s="138" t="str">
        <f>IF(SP_SUL!S788="","*",SP_SUL!S788)</f>
        <v>SP SUL</v>
      </c>
      <c r="E784" s="138" t="str">
        <f>IF(SP_SUL!T788="","*",SP_SUL!T788)</f>
        <v>ZKE-ZEV</v>
      </c>
      <c r="F784" s="143">
        <f>IF(SP_SUL!B788="","*",SP_SUL!B788)</f>
        <v>46083</v>
      </c>
      <c r="G784" s="143" t="str">
        <f>IF(SP_SUL!D788="","*",SP_SUL!D788)</f>
        <v>DIEGO (TP-681)</v>
      </c>
      <c r="H784" s="143" t="str">
        <f>IF(SP_SUL!F788="","*",SP_SUL!F788)</f>
        <v>PDM - SUBSTITUIÇÃO - TRILHO</v>
      </c>
      <c r="I784" s="143" t="str">
        <f>IF(SP_SUL!H788="","*",SP_SUL!H788)</f>
        <v>-</v>
      </c>
      <c r="J784" s="143" t="str">
        <f>IF(SP_SUL!I788="","*",SP_SUL!I788)</f>
        <v>-</v>
      </c>
      <c r="K784" s="138" t="str">
        <f>IF(SP_SUL!M788="","*",SP_SUL!M788)</f>
        <v>ZWI-ZEM</v>
      </c>
      <c r="L784" s="138" t="str">
        <f>IF(SP_SUL!N788="","*",SP_SUL!N788)</f>
        <v>130ZYQ2</v>
      </c>
      <c r="M784" s="139">
        <f>IF(SP_SUL!J788="","*",SP_SUL!J788)</f>
        <v>55</v>
      </c>
      <c r="N784" s="142">
        <f>IF(SP_SUL!K788="","*",SP_SUL!K788)</f>
        <v>129.9</v>
      </c>
      <c r="O784" s="142" t="str">
        <f>IF(SP_SUL!L788="","*",SP_SUL!L788)</f>
        <v>-</v>
      </c>
      <c r="P784" s="141">
        <f>IF(SP_SUL!O788="","*",SP_SUL!O788)</f>
        <v>0.41666666666666669</v>
      </c>
      <c r="Q784" s="141">
        <f>IF(SP_SUL!P788="","*",SP_SUL!P788)</f>
        <v>8.3333333333333329E-2</v>
      </c>
      <c r="R784" s="143" t="str">
        <f>IF(SP_SUL!Q788="","*",CONCATENATE(SP_SUL!Q788," ",SP_SUL!R788))</f>
        <v>312 M</v>
      </c>
      <c r="S784" s="143" t="str">
        <f>IF(SP_SUL!V788="","*",SP_SUL!V788)</f>
        <v xml:space="preserve">Felipe </v>
      </c>
      <c r="T784" s="143" t="str">
        <f>IF(SP_SUL!W788="","*",SP_SUL!W788)</f>
        <v xml:space="preserve">PDM - Substituição de trilho  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IF(SP_SUL!Y789="","*",SP_SUL!Y789)</f>
        <v>*</v>
      </c>
      <c r="B785" s="144" t="str">
        <f>IF(SP_SUL!X789="","*",SP_SUL!X789)</f>
        <v>Oportunidade</v>
      </c>
      <c r="C785" s="144" t="str">
        <f>IF(SP_SUL!Z789="","*",SP_SUL!Z789)</f>
        <v>*</v>
      </c>
      <c r="D785" s="138" t="str">
        <f>IF(SP_SUL!S789="","*",SP_SUL!S789)</f>
        <v>SP SUL</v>
      </c>
      <c r="E785" s="138" t="str">
        <f>IF(SP_SUL!T789="","*",SP_SUL!T789)</f>
        <v>ZKE-ZEV</v>
      </c>
      <c r="F785" s="143">
        <f>IF(SP_SUL!B789="","*",SP_SUL!B789)</f>
        <v>46083</v>
      </c>
      <c r="G785" s="143" t="str">
        <f>IF(SP_SUL!D789="","*",SP_SUL!D789)</f>
        <v>W60</v>
      </c>
      <c r="H785" s="143" t="str">
        <f>IF(SP_SUL!F789="","*",SP_SUL!F789)</f>
        <v>RECOLHIMENTO DE DORMENTE</v>
      </c>
      <c r="I785" s="143" t="str">
        <f>IF(SP_SUL!H789="","*",SP_SUL!H789)</f>
        <v>ZEM130-2</v>
      </c>
      <c r="J785" s="143" t="str">
        <f>IF(SP_SUL!I789="","*",SP_SUL!I789)</f>
        <v>ZEM130-2</v>
      </c>
      <c r="K785" s="138" t="str">
        <f>IF(SP_SUL!M789="","*",SP_SUL!M789)</f>
        <v>ZEJ</v>
      </c>
      <c r="L785" s="138" t="str">
        <f>IF(SP_SUL!N789="","*",SP_SUL!N789)</f>
        <v>ZEJ1</v>
      </c>
      <c r="M785" s="139">
        <f>IF(SP_SUL!J789="","*",SP_SUL!J789)</f>
        <v>48</v>
      </c>
      <c r="N785" s="142">
        <f>IF(SP_SUL!K789="","*",SP_SUL!K789)</f>
        <v>145.9</v>
      </c>
      <c r="O785" s="142">
        <f>IF(SP_SUL!L789="","*",SP_SUL!L789)</f>
        <v>151.6</v>
      </c>
      <c r="P785" s="141">
        <f>IF(SP_SUL!O789="","*",SP_SUL!O789)</f>
        <v>0.33333333333333331</v>
      </c>
      <c r="Q785" s="141">
        <f>IF(SP_SUL!P789="","*",SP_SUL!P789)</f>
        <v>6.25E-2</v>
      </c>
      <c r="R785" s="143" t="str">
        <f>IF(SP_SUL!Q789="","*",CONCATENATE(SP_SUL!Q789," ",SP_SUL!R789))</f>
        <v>100 Nº DE PEÇAS</v>
      </c>
      <c r="S785" s="143" t="str">
        <f>IF(SP_SUL!V789="","*",SP_SUL!V789)</f>
        <v xml:space="preserve">felipe </v>
      </c>
      <c r="T785" s="143" t="str">
        <f>IF(SP_SUL!W789="","*",SP_SUL!W789)</f>
        <v>Recolhimento de dormente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>
        <f ca="1">_xlfn.XLOOKUP(G785&amp;$W$2,BS_CONTROLE[CHAVE],BS_CONTROLE[Quantidade_11],"-")</f>
        <v>0</v>
      </c>
    </row>
    <row r="786" spans="1:23" hidden="1">
      <c r="A786" s="144" t="str">
        <f>IF(SP_SUL!Y790="","*",SP_SUL!Y790)</f>
        <v>*</v>
      </c>
      <c r="B786" s="144" t="str">
        <f>IF(SP_SUL!X790="","*",SP_SUL!X790)</f>
        <v>*</v>
      </c>
      <c r="C786" s="144" t="str">
        <f>IF(SP_SUL!Z790="","*",SP_SUL!Z790)</f>
        <v>*</v>
      </c>
      <c r="D786" s="138" t="str">
        <f>IF(SP_SUL!S790="","*",SP_SUL!S790)</f>
        <v>-</v>
      </c>
      <c r="E786" s="138" t="str">
        <f>IF(SP_SUL!T790="","*",SP_SUL!T790)</f>
        <v>-</v>
      </c>
      <c r="F786" s="143" t="str">
        <f>IF(SP_SUL!B790="","*",SP_SUL!B790)</f>
        <v>*</v>
      </c>
      <c r="G786" s="143" t="str">
        <f>IF(SP_SUL!D790="","*",SP_SUL!D790)</f>
        <v>*</v>
      </c>
      <c r="H786" s="143" t="str">
        <f>IF(SP_SUL!F790="","*",SP_SUL!F790)</f>
        <v>*</v>
      </c>
      <c r="I786" s="143" t="str">
        <f>IF(SP_SUL!H790="","*",SP_SUL!H790)</f>
        <v>*</v>
      </c>
      <c r="J786" s="143" t="str">
        <f>IF(SP_SUL!I790="","*",SP_SUL!I790)</f>
        <v>*</v>
      </c>
      <c r="K786" s="138" t="str">
        <f>IF(SP_SUL!M790="","*",SP_SUL!M790)</f>
        <v>-</v>
      </c>
      <c r="L786" s="138" t="str">
        <f>IF(SP_SUL!N790="","*",SP_SUL!N790)</f>
        <v>-</v>
      </c>
      <c r="M786" s="139" t="str">
        <f>IF(SP_SUL!J790="","*",SP_SUL!J790)</f>
        <v>*</v>
      </c>
      <c r="N786" s="142" t="str">
        <f>IF(SP_SUL!K790="","*",SP_SUL!K790)</f>
        <v>*</v>
      </c>
      <c r="O786" s="142" t="str">
        <f>IF(SP_SUL!L790="","*",SP_SUL!L790)</f>
        <v>*</v>
      </c>
      <c r="P786" s="141" t="str">
        <f>IF(SP_SUL!O790="","*",SP_SUL!O790)</f>
        <v>*</v>
      </c>
      <c r="Q786" s="141" t="str">
        <f>IF(SP_SUL!P790="","*",SP_SUL!P790)</f>
        <v>*</v>
      </c>
      <c r="R786" s="143" t="str">
        <f>IF(SP_SUL!Q790="","*",CONCATENATE(SP_SUL!Q790," ",SP_SUL!R790))</f>
        <v>*</v>
      </c>
      <c r="S786" s="143" t="str">
        <f>IF(SP_SUL!V790="","*",SP_SUL!V790)</f>
        <v>*</v>
      </c>
      <c r="T786" s="143" t="str">
        <f>IF(SP_SUL!W790="","*",SP_SUL!W790)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IF(SP_SUL!Y791="","*",SP_SUL!Y791)</f>
        <v>*</v>
      </c>
      <c r="B787" s="144" t="str">
        <f>IF(SP_SUL!X791="","*",SP_SUL!X791)</f>
        <v>Oportunidade</v>
      </c>
      <c r="C787" s="144" t="str">
        <f>IF(SP_SUL!Z791="","*",SP_SUL!Z791)</f>
        <v>*</v>
      </c>
      <c r="D787" s="138" t="str">
        <f>IF(SP_SUL!S791="","*",SP_SUL!S791)</f>
        <v>SP SUL</v>
      </c>
      <c r="E787" s="138" t="str">
        <f>IF(SP_SUL!T791="","*",SP_SUL!T791)</f>
        <v>ZKE-ZEV</v>
      </c>
      <c r="F787" s="143">
        <f>IF(SP_SUL!B791="","*",SP_SUL!B791)</f>
        <v>46083</v>
      </c>
      <c r="G787" s="143" t="str">
        <f>IF(SP_SUL!D791="","*",SP_SUL!D791)</f>
        <v>MATEUS (TP-809)</v>
      </c>
      <c r="H787" s="143" t="str">
        <f>IF(SP_SUL!F791="","*",SP_SUL!F791)</f>
        <v>MODERNIZAÇÃO - SOLDA</v>
      </c>
      <c r="I787" s="143" t="str">
        <f>IF(SP_SUL!H791="","*",SP_SUL!H791)</f>
        <v>-</v>
      </c>
      <c r="J787" s="143" t="str">
        <f>IF(SP_SUL!I791="","*",SP_SUL!I791)</f>
        <v>*</v>
      </c>
      <c r="K787" s="138" t="str">
        <f>IF(SP_SUL!M791="","*",SP_SUL!M791)</f>
        <v>ZRB-ZEV</v>
      </c>
      <c r="L787" s="138">
        <f>IF(SP_SUL!N791="","*",SP_SUL!N791)</f>
        <v>1561551</v>
      </c>
      <c r="M787" s="139">
        <f>IF(SP_SUL!J791="","*",SP_SUL!J791)</f>
        <v>48</v>
      </c>
      <c r="N787" s="142">
        <f>IF(SP_SUL!K791="","*",SP_SUL!K791)</f>
        <v>155.96</v>
      </c>
      <c r="O787" s="142" t="str">
        <f>IF(SP_SUL!L791="","*",SP_SUL!L791)</f>
        <v>-</v>
      </c>
      <c r="P787" s="141">
        <f>IF(SP_SUL!O791="","*",SP_SUL!O791)</f>
        <v>0.35416666666666669</v>
      </c>
      <c r="Q787" s="141">
        <f>IF(SP_SUL!P791="","*",SP_SUL!P791)</f>
        <v>6.9444444444444448E-2</v>
      </c>
      <c r="R787" s="143" t="str">
        <f>IF(SP_SUL!Q791="","*",CONCATENATE(SP_SUL!Q791," ",SP_SUL!R791))</f>
        <v>1 Nº DE SOLDA</v>
      </c>
      <c r="S787" s="143" t="str">
        <f>IF(SP_SUL!V791="","*",SP_SUL!V791)</f>
        <v>Alisson</v>
      </c>
      <c r="T787" s="143" t="str">
        <f>IF(SP_SUL!W791="","*",SP_SUL!W791)</f>
        <v xml:space="preserve">Execução de solda - Condicionado a temperatura 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IF(SP_SUL!Y792="","*",SP_SUL!Y792)</f>
        <v>*</v>
      </c>
      <c r="B788" s="144" t="str">
        <f>IF(SP_SUL!X792="","*",SP_SUL!X792)</f>
        <v>Oportunidade</v>
      </c>
      <c r="C788" s="144" t="str">
        <f>IF(SP_SUL!Z792="","*",SP_SUL!Z792)</f>
        <v>*</v>
      </c>
      <c r="D788" s="138" t="str">
        <f>IF(SP_SUL!S792="","*",SP_SUL!S792)</f>
        <v>SP SUL</v>
      </c>
      <c r="E788" s="138" t="str">
        <f>IF(SP_SUL!T792="","*",SP_SUL!T792)</f>
        <v>ZKE-ZEV</v>
      </c>
      <c r="F788" s="143">
        <f>IF(SP_SUL!B792="","*",SP_SUL!B792)</f>
        <v>46083</v>
      </c>
      <c r="G788" s="143" t="str">
        <f>IF(SP_SUL!D792="","*",SP_SUL!D792)</f>
        <v>WALTER (TP-810)</v>
      </c>
      <c r="H788" s="143" t="str">
        <f>IF(SP_SUL!F792="","*",SP_SUL!F792)</f>
        <v>MODERNIZAÇÃO - SOLDA</v>
      </c>
      <c r="I788" s="143" t="str">
        <f>IF(SP_SUL!H792="","*",SP_SUL!H792)</f>
        <v>-</v>
      </c>
      <c r="J788" s="143" t="str">
        <f>IF(SP_SUL!I792="","*",SP_SUL!I792)</f>
        <v>-</v>
      </c>
      <c r="K788" s="138" t="str">
        <f>IF(SP_SUL!M792="","*",SP_SUL!M792)</f>
        <v>ZRB-ZEV</v>
      </c>
      <c r="L788" s="138">
        <f>IF(SP_SUL!N792="","*",SP_SUL!N792)</f>
        <v>1561551</v>
      </c>
      <c r="M788" s="139">
        <f>IF(SP_SUL!J792="","*",SP_SUL!J792)</f>
        <v>48</v>
      </c>
      <c r="N788" s="142">
        <f>IF(SP_SUL!K792="","*",SP_SUL!K792)</f>
        <v>155.36799999999999</v>
      </c>
      <c r="O788" s="142" t="str">
        <f>IF(SP_SUL!L792="","*",SP_SUL!L792)</f>
        <v>-</v>
      </c>
      <c r="P788" s="141">
        <f>IF(SP_SUL!O792="","*",SP_SUL!O792)</f>
        <v>0.35416666666666669</v>
      </c>
      <c r="Q788" s="141">
        <f>IF(SP_SUL!P792="","*",SP_SUL!P792)</f>
        <v>6.9444444444444448E-2</v>
      </c>
      <c r="R788" s="143" t="str">
        <f>IF(SP_SUL!Q792="","*",CONCATENATE(SP_SUL!Q792," ",SP_SUL!R792))</f>
        <v>1 Nº DE SOLDA</v>
      </c>
      <c r="S788" s="143" t="str">
        <f>IF(SP_SUL!V792="","*",SP_SUL!V792)</f>
        <v>Alisson</v>
      </c>
      <c r="T788" s="143" t="str">
        <f>IF(SP_SUL!W792="","*",SP_SUL!W792)</f>
        <v xml:space="preserve">Execução de solda - Condicionado a temperatura 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IF(SP_SUL!Y793="","*",SP_SUL!Y793)</f>
        <v>*</v>
      </c>
      <c r="B789" s="144" t="str">
        <f>IF(SP_SUL!X793="","*",SP_SUL!X793)</f>
        <v>Oportunidade</v>
      </c>
      <c r="C789" s="144" t="str">
        <f>IF(SP_SUL!Z793="","*",SP_SUL!Z793)</f>
        <v>*</v>
      </c>
      <c r="D789" s="138" t="str">
        <f>IF(SP_SUL!S793="","*",SP_SUL!S793)</f>
        <v>SP SUL</v>
      </c>
      <c r="E789" s="138" t="str">
        <f>IF(SP_SUL!T793="","*",SP_SUL!T793)</f>
        <v>ZKE-ZEV</v>
      </c>
      <c r="F789" s="143">
        <f>IF(SP_SUL!B793="","*",SP_SUL!B793)</f>
        <v>46083</v>
      </c>
      <c r="G789" s="143" t="str">
        <f>IF(SP_SUL!D793="","*",SP_SUL!D793)</f>
        <v>ADENISON (TP-810)</v>
      </c>
      <c r="H789" s="143" t="str">
        <f>IF(SP_SUL!F793="","*",SP_SUL!F793)</f>
        <v>MODERNIZAÇÃO - SOLDA</v>
      </c>
      <c r="I789" s="143" t="str">
        <f>IF(SP_SUL!H793="","*",SP_SUL!H793)</f>
        <v>-</v>
      </c>
      <c r="J789" s="143" t="str">
        <f>IF(SP_SUL!I793="","*",SP_SUL!I793)</f>
        <v>-</v>
      </c>
      <c r="K789" s="138" t="str">
        <f>IF(SP_SUL!M793="","*",SP_SUL!M793)</f>
        <v>ZRB-ZEV</v>
      </c>
      <c r="L789" s="138">
        <f>IF(SP_SUL!N793="","*",SP_SUL!N793)</f>
        <v>1561551</v>
      </c>
      <c r="M789" s="139">
        <f>IF(SP_SUL!J793="","*",SP_SUL!J793)</f>
        <v>48</v>
      </c>
      <c r="N789" s="142">
        <f>IF(SP_SUL!K793="","*",SP_SUL!K793)</f>
        <v>155.37899999999999</v>
      </c>
      <c r="O789" s="142" t="str">
        <f>IF(SP_SUL!L793="","*",SP_SUL!L793)</f>
        <v>-</v>
      </c>
      <c r="P789" s="141">
        <f>IF(SP_SUL!O793="","*",SP_SUL!O793)</f>
        <v>0.35416666666666669</v>
      </c>
      <c r="Q789" s="141">
        <f>IF(SP_SUL!P793="","*",SP_SUL!P793)</f>
        <v>6.9444444444444448E-2</v>
      </c>
      <c r="R789" s="143" t="str">
        <f>IF(SP_SUL!Q793="","*",CONCATENATE(SP_SUL!Q793," ",SP_SUL!R793))</f>
        <v>1 Nº DE SOLDA</v>
      </c>
      <c r="S789" s="143" t="str">
        <f>IF(SP_SUL!V793="","*",SP_SUL!V793)</f>
        <v>Alisson</v>
      </c>
      <c r="T789" s="143" t="str">
        <f>IF(SP_SUL!W793="","*",SP_SUL!W793)</f>
        <v xml:space="preserve">Execução de solda - Condicionado a temperatura 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IF(SP_SUL!Y794="","*",SP_SUL!Y794)</f>
        <v>*</v>
      </c>
      <c r="B790" s="144" t="str">
        <f>IF(SP_SUL!X794="","*",SP_SUL!X794)</f>
        <v>Oportunidade</v>
      </c>
      <c r="C790" s="144" t="str">
        <f>IF(SP_SUL!Z794="","*",SP_SUL!Z794)</f>
        <v>*</v>
      </c>
      <c r="D790" s="138" t="str">
        <f>IF(SP_SUL!S794="","*",SP_SUL!S794)</f>
        <v>SP SUL</v>
      </c>
      <c r="E790" s="138" t="str">
        <f>IF(SP_SUL!T794="","*",SP_SUL!T794)</f>
        <v>ZKE-ZEV</v>
      </c>
      <c r="F790" s="143">
        <f>IF(SP_SUL!B794="","*",SP_SUL!B794)</f>
        <v>46083</v>
      </c>
      <c r="G790" s="143" t="str">
        <f>IF(SP_SUL!D794="","*",SP_SUL!D794)</f>
        <v>CAIQUE (TMA-677)</v>
      </c>
      <c r="H790" s="143" t="str">
        <f>IF(SP_SUL!F794="","*",SP_SUL!F794)</f>
        <v>MODERNIZAÇÃO - SOLDA</v>
      </c>
      <c r="I790" s="143" t="str">
        <f>IF(SP_SUL!H794="","*",SP_SUL!H794)</f>
        <v>-</v>
      </c>
      <c r="J790" s="143" t="str">
        <f>IF(SP_SUL!I794="","*",SP_SUL!I794)</f>
        <v>-</v>
      </c>
      <c r="K790" s="138" t="str">
        <f>IF(SP_SUL!M794="","*",SP_SUL!M794)</f>
        <v>ZRB-ZEV</v>
      </c>
      <c r="L790" s="138">
        <f>IF(SP_SUL!N794="","*",SP_SUL!N794)</f>
        <v>1561551</v>
      </c>
      <c r="M790" s="139">
        <f>IF(SP_SUL!J794="","*",SP_SUL!J794)</f>
        <v>48</v>
      </c>
      <c r="N790" s="142">
        <f>IF(SP_SUL!K794="","*",SP_SUL!K794)</f>
        <v>155.59200000000001</v>
      </c>
      <c r="O790" s="142" t="str">
        <f>IF(SP_SUL!L794="","*",SP_SUL!L794)</f>
        <v>-</v>
      </c>
      <c r="P790" s="141">
        <f>IF(SP_SUL!O794="","*",SP_SUL!O794)</f>
        <v>0.35416666666666669</v>
      </c>
      <c r="Q790" s="141">
        <f>IF(SP_SUL!P794="","*",SP_SUL!P794)</f>
        <v>6.25E-2</v>
      </c>
      <c r="R790" s="143" t="str">
        <f>IF(SP_SUL!Q794="","*",CONCATENATE(SP_SUL!Q794," ",SP_SUL!R794))</f>
        <v>1 Nº DE SOLDA</v>
      </c>
      <c r="S790" s="143" t="str">
        <f>IF(SP_SUL!V794="","*",SP_SUL!V794)</f>
        <v>Alisson</v>
      </c>
      <c r="T790" s="143" t="str">
        <f>IF(SP_SUL!W794="","*",SP_SUL!W794)</f>
        <v xml:space="preserve">Execução de solda - Condicionado a temperatura 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IF(SP_SUL!Y795="","*",SP_SUL!Y795)</f>
        <v>*</v>
      </c>
      <c r="B791" s="144" t="str">
        <f>IF(SP_SUL!X795="","*",SP_SUL!X795)</f>
        <v>*</v>
      </c>
      <c r="C791" s="144" t="str">
        <f>IF(SP_SUL!Z795="","*",SP_SUL!Z795)</f>
        <v>*</v>
      </c>
      <c r="D791" s="138" t="str">
        <f>IF(SP_SUL!S795="","*",SP_SUL!S795)</f>
        <v>-</v>
      </c>
      <c r="E791" s="138" t="str">
        <f>IF(SP_SUL!T795="","*",SP_SUL!T795)</f>
        <v>-</v>
      </c>
      <c r="F791" s="143" t="str">
        <f>IF(SP_SUL!B795="","*",SP_SUL!B795)</f>
        <v>*</v>
      </c>
      <c r="G791" s="143" t="str">
        <f>IF(SP_SUL!D795="","*",SP_SUL!D795)</f>
        <v>*</v>
      </c>
      <c r="H791" s="143" t="str">
        <f>IF(SP_SUL!F795="","*",SP_SUL!F795)</f>
        <v>*</v>
      </c>
      <c r="I791" s="143" t="str">
        <f>IF(SP_SUL!H795="","*",SP_SUL!H795)</f>
        <v>*</v>
      </c>
      <c r="J791" s="143" t="str">
        <f>IF(SP_SUL!I795="","*",SP_SUL!I795)</f>
        <v>*</v>
      </c>
      <c r="K791" s="138" t="str">
        <f>IF(SP_SUL!M795="","*",SP_SUL!M795)</f>
        <v>-</v>
      </c>
      <c r="L791" s="138" t="str">
        <f>IF(SP_SUL!N795="","*",SP_SUL!N795)</f>
        <v>-</v>
      </c>
      <c r="M791" s="139" t="str">
        <f>IF(SP_SUL!J795="","*",SP_SUL!J795)</f>
        <v>*</v>
      </c>
      <c r="N791" s="142" t="str">
        <f>IF(SP_SUL!K795="","*",SP_SUL!K795)</f>
        <v>*</v>
      </c>
      <c r="O791" s="142" t="str">
        <f>IF(SP_SUL!L795="","*",SP_SUL!L795)</f>
        <v>*</v>
      </c>
      <c r="P791" s="141" t="str">
        <f>IF(SP_SUL!O795="","*",SP_SUL!O795)</f>
        <v>*</v>
      </c>
      <c r="Q791" s="141" t="str">
        <f>IF(SP_SUL!P795="","*",SP_SUL!P795)</f>
        <v>*</v>
      </c>
      <c r="R791" s="143" t="str">
        <f>IF(SP_SUL!Q795="","*",CONCATENATE(SP_SUL!Q795," ",SP_SUL!R795))</f>
        <v>*</v>
      </c>
      <c r="S791" s="143" t="str">
        <f>IF(SP_SUL!V795="","*",SP_SUL!V795)</f>
        <v>*</v>
      </c>
      <c r="T791" s="143" t="str">
        <f>IF(SP_SUL!W795="","*",SP_SUL!W795)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IF(SP_SUL!Y796="","*",SP_SUL!Y796)</f>
        <v>*</v>
      </c>
      <c r="B792" s="144" t="str">
        <f>IF(SP_SUL!X796="","*",SP_SUL!X796)</f>
        <v>*</v>
      </c>
      <c r="C792" s="144" t="str">
        <f>IF(SP_SUL!Z796="","*",SP_SUL!Z796)</f>
        <v>*</v>
      </c>
      <c r="D792" s="138" t="str">
        <f>IF(SP_SUL!S796="","*",SP_SUL!S796)</f>
        <v>-</v>
      </c>
      <c r="E792" s="138" t="str">
        <f>IF(SP_SUL!T796="","*",SP_SUL!T796)</f>
        <v>-</v>
      </c>
      <c r="F792" s="143" t="str">
        <f>IF(SP_SUL!B796="","*",SP_SUL!B796)</f>
        <v>*</v>
      </c>
      <c r="G792" s="143" t="str">
        <f>IF(SP_SUL!D796="","*",SP_SUL!D796)</f>
        <v>*</v>
      </c>
      <c r="H792" s="143" t="str">
        <f>IF(SP_SUL!F796="","*",SP_SUL!F796)</f>
        <v>*</v>
      </c>
      <c r="I792" s="143" t="str">
        <f>IF(SP_SUL!H796="","*",SP_SUL!H796)</f>
        <v>*</v>
      </c>
      <c r="J792" s="143" t="str">
        <f>IF(SP_SUL!I796="","*",SP_SUL!I796)</f>
        <v>*</v>
      </c>
      <c r="K792" s="138" t="str">
        <f>IF(SP_SUL!M796="","*",SP_SUL!M796)</f>
        <v>-</v>
      </c>
      <c r="L792" s="138" t="str">
        <f>IF(SP_SUL!N796="","*",SP_SUL!N796)</f>
        <v>-</v>
      </c>
      <c r="M792" s="139" t="str">
        <f>IF(SP_SUL!J796="","*",SP_SUL!J796)</f>
        <v>*</v>
      </c>
      <c r="N792" s="142" t="str">
        <f>IF(SP_SUL!K796="","*",SP_SUL!K796)</f>
        <v>*</v>
      </c>
      <c r="O792" s="142" t="str">
        <f>IF(SP_SUL!L796="","*",SP_SUL!L796)</f>
        <v>*</v>
      </c>
      <c r="P792" s="141" t="str">
        <f>IF(SP_SUL!O796="","*",SP_SUL!O796)</f>
        <v>*</v>
      </c>
      <c r="Q792" s="141" t="str">
        <f>IF(SP_SUL!P796="","*",SP_SUL!P796)</f>
        <v>*</v>
      </c>
      <c r="R792" s="143" t="str">
        <f>IF(SP_SUL!Q796="","*",CONCATENATE(SP_SUL!Q796," ",SP_SUL!R796))</f>
        <v>*</v>
      </c>
      <c r="S792" s="143" t="str">
        <f>IF(SP_SUL!V796="","*",SP_SUL!V796)</f>
        <v>*</v>
      </c>
      <c r="T792" s="143" t="str">
        <f>IF(SP_SUL!W796="","*",SP_SUL!W796)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IF(SP_SUL!Y797="","*",SP_SUL!Y797)</f>
        <v>*</v>
      </c>
      <c r="B793" s="144" t="str">
        <f>IF(SP_SUL!X797="","*",SP_SUL!X797)</f>
        <v>Oportunidade</v>
      </c>
      <c r="C793" s="144" t="str">
        <f>IF(SP_SUL!Z797="","*",SP_SUL!Z797)</f>
        <v>*</v>
      </c>
      <c r="D793" s="138" t="str">
        <f>IF(SP_SUL!S797="","*",SP_SUL!S797)</f>
        <v>SP SUL</v>
      </c>
      <c r="E793" s="138" t="str">
        <f>IF(SP_SUL!T797="","*",SP_SUL!T797)</f>
        <v>ZEV-ZPT</v>
      </c>
      <c r="F793" s="143">
        <f>IF(SP_SUL!B797="","*",SP_SUL!B797)</f>
        <v>46083</v>
      </c>
      <c r="G793" s="143" t="str">
        <f>IF(SP_SUL!D797="","*",SP_SUL!D797)</f>
        <v xml:space="preserve">TURMA FIXA VIA </v>
      </c>
      <c r="H793" s="143" t="str">
        <f>IF(SP_SUL!F797="","*",SP_SUL!F797)</f>
        <v>MODERNIZAÇÃO - SOLDA</v>
      </c>
      <c r="I793" s="143" t="str">
        <f>IF(SP_SUL!H797="","*",SP_SUL!H797)</f>
        <v>-</v>
      </c>
      <c r="J793" s="143" t="str">
        <f>IF(SP_SUL!I797="","*",SP_SUL!I797)</f>
        <v>-</v>
      </c>
      <c r="K793" s="138" t="str">
        <f>IF(SP_SUL!M797="","*",SP_SUL!M797)</f>
        <v>ZEZ-ZXW</v>
      </c>
      <c r="L793" s="138" t="str">
        <f>IF(SP_SUL!N797="","*",SP_SUL!N797)</f>
        <v>ZXWK792</v>
      </c>
      <c r="M793" s="139">
        <f>IF(SP_SUL!J797="","*",SP_SUL!J797)</f>
        <v>92</v>
      </c>
      <c r="N793" s="142">
        <f>IF(SP_SUL!K797="","*",SP_SUL!K797)</f>
        <v>79.58</v>
      </c>
      <c r="O793" s="142" t="str">
        <f>IF(SP_SUL!L797="","*",SP_SUL!L797)</f>
        <v>-</v>
      </c>
      <c r="P793" s="141">
        <f>IF(SP_SUL!O797="","*",SP_SUL!O797)</f>
        <v>0.33333333333333331</v>
      </c>
      <c r="Q793" s="141">
        <f>IF(SP_SUL!P797="","*",SP_SUL!P797)</f>
        <v>6.25E-2</v>
      </c>
      <c r="R793" s="143" t="str">
        <f>IF(SP_SUL!Q797="","*",CONCATENATE(SP_SUL!Q797," ",SP_SUL!R797))</f>
        <v>1 Nº DE SOLDA</v>
      </c>
      <c r="S793" s="143" t="str">
        <f>IF(SP_SUL!V797="","*",SP_SUL!V797)</f>
        <v>Augusto</v>
      </c>
      <c r="T793" s="143" t="str">
        <f>IF(SP_SUL!W797="","*",SP_SUL!W797)</f>
        <v xml:space="preserve">Execução de solda - Condicionado a temperatura 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IF(SP_SUL!Y798="","*",SP_SUL!Y798)</f>
        <v>*</v>
      </c>
      <c r="B794" s="144" t="str">
        <f>IF(SP_SUL!X798="","*",SP_SUL!X798)</f>
        <v>Contrato</v>
      </c>
      <c r="C794" s="144" t="str">
        <f>IF(SP_SUL!Z798="","*",SP_SUL!Z798)</f>
        <v>*</v>
      </c>
      <c r="D794" s="138" t="str">
        <f>IF(SP_SUL!S798="","*",SP_SUL!S798)</f>
        <v>SP SUL</v>
      </c>
      <c r="E794" s="138" t="str">
        <f>IF(SP_SUL!T798="","*",SP_SUL!T798)</f>
        <v>ZEV-ZPT</v>
      </c>
      <c r="F794" s="143">
        <f>IF(SP_SUL!B798="","*",SP_SUL!B798)</f>
        <v>46083</v>
      </c>
      <c r="G794" s="143" t="str">
        <f>IF(SP_SUL!D798="","*",SP_SUL!D798)</f>
        <v>W61</v>
      </c>
      <c r="H794" s="143" t="str">
        <f>IF(SP_SUL!F798="","*",SP_SUL!F798)</f>
        <v>DESLOCAMENTO</v>
      </c>
      <c r="I794" s="143" t="str">
        <f>IF(SP_SUL!H798="","*",SP_SUL!H798)</f>
        <v>K67ZEV2</v>
      </c>
      <c r="J794" s="143" t="str">
        <f>IF(SP_SUL!I798="","*",SP_SUL!I798)</f>
        <v>K67ZEV2</v>
      </c>
      <c r="K794" s="138" t="str">
        <f>IF(SP_SUL!M798="","*",SP_SUL!M798)</f>
        <v>ZXW-ZGP</v>
      </c>
      <c r="L794" s="138" t="str">
        <f>IF(SP_SUL!N798="","*",SP_SUL!N798)</f>
        <v>K84ZXW2</v>
      </c>
      <c r="M794" s="139">
        <f>IF(SP_SUL!J798="","*",SP_SUL!J798)</f>
        <v>92</v>
      </c>
      <c r="N794" s="142">
        <f>IF(SP_SUL!K798="","*",SP_SUL!K798)</f>
        <v>83.7</v>
      </c>
      <c r="O794" s="142" t="str">
        <f>IF(SP_SUL!L798="","*",SP_SUL!L798)</f>
        <v>-</v>
      </c>
      <c r="P794" s="141">
        <f>IF(SP_SUL!O798="","*",SP_SUL!O798)</f>
        <v>0.33333333333333331</v>
      </c>
      <c r="Q794" s="141">
        <f>IF(SP_SUL!P798="","*",SP_SUL!P798)</f>
        <v>4.1666666666666664E-2</v>
      </c>
      <c r="R794" s="143" t="str">
        <f>IF(SP_SUL!Q798="","*",CONCATENATE(SP_SUL!Q798," ",SP_SUL!R798))</f>
        <v>1 BINÁRIO</v>
      </c>
      <c r="S794" s="143" t="str">
        <f>IF(SP_SUL!V798="","*",SP_SUL!V798)</f>
        <v>Moises</v>
      </c>
      <c r="T794" s="143" t="str">
        <f>IF(SP_SUL!W798="","*",SP_SUL!W798)</f>
        <v>Deslocamento das turmas (Gira no travessão do km92)</v>
      </c>
      <c r="U794" s="136">
        <f ca="1">_xlfn.XLOOKUP(G794&amp;$U$2,BS_CONTROLE[CHAVE],BS_CONTROLE[Quantidade_11],"-")</f>
        <v>1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IF(SP_SUL!Y799="","*",SP_SUL!Y799)</f>
        <v>*</v>
      </c>
      <c r="B795" s="144" t="str">
        <f>IF(SP_SUL!X799="","*",SP_SUL!X799)</f>
        <v>Contrato</v>
      </c>
      <c r="C795" s="144" t="str">
        <f>IF(SP_SUL!Z799="","*",SP_SUL!Z799)</f>
        <v>*</v>
      </c>
      <c r="D795" s="138" t="str">
        <f>IF(SP_SUL!S799="","*",SP_SUL!S799)</f>
        <v>SP SUL</v>
      </c>
      <c r="E795" s="138" t="str">
        <f>IF(SP_SUL!T799="","*",SP_SUL!T799)</f>
        <v>ZEV-ZPT</v>
      </c>
      <c r="F795" s="143">
        <f>IF(SP_SUL!B799="","*",SP_SUL!B799)</f>
        <v>46083</v>
      </c>
      <c r="G795" s="143" t="str">
        <f>IF(SP_SUL!D799="","*",SP_SUL!D799)</f>
        <v>W62</v>
      </c>
      <c r="H795" s="143" t="str">
        <f>IF(SP_SUL!F799="","*",SP_SUL!F799)</f>
        <v>DESLOCAMENTO</v>
      </c>
      <c r="I795" s="143" t="str">
        <f>IF(SP_SUL!H799="","*",SP_SUL!H799)</f>
        <v>ZPT1051</v>
      </c>
      <c r="J795" s="143" t="str">
        <f>IF(SP_SUL!I799="","*",SP_SUL!I799)</f>
        <v>ZPTZDR</v>
      </c>
      <c r="K795" s="138" t="str">
        <f>IF(SP_SUL!M799="","*",SP_SUL!M799)</f>
        <v>ZXW-ZGP</v>
      </c>
      <c r="L795" s="138" t="str">
        <f>IF(SP_SUL!N799="","*",SP_SUL!N799)</f>
        <v>K84ZXW2</v>
      </c>
      <c r="M795" s="139">
        <f>IF(SP_SUL!J799="","*",SP_SUL!J799)</f>
        <v>92</v>
      </c>
      <c r="N795" s="142">
        <f>IF(SP_SUL!K799="","*",SP_SUL!K799)</f>
        <v>83.7</v>
      </c>
      <c r="O795" s="142" t="str">
        <f>IF(SP_SUL!L799="","*",SP_SUL!L799)</f>
        <v>-</v>
      </c>
      <c r="P795" s="141">
        <f>IF(SP_SUL!O799="","*",SP_SUL!O799)</f>
        <v>0.32291666666666669</v>
      </c>
      <c r="Q795" s="141">
        <f>IF(SP_SUL!P799="","*",SP_SUL!P799)</f>
        <v>4.1666666666666664E-2</v>
      </c>
      <c r="R795" s="143" t="str">
        <f>IF(SP_SUL!Q799="","*",CONCATENATE(SP_SUL!Q799," ",SP_SUL!R799))</f>
        <v>1 BINÁRIO</v>
      </c>
      <c r="S795" s="143" t="str">
        <f>IF(SP_SUL!V799="","*",SP_SUL!V799)</f>
        <v xml:space="preserve">Moises </v>
      </c>
      <c r="T795" s="143" t="str">
        <f>IF(SP_SUL!W799="","*",SP_SUL!W799)</f>
        <v xml:space="preserve">Deslocamento de turmas na serra </v>
      </c>
      <c r="U795" s="136">
        <f ca="1">_xlfn.XLOOKUP(G795&amp;$U$2,BS_CONTROLE[CHAVE],BS_CONTROLE[Quantidade_11],"-")</f>
        <v>1</v>
      </c>
      <c r="V795" s="136">
        <f ca="1">_xlfn.XLOOKUP(G795&amp;$V$2,BS_CONTROLE[CHAVE],BS_CONTROLE[Quantidade_11],"-")</f>
        <v>1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IF(SP_SUL!Y800="","*",SP_SUL!Y800)</f>
        <v>*</v>
      </c>
      <c r="B796" s="144" t="str">
        <f>IF(SP_SUL!X800="","*",SP_SUL!X800)</f>
        <v>Oportunidade</v>
      </c>
      <c r="C796" s="144" t="str">
        <f>IF(SP_SUL!Z800="","*",SP_SUL!Z800)</f>
        <v>*</v>
      </c>
      <c r="D796" s="138" t="str">
        <f>IF(SP_SUL!S800="","*",SP_SUL!S800)</f>
        <v>SP SUL</v>
      </c>
      <c r="E796" s="138" t="str">
        <f>IF(SP_SUL!T800="","*",SP_SUL!T800)</f>
        <v>ZEV-ZPT</v>
      </c>
      <c r="F796" s="143">
        <f>IF(SP_SUL!B800="","*",SP_SUL!B800)</f>
        <v>46083</v>
      </c>
      <c r="G796" s="143" t="str">
        <f>IF(SP_SUL!D800="","*",SP_SUL!D800)</f>
        <v>A85</v>
      </c>
      <c r="H796" s="143" t="str">
        <f>IF(SP_SUL!F800="","*",SP_SUL!F800)</f>
        <v>DESLOCAMENTO</v>
      </c>
      <c r="I796" s="143" t="str">
        <f>IF(SP_SUL!H800="","*",SP_SUL!H800)</f>
        <v>ZXW-2</v>
      </c>
      <c r="J796" s="143" t="str">
        <f>IF(SP_SUL!I800="","*",SP_SUL!I800)</f>
        <v>ZEV-2</v>
      </c>
      <c r="K796" s="138" t="str">
        <f>IF(SP_SUL!M800="","*",SP_SUL!M800)</f>
        <v>ZXW-ZEV</v>
      </c>
      <c r="L796" s="138" t="str">
        <f>IF(SP_SUL!N800="","*",SP_SUL!N800)</f>
        <v>ZXWZEV</v>
      </c>
      <c r="M796" s="139">
        <f>IF(SP_SUL!J800="","*",SP_SUL!J800)</f>
        <v>92</v>
      </c>
      <c r="N796" s="142">
        <f>IF(SP_SUL!K800="","*",SP_SUL!K800)</f>
        <v>83.7</v>
      </c>
      <c r="O796" s="142" t="str">
        <f>IF(SP_SUL!L800="","*",SP_SUL!L800)</f>
        <v>-</v>
      </c>
      <c r="P796" s="141">
        <f>IF(SP_SUL!O800="","*",SP_SUL!O800)</f>
        <v>0.375</v>
      </c>
      <c r="Q796" s="141">
        <f>IF(SP_SUL!P800="","*",SP_SUL!P800)</f>
        <v>4.1666666666666664E-2</v>
      </c>
      <c r="R796" s="143" t="str">
        <f>IF(SP_SUL!Q800="","*",CONCATENATE(SP_SUL!Q800," ",SP_SUL!R800))</f>
        <v>1 BINÁRIO</v>
      </c>
      <c r="S796" s="143" t="str">
        <f>IF(SP_SUL!V800="","*",SP_SUL!V800)</f>
        <v xml:space="preserve">Moises </v>
      </c>
      <c r="T796" s="143" t="str">
        <f>IF(SP_SUL!W800="","*",SP_SUL!W800)</f>
        <v>Deslocamento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IF(SP_SUL!Y801="","*",SP_SUL!Y801)</f>
        <v>*</v>
      </c>
      <c r="B797" s="144" t="str">
        <f>IF(SP_SUL!X801="","*",SP_SUL!X801)</f>
        <v>Oportunidade</v>
      </c>
      <c r="C797" s="144" t="str">
        <f>IF(SP_SUL!Z801="","*",SP_SUL!Z801)</f>
        <v>*</v>
      </c>
      <c r="D797" s="138" t="str">
        <f>IF(SP_SUL!S801="","*",SP_SUL!S801)</f>
        <v>SP SUL</v>
      </c>
      <c r="E797" s="138" t="str">
        <f>IF(SP_SUL!T801="","*",SP_SUL!T801)</f>
        <v>ZEV-ZPT</v>
      </c>
      <c r="F797" s="143">
        <f>IF(SP_SUL!B801="","*",SP_SUL!B801)</f>
        <v>46083</v>
      </c>
      <c r="G797" s="143" t="str">
        <f>IF(SP_SUL!D801="","*",SP_SUL!D801)</f>
        <v>THIAGO (TF-685)</v>
      </c>
      <c r="H797" s="143" t="str">
        <f>IF(SP_SUL!F801="","*",SP_SUL!F801)</f>
        <v>PDM - AMV - JACARÉ</v>
      </c>
      <c r="I797" s="143" t="str">
        <f>IF(SP_SUL!H801="","*",SP_SUL!H801)</f>
        <v>-</v>
      </c>
      <c r="J797" s="143" t="str">
        <f>IF(SP_SUL!I801="","*",SP_SUL!I801)</f>
        <v>-</v>
      </c>
      <c r="K797" s="138" t="str">
        <f>IF(SP_SUL!M801="","*",SP_SUL!M801)</f>
        <v>ZXW-ZGP</v>
      </c>
      <c r="L797" s="138" t="str">
        <f>IF(SP_SUL!N801="","*",SP_SUL!N801)</f>
        <v>ZDCK892</v>
      </c>
      <c r="M797" s="139">
        <f>IF(SP_SUL!J801="","*",SP_SUL!J801)</f>
        <v>92</v>
      </c>
      <c r="N797" s="142">
        <f>IF(SP_SUL!K801="","*",SP_SUL!K801)</f>
        <v>91.94</v>
      </c>
      <c r="O797" s="142" t="str">
        <f>IF(SP_SUL!L801="","*",SP_SUL!L801)</f>
        <v>-</v>
      </c>
      <c r="P797" s="141">
        <f>IF(SP_SUL!O801="","*",SP_SUL!O801)</f>
        <v>0.41666666666666669</v>
      </c>
      <c r="Q797" s="141">
        <f>IF(SP_SUL!P801="","*",SP_SUL!P801)</f>
        <v>0.10416666666666667</v>
      </c>
      <c r="R797" s="143" t="str">
        <f>IF(SP_SUL!Q801="","*",CONCATENATE(SP_SUL!Q801," ",SP_SUL!R801))</f>
        <v>1 Nº DE PEÇAS</v>
      </c>
      <c r="S797" s="143" t="str">
        <f>IF(SP_SUL!V801="","*",SP_SUL!V801)</f>
        <v xml:space="preserve">Moises </v>
      </c>
      <c r="T797" s="143" t="str">
        <f>IF(SP_SUL!W801="","*",SP_SUL!W801)</f>
        <v>PDM - Substituição de jacaré</v>
      </c>
      <c r="U797" s="136">
        <f ca="1">_xlfn.XLOOKUP(G797&amp;$U$2,BS_CONTROLE[CHAVE],BS_CONTROLE[Quantidade_11],"-")</f>
        <v>0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IF(SP_SUL!Y802="","*",SP_SUL!Y802)</f>
        <v>*</v>
      </c>
      <c r="B798" s="144" t="str">
        <f>IF(SP_SUL!X802="","*",SP_SUL!X802)</f>
        <v>Oportunidade</v>
      </c>
      <c r="C798" s="144" t="str">
        <f>IF(SP_SUL!Z802="","*",SP_SUL!Z802)</f>
        <v>*</v>
      </c>
      <c r="D798" s="138" t="str">
        <f>IF(SP_SUL!S802="","*",SP_SUL!S802)</f>
        <v>SP SUL</v>
      </c>
      <c r="E798" s="138" t="str">
        <f>IF(SP_SUL!T802="","*",SP_SUL!T802)</f>
        <v>ZEV-ZPT</v>
      </c>
      <c r="F798" s="143">
        <f>IF(SP_SUL!B802="","*",SP_SUL!B802)</f>
        <v>46083</v>
      </c>
      <c r="G798" s="143" t="str">
        <f>IF(SP_SUL!D802="","*",SP_SUL!D802)</f>
        <v>HUELTON (TP-725)</v>
      </c>
      <c r="H798" s="143" t="str">
        <f>IF(SP_SUL!F802="","*",SP_SUL!F802)</f>
        <v>PDM - SOLDA</v>
      </c>
      <c r="I798" s="143" t="str">
        <f>IF(SP_SUL!H802="","*",SP_SUL!H802)</f>
        <v>-</v>
      </c>
      <c r="J798" s="143" t="str">
        <f>IF(SP_SUL!I802="","*",SP_SUL!I802)</f>
        <v>-</v>
      </c>
      <c r="K798" s="138" t="str">
        <f>IF(SP_SUL!M802="","*",SP_SUL!M802)</f>
        <v>ZPT</v>
      </c>
      <c r="L798" s="138" t="str">
        <f>IF(SP_SUL!N802="","*",SP_SUL!N802)</f>
        <v>ZPT2</v>
      </c>
      <c r="M798" s="139">
        <f>IF(SP_SUL!J802="","*",SP_SUL!J802)</f>
        <v>92</v>
      </c>
      <c r="N798" s="142">
        <f>IF(SP_SUL!K802="","*",SP_SUL!K802)</f>
        <v>106.7</v>
      </c>
      <c r="O798" s="142" t="str">
        <f>IF(SP_SUL!L802="","*",SP_SUL!L802)</f>
        <v>-</v>
      </c>
      <c r="P798" s="141">
        <f>IF(SP_SUL!O802="","*",SP_SUL!O802)</f>
        <v>0.41666666666666669</v>
      </c>
      <c r="Q798" s="141">
        <f>IF(SP_SUL!P802="","*",SP_SUL!P802)</f>
        <v>6.25E-2</v>
      </c>
      <c r="R798" s="143" t="str">
        <f>IF(SP_SUL!Q802="","*",CONCATENATE(SP_SUL!Q802," ",SP_SUL!R802))</f>
        <v>1 Nº DE SOLDA</v>
      </c>
      <c r="S798" s="143" t="str">
        <f>IF(SP_SUL!V802="","*",SP_SUL!V802)</f>
        <v>Huelton</v>
      </c>
      <c r="T798" s="143" t="str">
        <f>IF(SP_SUL!W802="","*",SP_SUL!W802)</f>
        <v xml:space="preserve">Execução de solda - Condicionado a temperatura </v>
      </c>
      <c r="U798" s="136">
        <f ca="1">_xlfn.XLOOKUP(G798&amp;$U$2,BS_CONTROLE[CHAVE],BS_CONTROLE[Quantidade_11],"-")</f>
        <v>0</v>
      </c>
      <c r="V798" s="136">
        <f ca="1">_xlfn.XLOOKUP(G798&amp;$V$2,BS_CONTROLE[CHAVE],BS_CONTROLE[Quantidade_11],"-")</f>
        <v>0</v>
      </c>
      <c r="W798" s="136">
        <f ca="1">_xlfn.XLOOKUP(G798&amp;$W$2,BS_CONTROLE[CHAVE],BS_CONTROLE[Quantidade_11],"-")</f>
        <v>0</v>
      </c>
    </row>
    <row r="799" spans="1:23" hidden="1">
      <c r="A799" s="144" t="str">
        <f>IF(SP_SUL!Y803="","*",SP_SUL!Y803)</f>
        <v>*</v>
      </c>
      <c r="B799" s="144" t="str">
        <f>IF(SP_SUL!X803="","*",SP_SUL!X803)</f>
        <v>Oportunidade</v>
      </c>
      <c r="C799" s="144" t="str">
        <f>IF(SP_SUL!Z803="","*",SP_SUL!Z803)</f>
        <v>*</v>
      </c>
      <c r="D799" s="138" t="str">
        <f>IF(SP_SUL!S803="","*",SP_SUL!S803)</f>
        <v>SP SUL</v>
      </c>
      <c r="E799" s="138" t="str">
        <f>IF(SP_SUL!T803="","*",SP_SUL!T803)</f>
        <v>ZEV-ZPT</v>
      </c>
      <c r="F799" s="143">
        <f>IF(SP_SUL!B803="","*",SP_SUL!B803)</f>
        <v>46083</v>
      </c>
      <c r="G799" s="143" t="str">
        <f>IF(SP_SUL!D803="","*",SP_SUL!D803)</f>
        <v>EXPANSÃO TURMA 1</v>
      </c>
      <c r="H799" s="143" t="str">
        <f>IF(SP_SUL!F803="","*",SP_SUL!F803)</f>
        <v>EXPANSÃO - SOLDA</v>
      </c>
      <c r="I799" s="143" t="str">
        <f>IF(SP_SUL!H803="","*",SP_SUL!H803)</f>
        <v>-</v>
      </c>
      <c r="J799" s="143" t="str">
        <f>IF(SP_SUL!I803="","*",SP_SUL!I803)</f>
        <v>-</v>
      </c>
      <c r="K799" s="138" t="str">
        <f>IF(SP_SUL!M803="","*",SP_SUL!M803)</f>
        <v>109-ZGM</v>
      </c>
      <c r="L799" s="138" t="str">
        <f>IF(SP_SUL!N803="","*",SP_SUL!N803)</f>
        <v>1101093/1101091</v>
      </c>
      <c r="M799" s="139">
        <f>IF(SP_SUL!J803="","*",SP_SUL!J803)</f>
        <v>30</v>
      </c>
      <c r="N799" s="142">
        <f>IF(SP_SUL!K803="","*",SP_SUL!K803)</f>
        <v>108.75</v>
      </c>
      <c r="O799" s="142">
        <f>IF(SP_SUL!L803="","*",SP_SUL!L803)</f>
        <v>109</v>
      </c>
      <c r="P799" s="141">
        <f>IF(SP_SUL!O803="","*",SP_SUL!O803)</f>
        <v>0.35416666666666669</v>
      </c>
      <c r="Q799" s="141">
        <f>IF(SP_SUL!P803="","*",SP_SUL!P803)</f>
        <v>6.25E-2</v>
      </c>
      <c r="R799" s="143" t="str">
        <f>IF(SP_SUL!Q803="","*",CONCATENATE(SP_SUL!Q803," ",SP_SUL!R803))</f>
        <v>1 Nº DE SOLDA</v>
      </c>
      <c r="S799" s="143" t="str">
        <f>IF(SP_SUL!V803="","*",SP_SUL!V803)</f>
        <v>Pedro</v>
      </c>
      <c r="T799" s="143" t="str">
        <f>IF(SP_SUL!W803="","*",SP_SUL!W803)</f>
        <v xml:space="preserve">Execução de solda - Condicionado a temperatura </v>
      </c>
      <c r="U799" s="136">
        <f ca="1">_xlfn.XLOOKUP(G799&amp;$U$2,BS_CONTROLE[CHAVE],BS_CONTROLE[Quantidade_11],"-")</f>
        <v>4</v>
      </c>
      <c r="V799" s="136">
        <f ca="1">_xlfn.XLOOKUP(G799&amp;$V$2,BS_CONTROLE[CHAVE],BS_CONTROLE[Quantidade_11],"-")</f>
        <v>0</v>
      </c>
      <c r="W799" s="136">
        <f ca="1">_xlfn.XLOOKUP(G799&amp;$W$2,BS_CONTROLE[CHAVE],BS_CONTROLE[Quantidade_11],"-")</f>
        <v>0</v>
      </c>
    </row>
    <row r="800" spans="1:23" hidden="1">
      <c r="A800" s="144" t="str">
        <f>IF(SP_SUL!Y804="","*",SP_SUL!Y804)</f>
        <v>*</v>
      </c>
      <c r="B800" s="144" t="str">
        <f>IF(SP_SUL!X804="","*",SP_SUL!X804)</f>
        <v>Oportunidade</v>
      </c>
      <c r="C800" s="144" t="str">
        <f>IF(SP_SUL!Z804="","*",SP_SUL!Z804)</f>
        <v>*</v>
      </c>
      <c r="D800" s="138" t="str">
        <f>IF(SP_SUL!S804="","*",SP_SUL!S804)</f>
        <v>SP SUL</v>
      </c>
      <c r="E800" s="138" t="str">
        <f>IF(SP_SUL!T804="","*",SP_SUL!T804)</f>
        <v>ZEV-ZPT</v>
      </c>
      <c r="F800" s="143">
        <f>IF(SP_SUL!B804="","*",SP_SUL!B804)</f>
        <v>46083</v>
      </c>
      <c r="G800" s="143" t="str">
        <f>IF(SP_SUL!D804="","*",SP_SUL!D804)</f>
        <v>LEANDRO (TP-727)</v>
      </c>
      <c r="H800" s="143" t="str">
        <f>IF(SP_SUL!F804="","*",SP_SUL!F804)</f>
        <v>PDM - SUBSTITUIÇÃO - DORMENTE</v>
      </c>
      <c r="I800" s="143" t="str">
        <f>IF(SP_SUL!H804="","*",SP_SUL!H804)</f>
        <v>-</v>
      </c>
      <c r="J800" s="143" t="str">
        <f>IF(SP_SUL!I804="","*",SP_SUL!I804)</f>
        <v>-</v>
      </c>
      <c r="K800" s="138" t="str">
        <f>IF(SP_SUL!M804="","*",SP_SUL!M804)</f>
        <v>109-ZGM</v>
      </c>
      <c r="L800" s="138">
        <f>IF(SP_SUL!N804="","*",SP_SUL!N804)</f>
        <v>1131121</v>
      </c>
      <c r="M800" s="139">
        <f>IF(SP_SUL!J804="","*",SP_SUL!J804)</f>
        <v>30</v>
      </c>
      <c r="N800" s="142">
        <f>IF(SP_SUL!K804="","*",SP_SUL!K804)</f>
        <v>112.7</v>
      </c>
      <c r="O800" s="142" t="str">
        <f>IF(SP_SUL!L804="","*",SP_SUL!L804)</f>
        <v>-</v>
      </c>
      <c r="P800" s="141">
        <f>IF(SP_SUL!O804="","*",SP_SUL!O804)</f>
        <v>0.41666666666666669</v>
      </c>
      <c r="Q800" s="141">
        <f>IF(SP_SUL!P804="","*",SP_SUL!P804)</f>
        <v>8.3333333333333329E-2</v>
      </c>
      <c r="R800" s="143" t="str">
        <f>IF(SP_SUL!Q804="","*",CONCATENATE(SP_SUL!Q804," ",SP_SUL!R804))</f>
        <v>30 Nº DE DORMENTES</v>
      </c>
      <c r="S800" s="143" t="str">
        <f>IF(SP_SUL!V804="","*",SP_SUL!V804)</f>
        <v xml:space="preserve">Moises </v>
      </c>
      <c r="T800" s="143" t="str">
        <f>IF(SP_SUL!W804="","*",SP_SUL!W804)</f>
        <v>PDM - Substituição de dormentes</v>
      </c>
      <c r="U800" s="136">
        <f ca="1">_xlfn.XLOOKUP(G800&amp;$U$2,BS_CONTROLE[CHAVE],BS_CONTROLE[Quantidade_11],"-")</f>
        <v>0</v>
      </c>
      <c r="V800" s="136">
        <f ca="1">_xlfn.XLOOKUP(G800&amp;$V$2,BS_CONTROLE[CHAVE],BS_CONTROLE[Quantidade_11],"-")</f>
        <v>0</v>
      </c>
      <c r="W800" s="136">
        <f ca="1">_xlfn.XLOOKUP(G800&amp;$W$2,BS_CONTROLE[CHAVE],BS_CONTROLE[Quantidade_11],"-")</f>
        <v>0</v>
      </c>
    </row>
    <row r="801" spans="1:23" hidden="1">
      <c r="A801" s="144" t="str">
        <f>IF(SP_SUL!Y805="","*",SP_SUL!Y805)</f>
        <v>*</v>
      </c>
      <c r="B801" s="144" t="str">
        <f>IF(SP_SUL!X805="","*",SP_SUL!X805)</f>
        <v>*</v>
      </c>
      <c r="C801" s="144" t="str">
        <f>IF(SP_SUL!Z805="","*",SP_SUL!Z805)</f>
        <v>*</v>
      </c>
      <c r="D801" s="138" t="str">
        <f>IF(SP_SUL!S805="","*",SP_SUL!S805)</f>
        <v>-</v>
      </c>
      <c r="E801" s="138" t="str">
        <f>IF(SP_SUL!T805="","*",SP_SUL!T805)</f>
        <v>-</v>
      </c>
      <c r="F801" s="143" t="str">
        <f>IF(SP_SUL!B805="","*",SP_SUL!B805)</f>
        <v>*</v>
      </c>
      <c r="G801" s="143" t="str">
        <f>IF(SP_SUL!D805="","*",SP_SUL!D805)</f>
        <v>*</v>
      </c>
      <c r="H801" s="143" t="str">
        <f>IF(SP_SUL!F805="","*",SP_SUL!F805)</f>
        <v>*</v>
      </c>
      <c r="I801" s="143" t="str">
        <f>IF(SP_SUL!H805="","*",SP_SUL!H805)</f>
        <v>*</v>
      </c>
      <c r="J801" s="143" t="str">
        <f>IF(SP_SUL!I805="","*",SP_SUL!I805)</f>
        <v>*</v>
      </c>
      <c r="K801" s="138" t="str">
        <f>IF(SP_SUL!M805="","*",SP_SUL!M805)</f>
        <v>-</v>
      </c>
      <c r="L801" s="138" t="str">
        <f>IF(SP_SUL!N805="","*",SP_SUL!N805)</f>
        <v>-</v>
      </c>
      <c r="M801" s="139" t="str">
        <f>IF(SP_SUL!J805="","*",SP_SUL!J805)</f>
        <v>*</v>
      </c>
      <c r="N801" s="142" t="str">
        <f>IF(SP_SUL!K805="","*",SP_SUL!K805)</f>
        <v>*</v>
      </c>
      <c r="O801" s="142" t="str">
        <f>IF(SP_SUL!L805="","*",SP_SUL!L805)</f>
        <v>*</v>
      </c>
      <c r="P801" s="141" t="str">
        <f>IF(SP_SUL!O805="","*",SP_SUL!O805)</f>
        <v>*</v>
      </c>
      <c r="Q801" s="141" t="str">
        <f>IF(SP_SUL!P805="","*",SP_SUL!P805)</f>
        <v>*</v>
      </c>
      <c r="R801" s="143" t="str">
        <f>IF(SP_SUL!Q805="","*",CONCATENATE(SP_SUL!Q805," ",SP_SUL!R805))</f>
        <v>*</v>
      </c>
      <c r="S801" s="143" t="str">
        <f>IF(SP_SUL!V805="","*",SP_SUL!V805)</f>
        <v>*</v>
      </c>
      <c r="T801" s="143" t="str">
        <f>IF(SP_SUL!W805="","*",SP_SUL!W805)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IF(SP_SUL!Y806="","*",SP_SUL!Y806)</f>
        <v>*</v>
      </c>
      <c r="B802" s="144" t="str">
        <f>IF(SP_SUL!X806="","*",SP_SUL!X806)</f>
        <v>*</v>
      </c>
      <c r="C802" s="144" t="str">
        <f>IF(SP_SUL!Z806="","*",SP_SUL!Z806)</f>
        <v>*</v>
      </c>
      <c r="D802" s="138" t="str">
        <f>IF(SP_SUL!S806="","*",SP_SUL!S806)</f>
        <v>-</v>
      </c>
      <c r="E802" s="138" t="str">
        <f>IF(SP_SUL!T806="","*",SP_SUL!T806)</f>
        <v>-</v>
      </c>
      <c r="F802" s="143" t="str">
        <f>IF(SP_SUL!B806="","*",SP_SUL!B806)</f>
        <v>*</v>
      </c>
      <c r="G802" s="143" t="str">
        <f>IF(SP_SUL!D806="","*",SP_SUL!D806)</f>
        <v>*</v>
      </c>
      <c r="H802" s="143" t="str">
        <f>IF(SP_SUL!F806="","*",SP_SUL!F806)</f>
        <v>*</v>
      </c>
      <c r="I802" s="143" t="str">
        <f>IF(SP_SUL!H806="","*",SP_SUL!H806)</f>
        <v>*</v>
      </c>
      <c r="J802" s="143" t="str">
        <f>IF(SP_SUL!I806="","*",SP_SUL!I806)</f>
        <v>*</v>
      </c>
      <c r="K802" s="138" t="str">
        <f>IF(SP_SUL!M806="","*",SP_SUL!M806)</f>
        <v>-</v>
      </c>
      <c r="L802" s="138" t="str">
        <f>IF(SP_SUL!N806="","*",SP_SUL!N806)</f>
        <v>-</v>
      </c>
      <c r="M802" s="139" t="str">
        <f>IF(SP_SUL!J806="","*",SP_SUL!J806)</f>
        <v>*</v>
      </c>
      <c r="N802" s="142" t="str">
        <f>IF(SP_SUL!K806="","*",SP_SUL!K806)</f>
        <v>*</v>
      </c>
      <c r="O802" s="142" t="str">
        <f>IF(SP_SUL!L806="","*",SP_SUL!L806)</f>
        <v>*</v>
      </c>
      <c r="P802" s="141" t="str">
        <f>IF(SP_SUL!O806="","*",SP_SUL!O806)</f>
        <v>*</v>
      </c>
      <c r="Q802" s="141" t="str">
        <f>IF(SP_SUL!P806="","*",SP_SUL!P806)</f>
        <v>*</v>
      </c>
      <c r="R802" s="143" t="str">
        <f>IF(SP_SUL!Q806="","*",CONCATENATE(SP_SUL!Q806," ",SP_SUL!R806))</f>
        <v>*</v>
      </c>
      <c r="S802" s="143" t="str">
        <f>IF(SP_SUL!V806="","*",SP_SUL!V806)</f>
        <v>*</v>
      </c>
      <c r="T802" s="143" t="str">
        <f>IF(SP_SUL!W806="","*",SP_SUL!W806)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IF(SP_SUL!Y807="","*",SP_SUL!Y807)</f>
        <v>*</v>
      </c>
      <c r="B803" s="144" t="str">
        <f>IF(SP_SUL!X807="","*",SP_SUL!X807)</f>
        <v>*</v>
      </c>
      <c r="C803" s="144" t="str">
        <f>IF(SP_SUL!Z807="","*",SP_SUL!Z807)</f>
        <v>*</v>
      </c>
      <c r="D803" s="138" t="str">
        <f>IF(SP_SUL!S807="","*",SP_SUL!S807)</f>
        <v>-</v>
      </c>
      <c r="E803" s="138" t="str">
        <f>IF(SP_SUL!T807="","*",SP_SUL!T807)</f>
        <v>-</v>
      </c>
      <c r="F803" s="143" t="str">
        <f>IF(SP_SUL!B807="","*",SP_SUL!B807)</f>
        <v>*</v>
      </c>
      <c r="G803" s="143" t="str">
        <f>IF(SP_SUL!D807="","*",SP_SUL!D807)</f>
        <v>*</v>
      </c>
      <c r="H803" s="143" t="str">
        <f>IF(SP_SUL!F807="","*",SP_SUL!F807)</f>
        <v>*</v>
      </c>
      <c r="I803" s="143" t="str">
        <f>IF(SP_SUL!H807="","*",SP_SUL!H807)</f>
        <v>*</v>
      </c>
      <c r="J803" s="143" t="str">
        <f>IF(SP_SUL!I807="","*",SP_SUL!I807)</f>
        <v>*</v>
      </c>
      <c r="K803" s="138" t="str">
        <f>IF(SP_SUL!M807="","*",SP_SUL!M807)</f>
        <v>-</v>
      </c>
      <c r="L803" s="138" t="str">
        <f>IF(SP_SUL!N807="","*",SP_SUL!N807)</f>
        <v>-</v>
      </c>
      <c r="M803" s="139" t="str">
        <f>IF(SP_SUL!J807="","*",SP_SUL!J807)</f>
        <v>*</v>
      </c>
      <c r="N803" s="142" t="str">
        <f>IF(SP_SUL!K807="","*",SP_SUL!K807)</f>
        <v>*</v>
      </c>
      <c r="O803" s="142" t="str">
        <f>IF(SP_SUL!L807="","*",SP_SUL!L807)</f>
        <v>*</v>
      </c>
      <c r="P803" s="141" t="str">
        <f>IF(SP_SUL!O807="","*",SP_SUL!O807)</f>
        <v>*</v>
      </c>
      <c r="Q803" s="141" t="str">
        <f>IF(SP_SUL!P807="","*",SP_SUL!P807)</f>
        <v>*</v>
      </c>
      <c r="R803" s="143" t="str">
        <f>IF(SP_SUL!Q807="","*",CONCATENATE(SP_SUL!Q807," ",SP_SUL!R807))</f>
        <v>*</v>
      </c>
      <c r="S803" s="143" t="str">
        <f>IF(SP_SUL!V807="","*",SP_SUL!V807)</f>
        <v>*</v>
      </c>
      <c r="T803" s="143" t="str">
        <f>IF(SP_SUL!W807="","*",SP_SUL!W807)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IF(SP_SUL!Y808="","*",SP_SUL!Y808)</f>
        <v>*</v>
      </c>
      <c r="B804" s="144" t="str">
        <f>IF(SP_SUL!X808="","*",SP_SUL!X808)</f>
        <v>*</v>
      </c>
      <c r="C804" s="144" t="str">
        <f>IF(SP_SUL!Z808="","*",SP_SUL!Z808)</f>
        <v>*</v>
      </c>
      <c r="D804" s="138" t="str">
        <f>IF(SP_SUL!S808="","*",SP_SUL!S808)</f>
        <v>-</v>
      </c>
      <c r="E804" s="138" t="str">
        <f>IF(SP_SUL!T808="","*",SP_SUL!T808)</f>
        <v>-</v>
      </c>
      <c r="F804" s="143" t="str">
        <f>IF(SP_SUL!B808="","*",SP_SUL!B808)</f>
        <v>*</v>
      </c>
      <c r="G804" s="143" t="str">
        <f>IF(SP_SUL!D808="","*",SP_SUL!D808)</f>
        <v>*</v>
      </c>
      <c r="H804" s="143" t="str">
        <f>IF(SP_SUL!F808="","*",SP_SUL!F808)</f>
        <v>*</v>
      </c>
      <c r="I804" s="143" t="str">
        <f>IF(SP_SUL!H808="","*",SP_SUL!H808)</f>
        <v>*</v>
      </c>
      <c r="J804" s="143" t="str">
        <f>IF(SP_SUL!I808="","*",SP_SUL!I808)</f>
        <v>*</v>
      </c>
      <c r="K804" s="138" t="str">
        <f>IF(SP_SUL!M808="","*",SP_SUL!M808)</f>
        <v>-</v>
      </c>
      <c r="L804" s="138" t="str">
        <f>IF(SP_SUL!N808="","*",SP_SUL!N808)</f>
        <v>-</v>
      </c>
      <c r="M804" s="139" t="str">
        <f>IF(SP_SUL!J808="","*",SP_SUL!J808)</f>
        <v>*</v>
      </c>
      <c r="N804" s="142" t="str">
        <f>IF(SP_SUL!K808="","*",SP_SUL!K808)</f>
        <v>*</v>
      </c>
      <c r="O804" s="142" t="str">
        <f>IF(SP_SUL!L808="","*",SP_SUL!L808)</f>
        <v>*</v>
      </c>
      <c r="P804" s="141" t="str">
        <f>IF(SP_SUL!O808="","*",SP_SUL!O808)</f>
        <v>*</v>
      </c>
      <c r="Q804" s="141" t="str">
        <f>IF(SP_SUL!P808="","*",SP_SUL!P808)</f>
        <v>*</v>
      </c>
      <c r="R804" s="143" t="str">
        <f>IF(SP_SUL!Q808="","*",CONCATENATE(SP_SUL!Q808," ",SP_SUL!R808))</f>
        <v>*</v>
      </c>
      <c r="S804" s="143" t="str">
        <f>IF(SP_SUL!V808="","*",SP_SUL!V808)</f>
        <v>*</v>
      </c>
      <c r="T804" s="143" t="str">
        <f>IF(SP_SUL!W808="","*",SP_SUL!W808)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IF(SP_SUL!Y809="","*",SP_SUL!Y809)</f>
        <v>*</v>
      </c>
      <c r="B805" s="144" t="str">
        <f>IF(SP_SUL!X809="","*",SP_SUL!X809)</f>
        <v>*</v>
      </c>
      <c r="C805" s="144" t="str">
        <f>IF(SP_SUL!Z809="","*",SP_SUL!Z809)</f>
        <v>*</v>
      </c>
      <c r="D805" s="138" t="str">
        <f>IF(SP_SUL!S809="","*",SP_SUL!S809)</f>
        <v>-</v>
      </c>
      <c r="E805" s="138" t="str">
        <f>IF(SP_SUL!T809="","*",SP_SUL!T809)</f>
        <v>-</v>
      </c>
      <c r="F805" s="143" t="str">
        <f>IF(SP_SUL!B809="","*",SP_SUL!B809)</f>
        <v>*</v>
      </c>
      <c r="G805" s="143" t="str">
        <f>IF(SP_SUL!D809="","*",SP_SUL!D809)</f>
        <v>*</v>
      </c>
      <c r="H805" s="143" t="str">
        <f>IF(SP_SUL!F809="","*",SP_SUL!F809)</f>
        <v>*</v>
      </c>
      <c r="I805" s="143" t="str">
        <f>IF(SP_SUL!H809="","*",SP_SUL!H809)</f>
        <v>*</v>
      </c>
      <c r="J805" s="143" t="str">
        <f>IF(SP_SUL!I809="","*",SP_SUL!I809)</f>
        <v>*</v>
      </c>
      <c r="K805" s="138" t="str">
        <f>IF(SP_SUL!M809="","*",SP_SUL!M809)</f>
        <v>-</v>
      </c>
      <c r="L805" s="138" t="str">
        <f>IF(SP_SUL!N809="","*",SP_SUL!N809)</f>
        <v>-</v>
      </c>
      <c r="M805" s="139" t="str">
        <f>IF(SP_SUL!J809="","*",SP_SUL!J809)</f>
        <v>*</v>
      </c>
      <c r="N805" s="142" t="str">
        <f>IF(SP_SUL!K809="","*",SP_SUL!K809)</f>
        <v>*</v>
      </c>
      <c r="O805" s="142" t="str">
        <f>IF(SP_SUL!L809="","*",SP_SUL!L809)</f>
        <v>*</v>
      </c>
      <c r="P805" s="141" t="str">
        <f>IF(SP_SUL!O809="","*",SP_SUL!O809)</f>
        <v>*</v>
      </c>
      <c r="Q805" s="141" t="str">
        <f>IF(SP_SUL!P809="","*",SP_SUL!P809)</f>
        <v>*</v>
      </c>
      <c r="R805" s="143" t="str">
        <f>IF(SP_SUL!Q809="","*",CONCATENATE(SP_SUL!Q809," ",SP_SUL!R809))</f>
        <v>*</v>
      </c>
      <c r="S805" s="143" t="str">
        <f>IF(SP_SUL!V809="","*",SP_SUL!V809)</f>
        <v>*</v>
      </c>
      <c r="T805" s="143" t="str">
        <f>IF(SP_SUL!W809="","*",SP_SUL!W809)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IF(SP_SUL!Y810="","*",SP_SUL!Y810)</f>
        <v>*</v>
      </c>
      <c r="B806" s="144" t="str">
        <f>IF(SP_SUL!X810="","*",SP_SUL!X810)</f>
        <v>*</v>
      </c>
      <c r="C806" s="144" t="str">
        <f>IF(SP_SUL!Z810="","*",SP_SUL!Z810)</f>
        <v>*</v>
      </c>
      <c r="D806" s="138" t="str">
        <f>IF(SP_SUL!S810="","*",SP_SUL!S810)</f>
        <v>-</v>
      </c>
      <c r="E806" s="138" t="str">
        <f>IF(SP_SUL!T810="","*",SP_SUL!T810)</f>
        <v>-</v>
      </c>
      <c r="F806" s="143" t="str">
        <f>IF(SP_SUL!B810="","*",SP_SUL!B810)</f>
        <v>*</v>
      </c>
      <c r="G806" s="143" t="str">
        <f>IF(SP_SUL!D810="","*",SP_SUL!D810)</f>
        <v>*</v>
      </c>
      <c r="H806" s="143" t="str">
        <f>IF(SP_SUL!F810="","*",SP_SUL!F810)</f>
        <v>*</v>
      </c>
      <c r="I806" s="143" t="str">
        <f>IF(SP_SUL!H810="","*",SP_SUL!H810)</f>
        <v>*</v>
      </c>
      <c r="J806" s="143" t="str">
        <f>IF(SP_SUL!I810="","*",SP_SUL!I810)</f>
        <v>*</v>
      </c>
      <c r="K806" s="138" t="str">
        <f>IF(SP_SUL!M810="","*",SP_SUL!M810)</f>
        <v>-</v>
      </c>
      <c r="L806" s="138" t="str">
        <f>IF(SP_SUL!N810="","*",SP_SUL!N810)</f>
        <v>-</v>
      </c>
      <c r="M806" s="139" t="str">
        <f>IF(SP_SUL!J810="","*",SP_SUL!J810)</f>
        <v>*</v>
      </c>
      <c r="N806" s="142" t="str">
        <f>IF(SP_SUL!K810="","*",SP_SUL!K810)</f>
        <v>*</v>
      </c>
      <c r="O806" s="142" t="str">
        <f>IF(SP_SUL!L810="","*",SP_SUL!L810)</f>
        <v>*</v>
      </c>
      <c r="P806" s="141" t="str">
        <f>IF(SP_SUL!O810="","*",SP_SUL!O810)</f>
        <v>*</v>
      </c>
      <c r="Q806" s="141" t="str">
        <f>IF(SP_SUL!P810="","*",SP_SUL!P810)</f>
        <v>*</v>
      </c>
      <c r="R806" s="143" t="str">
        <f>IF(SP_SUL!Q810="","*",CONCATENATE(SP_SUL!Q810," ",SP_SUL!R810))</f>
        <v>*</v>
      </c>
      <c r="S806" s="143" t="str">
        <f>IF(SP_SUL!V810="","*",SP_SUL!V810)</f>
        <v>*</v>
      </c>
      <c r="T806" s="143" t="str">
        <f>IF(SP_SUL!W810="","*",SP_SUL!W810)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IF(SP_SUL!Y811="","*",SP_SUL!Y811)</f>
        <v>*</v>
      </c>
      <c r="B807" s="144" t="str">
        <f>IF(SP_SUL!X811="","*",SP_SUL!X811)</f>
        <v>*</v>
      </c>
      <c r="C807" s="144" t="str">
        <f>IF(SP_SUL!Z811="","*",SP_SUL!Z811)</f>
        <v>*</v>
      </c>
      <c r="D807" s="138" t="str">
        <f>IF(SP_SUL!S811="","*",SP_SUL!S811)</f>
        <v>-</v>
      </c>
      <c r="E807" s="138" t="str">
        <f>IF(SP_SUL!T811="","*",SP_SUL!T811)</f>
        <v>-</v>
      </c>
      <c r="F807" s="143" t="str">
        <f>IF(SP_SUL!B811="","*",SP_SUL!B811)</f>
        <v>*</v>
      </c>
      <c r="G807" s="143" t="str">
        <f>IF(SP_SUL!D811="","*",SP_SUL!D811)</f>
        <v>*</v>
      </c>
      <c r="H807" s="143" t="str">
        <f>IF(SP_SUL!F811="","*",SP_SUL!F811)</f>
        <v>*</v>
      </c>
      <c r="I807" s="143" t="str">
        <f>IF(SP_SUL!H811="","*",SP_SUL!H811)</f>
        <v>*</v>
      </c>
      <c r="J807" s="143" t="str">
        <f>IF(SP_SUL!I811="","*",SP_SUL!I811)</f>
        <v>*</v>
      </c>
      <c r="K807" s="138" t="str">
        <f>IF(SP_SUL!M811="","*",SP_SUL!M811)</f>
        <v>-</v>
      </c>
      <c r="L807" s="138" t="str">
        <f>IF(SP_SUL!N811="","*",SP_SUL!N811)</f>
        <v>-</v>
      </c>
      <c r="M807" s="139" t="str">
        <f>IF(SP_SUL!J811="","*",SP_SUL!J811)</f>
        <v>*</v>
      </c>
      <c r="N807" s="142" t="str">
        <f>IF(SP_SUL!K811="","*",SP_SUL!K811)</f>
        <v>*</v>
      </c>
      <c r="O807" s="142" t="str">
        <f>IF(SP_SUL!L811="","*",SP_SUL!L811)</f>
        <v>*</v>
      </c>
      <c r="P807" s="141" t="str">
        <f>IF(SP_SUL!O811="","*",SP_SUL!O811)</f>
        <v>*</v>
      </c>
      <c r="Q807" s="141" t="str">
        <f>IF(SP_SUL!P811="","*",SP_SUL!P811)</f>
        <v>*</v>
      </c>
      <c r="R807" s="143" t="str">
        <f>IF(SP_SUL!Q811="","*",CONCATENATE(SP_SUL!Q811," ",SP_SUL!R811))</f>
        <v>*</v>
      </c>
      <c r="S807" s="143" t="str">
        <f>IF(SP_SUL!V811="","*",SP_SUL!V811)</f>
        <v>*</v>
      </c>
      <c r="T807" s="143" t="str">
        <f>IF(SP_SUL!W811="","*",SP_SUL!W811)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IF(SP_SUL!Y812="","*",SP_SUL!Y812)</f>
        <v>*</v>
      </c>
      <c r="B808" s="144" t="str">
        <f>IF(SP_SUL!X812="","*",SP_SUL!X812)</f>
        <v>*</v>
      </c>
      <c r="C808" s="144" t="str">
        <f>IF(SP_SUL!Z812="","*",SP_SUL!Z812)</f>
        <v>*</v>
      </c>
      <c r="D808" s="138" t="str">
        <f>IF(SP_SUL!S812="","*",SP_SUL!S812)</f>
        <v>-</v>
      </c>
      <c r="E808" s="138" t="str">
        <f>IF(SP_SUL!T812="","*",SP_SUL!T812)</f>
        <v>-</v>
      </c>
      <c r="F808" s="143" t="str">
        <f>IF(SP_SUL!B812="","*",SP_SUL!B812)</f>
        <v>*</v>
      </c>
      <c r="G808" s="143" t="str">
        <f>IF(SP_SUL!D812="","*",SP_SUL!D812)</f>
        <v>*</v>
      </c>
      <c r="H808" s="143" t="str">
        <f>IF(SP_SUL!F812="","*",SP_SUL!F812)</f>
        <v>*</v>
      </c>
      <c r="I808" s="143" t="str">
        <f>IF(SP_SUL!H812="","*",SP_SUL!H812)</f>
        <v>*</v>
      </c>
      <c r="J808" s="143" t="str">
        <f>IF(SP_SUL!I812="","*",SP_SUL!I812)</f>
        <v>*</v>
      </c>
      <c r="K808" s="138" t="str">
        <f>IF(SP_SUL!M812="","*",SP_SUL!M812)</f>
        <v>-</v>
      </c>
      <c r="L808" s="138" t="str">
        <f>IF(SP_SUL!N812="","*",SP_SUL!N812)</f>
        <v>-</v>
      </c>
      <c r="M808" s="139" t="str">
        <f>IF(SP_SUL!J812="","*",SP_SUL!J812)</f>
        <v>*</v>
      </c>
      <c r="N808" s="142" t="str">
        <f>IF(SP_SUL!K812="","*",SP_SUL!K812)</f>
        <v>*</v>
      </c>
      <c r="O808" s="142" t="str">
        <f>IF(SP_SUL!L812="","*",SP_SUL!L812)</f>
        <v>*</v>
      </c>
      <c r="P808" s="141" t="str">
        <f>IF(SP_SUL!O812="","*",SP_SUL!O812)</f>
        <v>*</v>
      </c>
      <c r="Q808" s="141" t="str">
        <f>IF(SP_SUL!P812="","*",SP_SUL!P812)</f>
        <v>*</v>
      </c>
      <c r="R808" s="143" t="str">
        <f>IF(SP_SUL!Q812="","*",CONCATENATE(SP_SUL!Q812," ",SP_SUL!R812))</f>
        <v>*</v>
      </c>
      <c r="S808" s="143" t="str">
        <f>IF(SP_SUL!V812="","*",SP_SUL!V812)</f>
        <v>*</v>
      </c>
      <c r="T808" s="143" t="str">
        <f>IF(SP_SUL!W812="","*",SP_SUL!W812)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IF(SP_SUL!Y813="","*",SP_SUL!Y813)</f>
        <v>*</v>
      </c>
      <c r="B809" s="144" t="str">
        <f>IF(SP_SUL!X813="","*",SP_SUL!X813)</f>
        <v>*</v>
      </c>
      <c r="C809" s="144" t="str">
        <f>IF(SP_SUL!Z813="","*",SP_SUL!Z813)</f>
        <v>*</v>
      </c>
      <c r="D809" s="138" t="str">
        <f>IF(SP_SUL!S813="","*",SP_SUL!S813)</f>
        <v>-</v>
      </c>
      <c r="E809" s="138" t="str">
        <f>IF(SP_SUL!T813="","*",SP_SUL!T813)</f>
        <v>-</v>
      </c>
      <c r="F809" s="143" t="str">
        <f>IF(SP_SUL!B813="","*",SP_SUL!B813)</f>
        <v>*</v>
      </c>
      <c r="G809" s="143" t="str">
        <f>IF(SP_SUL!D813="","*",SP_SUL!D813)</f>
        <v>*</v>
      </c>
      <c r="H809" s="143" t="str">
        <f>IF(SP_SUL!F813="","*",SP_SUL!F813)</f>
        <v>*</v>
      </c>
      <c r="I809" s="143" t="str">
        <f>IF(SP_SUL!H813="","*",SP_SUL!H813)</f>
        <v>*</v>
      </c>
      <c r="J809" s="143" t="str">
        <f>IF(SP_SUL!I813="","*",SP_SUL!I813)</f>
        <v>*</v>
      </c>
      <c r="K809" s="138" t="str">
        <f>IF(SP_SUL!M813="","*",SP_SUL!M813)</f>
        <v>-</v>
      </c>
      <c r="L809" s="138" t="str">
        <f>IF(SP_SUL!N813="","*",SP_SUL!N813)</f>
        <v>-</v>
      </c>
      <c r="M809" s="139" t="str">
        <f>IF(SP_SUL!J813="","*",SP_SUL!J813)</f>
        <v>*</v>
      </c>
      <c r="N809" s="142" t="str">
        <f>IF(SP_SUL!K813="","*",SP_SUL!K813)</f>
        <v>*</v>
      </c>
      <c r="O809" s="142" t="str">
        <f>IF(SP_SUL!L813="","*",SP_SUL!L813)</f>
        <v>*</v>
      </c>
      <c r="P809" s="141" t="str">
        <f>IF(SP_SUL!O813="","*",SP_SUL!O813)</f>
        <v>*</v>
      </c>
      <c r="Q809" s="141" t="str">
        <f>IF(SP_SUL!P813="","*",SP_SUL!P813)</f>
        <v>*</v>
      </c>
      <c r="R809" s="143" t="str">
        <f>IF(SP_SUL!Q813="","*",CONCATENATE(SP_SUL!Q813," ",SP_SUL!R813))</f>
        <v>*</v>
      </c>
      <c r="S809" s="143" t="str">
        <f>IF(SP_SUL!V813="","*",SP_SUL!V813)</f>
        <v>*</v>
      </c>
      <c r="T809" s="143" t="str">
        <f>IF(SP_SUL!W813="","*",SP_SUL!W813)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IF(SP_SUL!Y814="","*",SP_SUL!Y814)</f>
        <v>*</v>
      </c>
      <c r="B810" s="144" t="str">
        <f>IF(SP_SUL!X814="","*",SP_SUL!X814)</f>
        <v>*</v>
      </c>
      <c r="C810" s="144" t="str">
        <f>IF(SP_SUL!Z814="","*",SP_SUL!Z814)</f>
        <v>*</v>
      </c>
      <c r="D810" s="138" t="str">
        <f>IF(SP_SUL!S814="","*",SP_SUL!S814)</f>
        <v>-</v>
      </c>
      <c r="E810" s="138" t="str">
        <f>IF(SP_SUL!T814="","*",SP_SUL!T814)</f>
        <v>-</v>
      </c>
      <c r="F810" s="143" t="str">
        <f>IF(SP_SUL!B814="","*",SP_SUL!B814)</f>
        <v>*</v>
      </c>
      <c r="G810" s="143" t="str">
        <f>IF(SP_SUL!D814="","*",SP_SUL!D814)</f>
        <v>*</v>
      </c>
      <c r="H810" s="143" t="str">
        <f>IF(SP_SUL!F814="","*",SP_SUL!F814)</f>
        <v>*</v>
      </c>
      <c r="I810" s="143" t="str">
        <f>IF(SP_SUL!H814="","*",SP_SUL!H814)</f>
        <v>*</v>
      </c>
      <c r="J810" s="143" t="str">
        <f>IF(SP_SUL!I814="","*",SP_SUL!I814)</f>
        <v>*</v>
      </c>
      <c r="K810" s="138" t="str">
        <f>IF(SP_SUL!M814="","*",SP_SUL!M814)</f>
        <v>-</v>
      </c>
      <c r="L810" s="138" t="str">
        <f>IF(SP_SUL!N814="","*",SP_SUL!N814)</f>
        <v>-</v>
      </c>
      <c r="M810" s="139" t="str">
        <f>IF(SP_SUL!J814="","*",SP_SUL!J814)</f>
        <v>*</v>
      </c>
      <c r="N810" s="142" t="str">
        <f>IF(SP_SUL!K814="","*",SP_SUL!K814)</f>
        <v>*</v>
      </c>
      <c r="O810" s="142" t="str">
        <f>IF(SP_SUL!L814="","*",SP_SUL!L814)</f>
        <v>*</v>
      </c>
      <c r="P810" s="141" t="str">
        <f>IF(SP_SUL!O814="","*",SP_SUL!O814)</f>
        <v>*</v>
      </c>
      <c r="Q810" s="141" t="str">
        <f>IF(SP_SUL!P814="","*",SP_SUL!P814)</f>
        <v>*</v>
      </c>
      <c r="R810" s="143" t="str">
        <f>IF(SP_SUL!Q814="","*",CONCATENATE(SP_SUL!Q814," ",SP_SUL!R814))</f>
        <v>*</v>
      </c>
      <c r="S810" s="143" t="str">
        <f>IF(SP_SUL!V814="","*",SP_SUL!V814)</f>
        <v>*</v>
      </c>
      <c r="T810" s="143" t="str">
        <f>IF(SP_SUL!W814="","*",SP_SUL!W814)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IF(SP_SUL!Y815="","*",SP_SUL!Y815)</f>
        <v>*</v>
      </c>
      <c r="B811" s="144" t="str">
        <f>IF(SP_SUL!X815="","*",SP_SUL!X815)</f>
        <v>*</v>
      </c>
      <c r="C811" s="144" t="str">
        <f>IF(SP_SUL!Z815="","*",SP_SUL!Z815)</f>
        <v>*</v>
      </c>
      <c r="D811" s="138" t="str">
        <f>IF(SP_SUL!S815="","*",SP_SUL!S815)</f>
        <v>-</v>
      </c>
      <c r="E811" s="138" t="str">
        <f>IF(SP_SUL!T815="","*",SP_SUL!T815)</f>
        <v>-</v>
      </c>
      <c r="F811" s="143" t="str">
        <f>IF(SP_SUL!B815="","*",SP_SUL!B815)</f>
        <v>*</v>
      </c>
      <c r="G811" s="143" t="str">
        <f>IF(SP_SUL!D815="","*",SP_SUL!D815)</f>
        <v>*</v>
      </c>
      <c r="H811" s="143" t="str">
        <f>IF(SP_SUL!F815="","*",SP_SUL!F815)</f>
        <v>*</v>
      </c>
      <c r="I811" s="143" t="str">
        <f>IF(SP_SUL!H815="","*",SP_SUL!H815)</f>
        <v>*</v>
      </c>
      <c r="J811" s="143" t="str">
        <f>IF(SP_SUL!I815="","*",SP_SUL!I815)</f>
        <v>*</v>
      </c>
      <c r="K811" s="138" t="str">
        <f>IF(SP_SUL!M815="","*",SP_SUL!M815)</f>
        <v>-</v>
      </c>
      <c r="L811" s="138" t="str">
        <f>IF(SP_SUL!N815="","*",SP_SUL!N815)</f>
        <v>-</v>
      </c>
      <c r="M811" s="139" t="str">
        <f>IF(SP_SUL!J815="","*",SP_SUL!J815)</f>
        <v>*</v>
      </c>
      <c r="N811" s="142" t="str">
        <f>IF(SP_SUL!K815="","*",SP_SUL!K815)</f>
        <v>*</v>
      </c>
      <c r="O811" s="142" t="str">
        <f>IF(SP_SUL!L815="","*",SP_SUL!L815)</f>
        <v>*</v>
      </c>
      <c r="P811" s="141" t="str">
        <f>IF(SP_SUL!O815="","*",SP_SUL!O815)</f>
        <v>*</v>
      </c>
      <c r="Q811" s="141" t="str">
        <f>IF(SP_SUL!P815="","*",SP_SUL!P815)</f>
        <v>*</v>
      </c>
      <c r="R811" s="143" t="str">
        <f>IF(SP_SUL!Q815="","*",CONCATENATE(SP_SUL!Q815," ",SP_SUL!R815))</f>
        <v>*</v>
      </c>
      <c r="S811" s="143" t="str">
        <f>IF(SP_SUL!V815="","*",SP_SUL!V815)</f>
        <v>*</v>
      </c>
      <c r="T811" s="143" t="str">
        <f>IF(SP_SUL!W815="","*",SP_SUL!W815)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IF(SP_SUL!Y816="","*",SP_SUL!Y816)</f>
        <v>*</v>
      </c>
      <c r="B812" s="144" t="str">
        <f>IF(SP_SUL!X816="","*",SP_SUL!X816)</f>
        <v>*</v>
      </c>
      <c r="C812" s="144" t="str">
        <f>IF(SP_SUL!Z816="","*",SP_SUL!Z816)</f>
        <v>*</v>
      </c>
      <c r="D812" s="138" t="str">
        <f>IF(SP_SUL!S816="","*",SP_SUL!S816)</f>
        <v>-</v>
      </c>
      <c r="E812" s="138" t="str">
        <f>IF(SP_SUL!T816="","*",SP_SUL!T816)</f>
        <v>-</v>
      </c>
      <c r="F812" s="143" t="str">
        <f>IF(SP_SUL!B816="","*",SP_SUL!B816)</f>
        <v>*</v>
      </c>
      <c r="G812" s="143" t="str">
        <f>IF(SP_SUL!D816="","*",SP_SUL!D816)</f>
        <v>*</v>
      </c>
      <c r="H812" s="143" t="str">
        <f>IF(SP_SUL!F816="","*",SP_SUL!F816)</f>
        <v>*</v>
      </c>
      <c r="I812" s="143" t="str">
        <f>IF(SP_SUL!H816="","*",SP_SUL!H816)</f>
        <v>*</v>
      </c>
      <c r="J812" s="143" t="str">
        <f>IF(SP_SUL!I816="","*",SP_SUL!I816)</f>
        <v>*</v>
      </c>
      <c r="K812" s="138" t="str">
        <f>IF(SP_SUL!M816="","*",SP_SUL!M816)</f>
        <v>-</v>
      </c>
      <c r="L812" s="138" t="str">
        <f>IF(SP_SUL!N816="","*",SP_SUL!N816)</f>
        <v>-</v>
      </c>
      <c r="M812" s="139" t="str">
        <f>IF(SP_SUL!J816="","*",SP_SUL!J816)</f>
        <v>*</v>
      </c>
      <c r="N812" s="142" t="str">
        <f>IF(SP_SUL!K816="","*",SP_SUL!K816)</f>
        <v>*</v>
      </c>
      <c r="O812" s="142" t="str">
        <f>IF(SP_SUL!L816="","*",SP_SUL!L816)</f>
        <v>*</v>
      </c>
      <c r="P812" s="141" t="str">
        <f>IF(SP_SUL!O816="","*",SP_SUL!O816)</f>
        <v>*</v>
      </c>
      <c r="Q812" s="141" t="str">
        <f>IF(SP_SUL!P816="","*",SP_SUL!P816)</f>
        <v>*</v>
      </c>
      <c r="R812" s="143" t="str">
        <f>IF(SP_SUL!Q816="","*",CONCATENATE(SP_SUL!Q816," ",SP_SUL!R816))</f>
        <v>*</v>
      </c>
      <c r="S812" s="143" t="str">
        <f>IF(SP_SUL!V816="","*",SP_SUL!V816)</f>
        <v>*</v>
      </c>
      <c r="T812" s="143" t="str">
        <f>IF(SP_SUL!W816="","*",SP_SUL!W816)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IF(SP_SUL!Y817="","*",SP_SUL!Y817)</f>
        <v>*</v>
      </c>
      <c r="B813" s="144" t="str">
        <f>IF(SP_SUL!X817="","*",SP_SUL!X817)</f>
        <v>*</v>
      </c>
      <c r="C813" s="144" t="str">
        <f>IF(SP_SUL!Z817="","*",SP_SUL!Z817)</f>
        <v>*</v>
      </c>
      <c r="D813" s="138" t="str">
        <f>IF(SP_SUL!S817="","*",SP_SUL!S817)</f>
        <v>-</v>
      </c>
      <c r="E813" s="138" t="str">
        <f>IF(SP_SUL!T817="","*",SP_SUL!T817)</f>
        <v>-</v>
      </c>
      <c r="F813" s="143" t="str">
        <f>IF(SP_SUL!B817="","*",SP_SUL!B817)</f>
        <v>*</v>
      </c>
      <c r="G813" s="143" t="str">
        <f>IF(SP_SUL!D817="","*",SP_SUL!D817)</f>
        <v>*</v>
      </c>
      <c r="H813" s="143" t="str">
        <f>IF(SP_SUL!F817="","*",SP_SUL!F817)</f>
        <v>*</v>
      </c>
      <c r="I813" s="143" t="str">
        <f>IF(SP_SUL!H817="","*",SP_SUL!H817)</f>
        <v>*</v>
      </c>
      <c r="J813" s="143" t="str">
        <f>IF(SP_SUL!I817="","*",SP_SUL!I817)</f>
        <v>*</v>
      </c>
      <c r="K813" s="138" t="str">
        <f>IF(SP_SUL!M817="","*",SP_SUL!M817)</f>
        <v>-</v>
      </c>
      <c r="L813" s="138" t="str">
        <f>IF(SP_SUL!N817="","*",SP_SUL!N817)</f>
        <v>-</v>
      </c>
      <c r="M813" s="139" t="str">
        <f>IF(SP_SUL!J817="","*",SP_SUL!J817)</f>
        <v>*</v>
      </c>
      <c r="N813" s="142" t="str">
        <f>IF(SP_SUL!K817="","*",SP_SUL!K817)</f>
        <v>*</v>
      </c>
      <c r="O813" s="142" t="str">
        <f>IF(SP_SUL!L817="","*",SP_SUL!L817)</f>
        <v>*</v>
      </c>
      <c r="P813" s="141" t="str">
        <f>IF(SP_SUL!O817="","*",SP_SUL!O817)</f>
        <v>*</v>
      </c>
      <c r="Q813" s="141" t="str">
        <f>IF(SP_SUL!P817="","*",SP_SUL!P817)</f>
        <v>*</v>
      </c>
      <c r="R813" s="143" t="str">
        <f>IF(SP_SUL!Q817="","*",CONCATENATE(SP_SUL!Q817," ",SP_SUL!R817))</f>
        <v>*</v>
      </c>
      <c r="S813" s="143" t="str">
        <f>IF(SP_SUL!V817="","*",SP_SUL!V817)</f>
        <v>*</v>
      </c>
      <c r="T813" s="143" t="str">
        <f>IF(SP_SUL!W817="","*",SP_SUL!W817)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IF(SP_SUL!Y818="","*",SP_SUL!Y818)</f>
        <v>*</v>
      </c>
      <c r="B814" s="144" t="str">
        <f>IF(SP_SUL!X818="","*",SP_SUL!X818)</f>
        <v>*</v>
      </c>
      <c r="C814" s="144" t="str">
        <f>IF(SP_SUL!Z818="","*",SP_SUL!Z818)</f>
        <v>*</v>
      </c>
      <c r="D814" s="138" t="str">
        <f>IF(SP_SUL!S818="","*",SP_SUL!S818)</f>
        <v>-</v>
      </c>
      <c r="E814" s="138" t="str">
        <f>IF(SP_SUL!T818="","*",SP_SUL!T818)</f>
        <v>-</v>
      </c>
      <c r="F814" s="143" t="str">
        <f>IF(SP_SUL!B818="","*",SP_SUL!B818)</f>
        <v>*</v>
      </c>
      <c r="G814" s="143" t="str">
        <f>IF(SP_SUL!D818="","*",SP_SUL!D818)</f>
        <v>*</v>
      </c>
      <c r="H814" s="143" t="str">
        <f>IF(SP_SUL!F818="","*",SP_SUL!F818)</f>
        <v>*</v>
      </c>
      <c r="I814" s="143" t="str">
        <f>IF(SP_SUL!H818="","*",SP_SUL!H818)</f>
        <v>*</v>
      </c>
      <c r="J814" s="143" t="str">
        <f>IF(SP_SUL!I818="","*",SP_SUL!I818)</f>
        <v>*</v>
      </c>
      <c r="K814" s="138" t="str">
        <f>IF(SP_SUL!M818="","*",SP_SUL!M818)</f>
        <v>-</v>
      </c>
      <c r="L814" s="138" t="str">
        <f>IF(SP_SUL!N818="","*",SP_SUL!N818)</f>
        <v>-</v>
      </c>
      <c r="M814" s="139" t="str">
        <f>IF(SP_SUL!J818="","*",SP_SUL!J818)</f>
        <v>*</v>
      </c>
      <c r="N814" s="142" t="str">
        <f>IF(SP_SUL!K818="","*",SP_SUL!K818)</f>
        <v>*</v>
      </c>
      <c r="O814" s="142" t="str">
        <f>IF(SP_SUL!L818="","*",SP_SUL!L818)</f>
        <v>*</v>
      </c>
      <c r="P814" s="141" t="str">
        <f>IF(SP_SUL!O818="","*",SP_SUL!O818)</f>
        <v>*</v>
      </c>
      <c r="Q814" s="141" t="str">
        <f>IF(SP_SUL!P818="","*",SP_SUL!P818)</f>
        <v>*</v>
      </c>
      <c r="R814" s="143" t="str">
        <f>IF(SP_SUL!Q818="","*",CONCATENATE(SP_SUL!Q818," ",SP_SUL!R818))</f>
        <v>*</v>
      </c>
      <c r="S814" s="143" t="str">
        <f>IF(SP_SUL!V818="","*",SP_SUL!V818)</f>
        <v>*</v>
      </c>
      <c r="T814" s="143" t="str">
        <f>IF(SP_SUL!W818="","*",SP_SUL!W818)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IF(SP_SUL!Y819="","*",SP_SUL!Y819)</f>
        <v>*</v>
      </c>
      <c r="B815" s="144" t="str">
        <f>IF(SP_SUL!X819="","*",SP_SUL!X819)</f>
        <v>*</v>
      </c>
      <c r="C815" s="144" t="str">
        <f>IF(SP_SUL!Z819="","*",SP_SUL!Z819)</f>
        <v>*</v>
      </c>
      <c r="D815" s="138" t="str">
        <f>IF(SP_SUL!S819="","*",SP_SUL!S819)</f>
        <v>-</v>
      </c>
      <c r="E815" s="138" t="str">
        <f>IF(SP_SUL!T819="","*",SP_SUL!T819)</f>
        <v>-</v>
      </c>
      <c r="F815" s="143" t="str">
        <f>IF(SP_SUL!B819="","*",SP_SUL!B819)</f>
        <v>*</v>
      </c>
      <c r="G815" s="143" t="str">
        <f>IF(SP_SUL!D819="","*",SP_SUL!D819)</f>
        <v>*</v>
      </c>
      <c r="H815" s="143" t="str">
        <f>IF(SP_SUL!F819="","*",SP_SUL!F819)</f>
        <v>*</v>
      </c>
      <c r="I815" s="143" t="str">
        <f>IF(SP_SUL!H819="","*",SP_SUL!H819)</f>
        <v>*</v>
      </c>
      <c r="J815" s="143" t="str">
        <f>IF(SP_SUL!I819="","*",SP_SUL!I819)</f>
        <v>*</v>
      </c>
      <c r="K815" s="138" t="str">
        <f>IF(SP_SUL!M819="","*",SP_SUL!M819)</f>
        <v>-</v>
      </c>
      <c r="L815" s="138" t="str">
        <f>IF(SP_SUL!N819="","*",SP_SUL!N819)</f>
        <v>-</v>
      </c>
      <c r="M815" s="139" t="str">
        <f>IF(SP_SUL!J819="","*",SP_SUL!J819)</f>
        <v>*</v>
      </c>
      <c r="N815" s="142" t="str">
        <f>IF(SP_SUL!K819="","*",SP_SUL!K819)</f>
        <v>*</v>
      </c>
      <c r="O815" s="142" t="str">
        <f>IF(SP_SUL!L819="","*",SP_SUL!L819)</f>
        <v>*</v>
      </c>
      <c r="P815" s="141" t="str">
        <f>IF(SP_SUL!O819="","*",SP_SUL!O819)</f>
        <v>*</v>
      </c>
      <c r="Q815" s="141" t="str">
        <f>IF(SP_SUL!P819="","*",SP_SUL!P819)</f>
        <v>*</v>
      </c>
      <c r="R815" s="143" t="str">
        <f>IF(SP_SUL!Q819="","*",CONCATENATE(SP_SUL!Q819," ",SP_SUL!R819))</f>
        <v>*</v>
      </c>
      <c r="S815" s="143" t="str">
        <f>IF(SP_SUL!V819="","*",SP_SUL!V819)</f>
        <v>*</v>
      </c>
      <c r="T815" s="143" t="str">
        <f>IF(SP_SUL!W819="","*",SP_SUL!W819)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IF(SP_SUL!Y820="","*",SP_SUL!Y820)</f>
        <v>*</v>
      </c>
      <c r="B816" s="144" t="str">
        <f>IF(SP_SUL!X820="","*",SP_SUL!X820)</f>
        <v>*</v>
      </c>
      <c r="C816" s="144" t="str">
        <f>IF(SP_SUL!Z820="","*",SP_SUL!Z820)</f>
        <v>*</v>
      </c>
      <c r="D816" s="138" t="str">
        <f>IF(SP_SUL!S820="","*",SP_SUL!S820)</f>
        <v>-</v>
      </c>
      <c r="E816" s="138" t="str">
        <f>IF(SP_SUL!T820="","*",SP_SUL!T820)</f>
        <v>-</v>
      </c>
      <c r="F816" s="143" t="str">
        <f>IF(SP_SUL!B820="","*",SP_SUL!B820)</f>
        <v>*</v>
      </c>
      <c r="G816" s="143" t="str">
        <f>IF(SP_SUL!D820="","*",SP_SUL!D820)</f>
        <v>*</v>
      </c>
      <c r="H816" s="143" t="str">
        <f>IF(SP_SUL!F820="","*",SP_SUL!F820)</f>
        <v>*</v>
      </c>
      <c r="I816" s="143" t="str">
        <f>IF(SP_SUL!H820="","*",SP_SUL!H820)</f>
        <v>*</v>
      </c>
      <c r="J816" s="143" t="str">
        <f>IF(SP_SUL!I820="","*",SP_SUL!I820)</f>
        <v>*</v>
      </c>
      <c r="K816" s="138" t="str">
        <f>IF(SP_SUL!M820="","*",SP_SUL!M820)</f>
        <v>-</v>
      </c>
      <c r="L816" s="138" t="str">
        <f>IF(SP_SUL!N820="","*",SP_SUL!N820)</f>
        <v>-</v>
      </c>
      <c r="M816" s="139" t="str">
        <f>IF(SP_SUL!J820="","*",SP_SUL!J820)</f>
        <v>*</v>
      </c>
      <c r="N816" s="142" t="str">
        <f>IF(SP_SUL!K820="","*",SP_SUL!K820)</f>
        <v>*</v>
      </c>
      <c r="O816" s="142" t="str">
        <f>IF(SP_SUL!L820="","*",SP_SUL!L820)</f>
        <v>*</v>
      </c>
      <c r="P816" s="141" t="str">
        <f>IF(SP_SUL!O820="","*",SP_SUL!O820)</f>
        <v>*</v>
      </c>
      <c r="Q816" s="141" t="str">
        <f>IF(SP_SUL!P820="","*",SP_SUL!P820)</f>
        <v>*</v>
      </c>
      <c r="R816" s="143" t="str">
        <f>IF(SP_SUL!Q820="","*",CONCATENATE(SP_SUL!Q820," ",SP_SUL!R820))</f>
        <v>*</v>
      </c>
      <c r="S816" s="143" t="str">
        <f>IF(SP_SUL!V820="","*",SP_SUL!V820)</f>
        <v>*</v>
      </c>
      <c r="T816" s="143" t="str">
        <f>IF(SP_SUL!W820="","*",SP_SUL!W820)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IF(SP_SUL!Y821="","*",SP_SUL!Y821)</f>
        <v>*</v>
      </c>
      <c r="B817" s="144" t="str">
        <f>IF(SP_SUL!X821="","*",SP_SUL!X821)</f>
        <v>*</v>
      </c>
      <c r="C817" s="144" t="str">
        <f>IF(SP_SUL!Z821="","*",SP_SUL!Z821)</f>
        <v>*</v>
      </c>
      <c r="D817" s="138" t="str">
        <f>IF(SP_SUL!S821="","*",SP_SUL!S821)</f>
        <v>-</v>
      </c>
      <c r="E817" s="138" t="str">
        <f>IF(SP_SUL!T821="","*",SP_SUL!T821)</f>
        <v>-</v>
      </c>
      <c r="F817" s="143" t="str">
        <f>IF(SP_SUL!B821="","*",SP_SUL!B821)</f>
        <v>*</v>
      </c>
      <c r="G817" s="143" t="str">
        <f>IF(SP_SUL!D821="","*",SP_SUL!D821)</f>
        <v>*</v>
      </c>
      <c r="H817" s="143" t="str">
        <f>IF(SP_SUL!F821="","*",SP_SUL!F821)</f>
        <v>*</v>
      </c>
      <c r="I817" s="143" t="str">
        <f>IF(SP_SUL!H821="","*",SP_SUL!H821)</f>
        <v>*</v>
      </c>
      <c r="J817" s="143" t="str">
        <f>IF(SP_SUL!I821="","*",SP_SUL!I821)</f>
        <v>*</v>
      </c>
      <c r="K817" s="138" t="str">
        <f>IF(SP_SUL!M821="","*",SP_SUL!M821)</f>
        <v>-</v>
      </c>
      <c r="L817" s="138" t="str">
        <f>IF(SP_SUL!N821="","*",SP_SUL!N821)</f>
        <v>-</v>
      </c>
      <c r="M817" s="139" t="str">
        <f>IF(SP_SUL!J821="","*",SP_SUL!J821)</f>
        <v>*</v>
      </c>
      <c r="N817" s="142" t="str">
        <f>IF(SP_SUL!K821="","*",SP_SUL!K821)</f>
        <v>*</v>
      </c>
      <c r="O817" s="142" t="str">
        <f>IF(SP_SUL!L821="","*",SP_SUL!L821)</f>
        <v>*</v>
      </c>
      <c r="P817" s="141" t="str">
        <f>IF(SP_SUL!O821="","*",SP_SUL!O821)</f>
        <v>*</v>
      </c>
      <c r="Q817" s="141" t="str">
        <f>IF(SP_SUL!P821="","*",SP_SUL!P821)</f>
        <v>*</v>
      </c>
      <c r="R817" s="143" t="str">
        <f>IF(SP_SUL!Q821="","*",CONCATENATE(SP_SUL!Q821," ",SP_SUL!R821))</f>
        <v>*</v>
      </c>
      <c r="S817" s="143" t="str">
        <f>IF(SP_SUL!V821="","*",SP_SUL!V821)</f>
        <v>*</v>
      </c>
      <c r="T817" s="143" t="str">
        <f>IF(SP_SUL!W821="","*",SP_SUL!W821)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IF(SP_SUL!Y822="","*",SP_SUL!Y822)</f>
        <v>*</v>
      </c>
      <c r="B818" s="144" t="str">
        <f>IF(SP_SUL!X822="","*",SP_SUL!X822)</f>
        <v>*</v>
      </c>
      <c r="C818" s="144" t="str">
        <f>IF(SP_SUL!Z822="","*",SP_SUL!Z822)</f>
        <v>*</v>
      </c>
      <c r="D818" s="138" t="str">
        <f>IF(SP_SUL!S822="","*",SP_SUL!S822)</f>
        <v>-</v>
      </c>
      <c r="E818" s="138" t="str">
        <f>IF(SP_SUL!T822="","*",SP_SUL!T822)</f>
        <v>-</v>
      </c>
      <c r="F818" s="143" t="str">
        <f>IF(SP_SUL!B822="","*",SP_SUL!B822)</f>
        <v>*</v>
      </c>
      <c r="G818" s="143" t="str">
        <f>IF(SP_SUL!D822="","*",SP_SUL!D822)</f>
        <v>*</v>
      </c>
      <c r="H818" s="143" t="str">
        <f>IF(SP_SUL!F822="","*",SP_SUL!F822)</f>
        <v>*</v>
      </c>
      <c r="I818" s="143" t="str">
        <f>IF(SP_SUL!H822="","*",SP_SUL!H822)</f>
        <v>*</v>
      </c>
      <c r="J818" s="143" t="str">
        <f>IF(SP_SUL!I822="","*",SP_SUL!I822)</f>
        <v>*</v>
      </c>
      <c r="K818" s="138" t="str">
        <f>IF(SP_SUL!M822="","*",SP_SUL!M822)</f>
        <v>-</v>
      </c>
      <c r="L818" s="138" t="str">
        <f>IF(SP_SUL!N822="","*",SP_SUL!N822)</f>
        <v>-</v>
      </c>
      <c r="M818" s="139" t="str">
        <f>IF(SP_SUL!J822="","*",SP_SUL!J822)</f>
        <v>*</v>
      </c>
      <c r="N818" s="142" t="str">
        <f>IF(SP_SUL!K822="","*",SP_SUL!K822)</f>
        <v>*</v>
      </c>
      <c r="O818" s="142" t="str">
        <f>IF(SP_SUL!L822="","*",SP_SUL!L822)</f>
        <v>*</v>
      </c>
      <c r="P818" s="141" t="str">
        <f>IF(SP_SUL!O822="","*",SP_SUL!O822)</f>
        <v>*</v>
      </c>
      <c r="Q818" s="141" t="str">
        <f>IF(SP_SUL!P822="","*",SP_SUL!P822)</f>
        <v>*</v>
      </c>
      <c r="R818" s="143" t="str">
        <f>IF(SP_SUL!Q822="","*",CONCATENATE(SP_SUL!Q822," ",SP_SUL!R822))</f>
        <v>*</v>
      </c>
      <c r="S818" s="143" t="str">
        <f>IF(SP_SUL!V822="","*",SP_SUL!V822)</f>
        <v>*</v>
      </c>
      <c r="T818" s="143" t="str">
        <f>IF(SP_SUL!W822="","*",SP_SUL!W822)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IF(SP_SUL!Y823="","*",SP_SUL!Y823)</f>
        <v>*</v>
      </c>
      <c r="B819" s="144" t="str">
        <f>IF(SP_SUL!X823="","*",SP_SUL!X823)</f>
        <v>*</v>
      </c>
      <c r="C819" s="144" t="str">
        <f>IF(SP_SUL!Z823="","*",SP_SUL!Z823)</f>
        <v>*</v>
      </c>
      <c r="D819" s="138" t="str">
        <f>IF(SP_SUL!S823="","*",SP_SUL!S823)</f>
        <v>-</v>
      </c>
      <c r="E819" s="138" t="str">
        <f>IF(SP_SUL!T823="","*",SP_SUL!T823)</f>
        <v>-</v>
      </c>
      <c r="F819" s="143" t="str">
        <f>IF(SP_SUL!B823="","*",SP_SUL!B823)</f>
        <v>*</v>
      </c>
      <c r="G819" s="143" t="str">
        <f>IF(SP_SUL!D823="","*",SP_SUL!D823)</f>
        <v>*</v>
      </c>
      <c r="H819" s="143" t="str">
        <f>IF(SP_SUL!F823="","*",SP_SUL!F823)</f>
        <v>*</v>
      </c>
      <c r="I819" s="143" t="str">
        <f>IF(SP_SUL!H823="","*",SP_SUL!H823)</f>
        <v>*</v>
      </c>
      <c r="J819" s="143" t="str">
        <f>IF(SP_SUL!I823="","*",SP_SUL!I823)</f>
        <v>*</v>
      </c>
      <c r="K819" s="138" t="str">
        <f>IF(SP_SUL!M823="","*",SP_SUL!M823)</f>
        <v>-</v>
      </c>
      <c r="L819" s="138" t="str">
        <f>IF(SP_SUL!N823="","*",SP_SUL!N823)</f>
        <v>-</v>
      </c>
      <c r="M819" s="139" t="str">
        <f>IF(SP_SUL!J823="","*",SP_SUL!J823)</f>
        <v>*</v>
      </c>
      <c r="N819" s="142" t="str">
        <f>IF(SP_SUL!K823="","*",SP_SUL!K823)</f>
        <v>*</v>
      </c>
      <c r="O819" s="142" t="str">
        <f>IF(SP_SUL!L823="","*",SP_SUL!L823)</f>
        <v>*</v>
      </c>
      <c r="P819" s="141" t="str">
        <f>IF(SP_SUL!O823="","*",SP_SUL!O823)</f>
        <v>*</v>
      </c>
      <c r="Q819" s="141" t="str">
        <f>IF(SP_SUL!P823="","*",SP_SUL!P823)</f>
        <v>*</v>
      </c>
      <c r="R819" s="143" t="str">
        <f>IF(SP_SUL!Q823="","*",CONCATENATE(SP_SUL!Q823," ",SP_SUL!R823))</f>
        <v>*</v>
      </c>
      <c r="S819" s="143" t="str">
        <f>IF(SP_SUL!V823="","*",SP_SUL!V823)</f>
        <v>*</v>
      </c>
      <c r="T819" s="143" t="str">
        <f>IF(SP_SUL!W823="","*",SP_SUL!W823)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IF(SP_SUL!Y824="","*",SP_SUL!Y824)</f>
        <v>*</v>
      </c>
      <c r="B820" s="144" t="str">
        <f>IF(SP_SUL!X824="","*",SP_SUL!X824)</f>
        <v>*</v>
      </c>
      <c r="C820" s="144" t="str">
        <f>IF(SP_SUL!Z824="","*",SP_SUL!Z824)</f>
        <v>*</v>
      </c>
      <c r="D820" s="138" t="str">
        <f>IF(SP_SUL!S824="","*",SP_SUL!S824)</f>
        <v>-</v>
      </c>
      <c r="E820" s="138" t="str">
        <f>IF(SP_SUL!T824="","*",SP_SUL!T824)</f>
        <v>-</v>
      </c>
      <c r="F820" s="143" t="str">
        <f>IF(SP_SUL!B824="","*",SP_SUL!B824)</f>
        <v>*</v>
      </c>
      <c r="G820" s="143" t="str">
        <f>IF(SP_SUL!D824="","*",SP_SUL!D824)</f>
        <v>*</v>
      </c>
      <c r="H820" s="143" t="str">
        <f>IF(SP_SUL!F824="","*",SP_SUL!F824)</f>
        <v>*</v>
      </c>
      <c r="I820" s="143" t="str">
        <f>IF(SP_SUL!H824="","*",SP_SUL!H824)</f>
        <v>*</v>
      </c>
      <c r="J820" s="143" t="str">
        <f>IF(SP_SUL!I824="","*",SP_SUL!I824)</f>
        <v>*</v>
      </c>
      <c r="K820" s="138" t="str">
        <f>IF(SP_SUL!M824="","*",SP_SUL!M824)</f>
        <v>-</v>
      </c>
      <c r="L820" s="138" t="str">
        <f>IF(SP_SUL!N824="","*",SP_SUL!N824)</f>
        <v>-</v>
      </c>
      <c r="M820" s="139" t="str">
        <f>IF(SP_SUL!J824="","*",SP_SUL!J824)</f>
        <v>*</v>
      </c>
      <c r="N820" s="142" t="str">
        <f>IF(SP_SUL!K824="","*",SP_SUL!K824)</f>
        <v>*</v>
      </c>
      <c r="O820" s="142" t="str">
        <f>IF(SP_SUL!L824="","*",SP_SUL!L824)</f>
        <v>*</v>
      </c>
      <c r="P820" s="141" t="str">
        <f>IF(SP_SUL!O824="","*",SP_SUL!O824)</f>
        <v>*</v>
      </c>
      <c r="Q820" s="141" t="str">
        <f>IF(SP_SUL!P824="","*",SP_SUL!P824)</f>
        <v>*</v>
      </c>
      <c r="R820" s="143" t="str">
        <f>IF(SP_SUL!Q824="","*",CONCATENATE(SP_SUL!Q824," ",SP_SUL!R824))</f>
        <v>*</v>
      </c>
      <c r="S820" s="143" t="str">
        <f>IF(SP_SUL!V824="","*",SP_SUL!V824)</f>
        <v>*</v>
      </c>
      <c r="T820" s="143" t="str">
        <f>IF(SP_SUL!W824="","*",SP_SUL!W824)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IF(SP_SUL!Y825="","*",SP_SUL!Y825)</f>
        <v>*</v>
      </c>
      <c r="B821" s="144" t="str">
        <f>IF(SP_SUL!X825="","*",SP_SUL!X825)</f>
        <v>*</v>
      </c>
      <c r="C821" s="144" t="str">
        <f>IF(SP_SUL!Z825="","*",SP_SUL!Z825)</f>
        <v>*</v>
      </c>
      <c r="D821" s="138" t="str">
        <f>IF(SP_SUL!S825="","*",SP_SUL!S825)</f>
        <v>-</v>
      </c>
      <c r="E821" s="138" t="str">
        <f>IF(SP_SUL!T825="","*",SP_SUL!T825)</f>
        <v>-</v>
      </c>
      <c r="F821" s="143" t="str">
        <f>IF(SP_SUL!B825="","*",SP_SUL!B825)</f>
        <v>*</v>
      </c>
      <c r="G821" s="143" t="str">
        <f>IF(SP_SUL!D825="","*",SP_SUL!D825)</f>
        <v>*</v>
      </c>
      <c r="H821" s="143" t="str">
        <f>IF(SP_SUL!F825="","*",SP_SUL!F825)</f>
        <v>*</v>
      </c>
      <c r="I821" s="143" t="str">
        <f>IF(SP_SUL!H825="","*",SP_SUL!H825)</f>
        <v>*</v>
      </c>
      <c r="J821" s="143" t="str">
        <f>IF(SP_SUL!I825="","*",SP_SUL!I825)</f>
        <v>*</v>
      </c>
      <c r="K821" s="138" t="str">
        <f>IF(SP_SUL!M825="","*",SP_SUL!M825)</f>
        <v>-</v>
      </c>
      <c r="L821" s="138" t="str">
        <f>IF(SP_SUL!N825="","*",SP_SUL!N825)</f>
        <v>-</v>
      </c>
      <c r="M821" s="139" t="str">
        <f>IF(SP_SUL!J825="","*",SP_SUL!J825)</f>
        <v>*</v>
      </c>
      <c r="N821" s="142" t="str">
        <f>IF(SP_SUL!K825="","*",SP_SUL!K825)</f>
        <v>*</v>
      </c>
      <c r="O821" s="142" t="str">
        <f>IF(SP_SUL!L825="","*",SP_SUL!L825)</f>
        <v>*</v>
      </c>
      <c r="P821" s="141" t="str">
        <f>IF(SP_SUL!O825="","*",SP_SUL!O825)</f>
        <v>*</v>
      </c>
      <c r="Q821" s="141" t="str">
        <f>IF(SP_SUL!P825="","*",SP_SUL!P825)</f>
        <v>*</v>
      </c>
      <c r="R821" s="143" t="str">
        <f>IF(SP_SUL!Q825="","*",CONCATENATE(SP_SUL!Q825," ",SP_SUL!R825))</f>
        <v>*</v>
      </c>
      <c r="S821" s="143" t="str">
        <f>IF(SP_SUL!V825="","*",SP_SUL!V825)</f>
        <v>*</v>
      </c>
      <c r="T821" s="143" t="str">
        <f>IF(SP_SUL!W825="","*",SP_SUL!W825)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IF(SP_SUL!Y826="","*",SP_SUL!Y826)</f>
        <v>*</v>
      </c>
      <c r="B822" s="144" t="str">
        <f>IF(SP_SUL!X826="","*",SP_SUL!X826)</f>
        <v>*</v>
      </c>
      <c r="C822" s="144" t="str">
        <f>IF(SP_SUL!Z826="","*",SP_SUL!Z826)</f>
        <v>*</v>
      </c>
      <c r="D822" s="138" t="str">
        <f>IF(SP_SUL!S826="","*",SP_SUL!S826)</f>
        <v>-</v>
      </c>
      <c r="E822" s="138" t="str">
        <f>IF(SP_SUL!T826="","*",SP_SUL!T826)</f>
        <v>-</v>
      </c>
      <c r="F822" s="143" t="str">
        <f>IF(SP_SUL!B826="","*",SP_SUL!B826)</f>
        <v>*</v>
      </c>
      <c r="G822" s="143" t="str">
        <f>IF(SP_SUL!D826="","*",SP_SUL!D826)</f>
        <v>*</v>
      </c>
      <c r="H822" s="143" t="str">
        <f>IF(SP_SUL!F826="","*",SP_SUL!F826)</f>
        <v>*</v>
      </c>
      <c r="I822" s="143" t="str">
        <f>IF(SP_SUL!H826="","*",SP_SUL!H826)</f>
        <v>*</v>
      </c>
      <c r="J822" s="143" t="str">
        <f>IF(SP_SUL!I826="","*",SP_SUL!I826)</f>
        <v>*</v>
      </c>
      <c r="K822" s="138" t="str">
        <f>IF(SP_SUL!M826="","*",SP_SUL!M826)</f>
        <v>-</v>
      </c>
      <c r="L822" s="138" t="str">
        <f>IF(SP_SUL!N826="","*",SP_SUL!N826)</f>
        <v>-</v>
      </c>
      <c r="M822" s="139" t="str">
        <f>IF(SP_SUL!J826="","*",SP_SUL!J826)</f>
        <v>*</v>
      </c>
      <c r="N822" s="142" t="str">
        <f>IF(SP_SUL!K826="","*",SP_SUL!K826)</f>
        <v>*</v>
      </c>
      <c r="O822" s="142" t="str">
        <f>IF(SP_SUL!L826="","*",SP_SUL!L826)</f>
        <v>*</v>
      </c>
      <c r="P822" s="141" t="str">
        <f>IF(SP_SUL!O826="","*",SP_SUL!O826)</f>
        <v>*</v>
      </c>
      <c r="Q822" s="141" t="str">
        <f>IF(SP_SUL!P826="","*",SP_SUL!P826)</f>
        <v>*</v>
      </c>
      <c r="R822" s="143" t="str">
        <f>IF(SP_SUL!Q826="","*",CONCATENATE(SP_SUL!Q826," ",SP_SUL!R826))</f>
        <v>*</v>
      </c>
      <c r="S822" s="143" t="str">
        <f>IF(SP_SUL!V826="","*",SP_SUL!V826)</f>
        <v>*</v>
      </c>
      <c r="T822" s="143" t="str">
        <f>IF(SP_SUL!W826="","*",SP_SUL!W826)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IF(SP_SUL!Y827="","*",SP_SUL!Y827)</f>
        <v>*</v>
      </c>
      <c r="B823" s="144" t="str">
        <f>IF(SP_SUL!X827="","*",SP_SUL!X827)</f>
        <v>*</v>
      </c>
      <c r="C823" s="144" t="str">
        <f>IF(SP_SUL!Z827="","*",SP_SUL!Z827)</f>
        <v>*</v>
      </c>
      <c r="D823" s="138" t="str">
        <f>IF(SP_SUL!S827="","*",SP_SUL!S827)</f>
        <v>-</v>
      </c>
      <c r="E823" s="138" t="str">
        <f>IF(SP_SUL!T827="","*",SP_SUL!T827)</f>
        <v>-</v>
      </c>
      <c r="F823" s="143" t="str">
        <f>IF(SP_SUL!B827="","*",SP_SUL!B827)</f>
        <v>*</v>
      </c>
      <c r="G823" s="143" t="str">
        <f>IF(SP_SUL!D827="","*",SP_SUL!D827)</f>
        <v>*</v>
      </c>
      <c r="H823" s="143" t="str">
        <f>IF(SP_SUL!F827="","*",SP_SUL!F827)</f>
        <v>*</v>
      </c>
      <c r="I823" s="143" t="str">
        <f>IF(SP_SUL!H827="","*",SP_SUL!H827)</f>
        <v>*</v>
      </c>
      <c r="J823" s="143" t="str">
        <f>IF(SP_SUL!I827="","*",SP_SUL!I827)</f>
        <v>*</v>
      </c>
      <c r="K823" s="138" t="str">
        <f>IF(SP_SUL!M827="","*",SP_SUL!M827)</f>
        <v>-</v>
      </c>
      <c r="L823" s="138" t="str">
        <f>IF(SP_SUL!N827="","*",SP_SUL!N827)</f>
        <v>-</v>
      </c>
      <c r="M823" s="139" t="str">
        <f>IF(SP_SUL!J827="","*",SP_SUL!J827)</f>
        <v>*</v>
      </c>
      <c r="N823" s="142" t="str">
        <f>IF(SP_SUL!K827="","*",SP_SUL!K827)</f>
        <v>*</v>
      </c>
      <c r="O823" s="142" t="str">
        <f>IF(SP_SUL!L827="","*",SP_SUL!L827)</f>
        <v>*</v>
      </c>
      <c r="P823" s="141" t="str">
        <f>IF(SP_SUL!O827="","*",SP_SUL!O827)</f>
        <v>*</v>
      </c>
      <c r="Q823" s="141" t="str">
        <f>IF(SP_SUL!P827="","*",SP_SUL!P827)</f>
        <v>*</v>
      </c>
      <c r="R823" s="143" t="str">
        <f>IF(SP_SUL!Q827="","*",CONCATENATE(SP_SUL!Q827," ",SP_SUL!R827))</f>
        <v>*</v>
      </c>
      <c r="S823" s="143" t="str">
        <f>IF(SP_SUL!V827="","*",SP_SUL!V827)</f>
        <v>*</v>
      </c>
      <c r="T823" s="143" t="str">
        <f>IF(SP_SUL!W827="","*",SP_SUL!W827)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IF(SP_SUL!Y828="","*",SP_SUL!Y828)</f>
        <v>*</v>
      </c>
      <c r="B824" s="144" t="str">
        <f>IF(SP_SUL!X828="","*",SP_SUL!X828)</f>
        <v>*</v>
      </c>
      <c r="C824" s="144" t="str">
        <f>IF(SP_SUL!Z828="","*",SP_SUL!Z828)</f>
        <v>*</v>
      </c>
      <c r="D824" s="138" t="str">
        <f>IF(SP_SUL!S828="","*",SP_SUL!S828)</f>
        <v>-</v>
      </c>
      <c r="E824" s="138" t="str">
        <f>IF(SP_SUL!T828="","*",SP_SUL!T828)</f>
        <v>-</v>
      </c>
      <c r="F824" s="143" t="str">
        <f>IF(SP_SUL!B828="","*",SP_SUL!B828)</f>
        <v>*</v>
      </c>
      <c r="G824" s="143" t="str">
        <f>IF(SP_SUL!D828="","*",SP_SUL!D828)</f>
        <v>*</v>
      </c>
      <c r="H824" s="143" t="str">
        <f>IF(SP_SUL!F828="","*",SP_SUL!F828)</f>
        <v>*</v>
      </c>
      <c r="I824" s="143" t="str">
        <f>IF(SP_SUL!H828="","*",SP_SUL!H828)</f>
        <v>*</v>
      </c>
      <c r="J824" s="143" t="str">
        <f>IF(SP_SUL!I828="","*",SP_SUL!I828)</f>
        <v>*</v>
      </c>
      <c r="K824" s="138" t="str">
        <f>IF(SP_SUL!M828="","*",SP_SUL!M828)</f>
        <v>-</v>
      </c>
      <c r="L824" s="138" t="str">
        <f>IF(SP_SUL!N828="","*",SP_SUL!N828)</f>
        <v>-</v>
      </c>
      <c r="M824" s="139" t="str">
        <f>IF(SP_SUL!J828="","*",SP_SUL!J828)</f>
        <v>*</v>
      </c>
      <c r="N824" s="142" t="str">
        <f>IF(SP_SUL!K828="","*",SP_SUL!K828)</f>
        <v>*</v>
      </c>
      <c r="O824" s="142" t="str">
        <f>IF(SP_SUL!L828="","*",SP_SUL!L828)</f>
        <v>*</v>
      </c>
      <c r="P824" s="141" t="str">
        <f>IF(SP_SUL!O828="","*",SP_SUL!O828)</f>
        <v>*</v>
      </c>
      <c r="Q824" s="141" t="str">
        <f>IF(SP_SUL!P828="","*",SP_SUL!P828)</f>
        <v>*</v>
      </c>
      <c r="R824" s="143" t="str">
        <f>IF(SP_SUL!Q828="","*",CONCATENATE(SP_SUL!Q828," ",SP_SUL!R828))</f>
        <v>*</v>
      </c>
      <c r="S824" s="143" t="str">
        <f>IF(SP_SUL!V828="","*",SP_SUL!V828)</f>
        <v>*</v>
      </c>
      <c r="T824" s="143" t="str">
        <f>IF(SP_SUL!W828="","*",SP_SUL!W828)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IF(SP_SUL!Y829="","*",SP_SUL!Y829)</f>
        <v>*</v>
      </c>
      <c r="B825" s="144" t="str">
        <f>IF(SP_SUL!X829="","*",SP_SUL!X829)</f>
        <v>*</v>
      </c>
      <c r="C825" s="144" t="str">
        <f>IF(SP_SUL!Z829="","*",SP_SUL!Z829)</f>
        <v>*</v>
      </c>
      <c r="D825" s="138" t="str">
        <f>IF(SP_SUL!S829="","*",SP_SUL!S829)</f>
        <v>-</v>
      </c>
      <c r="E825" s="138" t="str">
        <f>IF(SP_SUL!T829="","*",SP_SUL!T829)</f>
        <v>-</v>
      </c>
      <c r="F825" s="143" t="str">
        <f>IF(SP_SUL!B829="","*",SP_SUL!B829)</f>
        <v>*</v>
      </c>
      <c r="G825" s="143" t="str">
        <f>IF(SP_SUL!D829="","*",SP_SUL!D829)</f>
        <v>*</v>
      </c>
      <c r="H825" s="143" t="str">
        <f>IF(SP_SUL!F829="","*",SP_SUL!F829)</f>
        <v>*</v>
      </c>
      <c r="I825" s="143" t="str">
        <f>IF(SP_SUL!H829="","*",SP_SUL!H829)</f>
        <v>*</v>
      </c>
      <c r="J825" s="143" t="str">
        <f>IF(SP_SUL!I829="","*",SP_SUL!I829)</f>
        <v>*</v>
      </c>
      <c r="K825" s="138" t="str">
        <f>IF(SP_SUL!M829="","*",SP_SUL!M829)</f>
        <v>-</v>
      </c>
      <c r="L825" s="138" t="str">
        <f>IF(SP_SUL!N829="","*",SP_SUL!N829)</f>
        <v>-</v>
      </c>
      <c r="M825" s="139" t="str">
        <f>IF(SP_SUL!J829="","*",SP_SUL!J829)</f>
        <v>*</v>
      </c>
      <c r="N825" s="142" t="str">
        <f>IF(SP_SUL!K829="","*",SP_SUL!K829)</f>
        <v>*</v>
      </c>
      <c r="O825" s="142" t="str">
        <f>IF(SP_SUL!L829="","*",SP_SUL!L829)</f>
        <v>*</v>
      </c>
      <c r="P825" s="141" t="str">
        <f>IF(SP_SUL!O829="","*",SP_SUL!O829)</f>
        <v>*</v>
      </c>
      <c r="Q825" s="141" t="str">
        <f>IF(SP_SUL!P829="","*",SP_SUL!P829)</f>
        <v>*</v>
      </c>
      <c r="R825" s="143" t="str">
        <f>IF(SP_SUL!Q829="","*",CONCATENATE(SP_SUL!Q829," ",SP_SUL!R829))</f>
        <v>*</v>
      </c>
      <c r="S825" s="143" t="str">
        <f>IF(SP_SUL!V829="","*",SP_SUL!V829)</f>
        <v>*</v>
      </c>
      <c r="T825" s="143" t="str">
        <f>IF(SP_SUL!W829="","*",SP_SUL!W829)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IF(SP_SUL!Y830="","*",SP_SUL!Y830)</f>
        <v>*</v>
      </c>
      <c r="B826" s="144" t="str">
        <f>IF(SP_SUL!X830="","*",SP_SUL!X830)</f>
        <v>*</v>
      </c>
      <c r="C826" s="144" t="str">
        <f>IF(SP_SUL!Z830="","*",SP_SUL!Z830)</f>
        <v>*</v>
      </c>
      <c r="D826" s="138" t="str">
        <f>IF(SP_SUL!S830="","*",SP_SUL!S830)</f>
        <v>-</v>
      </c>
      <c r="E826" s="138" t="str">
        <f>IF(SP_SUL!T830="","*",SP_SUL!T830)</f>
        <v>-</v>
      </c>
      <c r="F826" s="143" t="str">
        <f>IF(SP_SUL!B830="","*",SP_SUL!B830)</f>
        <v>*</v>
      </c>
      <c r="G826" s="143" t="str">
        <f>IF(SP_SUL!D830="","*",SP_SUL!D830)</f>
        <v>*</v>
      </c>
      <c r="H826" s="143" t="str">
        <f>IF(SP_SUL!F830="","*",SP_SUL!F830)</f>
        <v>*</v>
      </c>
      <c r="I826" s="143" t="str">
        <f>IF(SP_SUL!H830="","*",SP_SUL!H830)</f>
        <v>*</v>
      </c>
      <c r="J826" s="143" t="str">
        <f>IF(SP_SUL!I830="","*",SP_SUL!I830)</f>
        <v>*</v>
      </c>
      <c r="K826" s="138" t="str">
        <f>IF(SP_SUL!M830="","*",SP_SUL!M830)</f>
        <v>-</v>
      </c>
      <c r="L826" s="138" t="str">
        <f>IF(SP_SUL!N830="","*",SP_SUL!N830)</f>
        <v>-</v>
      </c>
      <c r="M826" s="139" t="str">
        <f>IF(SP_SUL!J830="","*",SP_SUL!J830)</f>
        <v>*</v>
      </c>
      <c r="N826" s="142" t="str">
        <f>IF(SP_SUL!K830="","*",SP_SUL!K830)</f>
        <v>*</v>
      </c>
      <c r="O826" s="142" t="str">
        <f>IF(SP_SUL!L830="","*",SP_SUL!L830)</f>
        <v>*</v>
      </c>
      <c r="P826" s="141" t="str">
        <f>IF(SP_SUL!O830="","*",SP_SUL!O830)</f>
        <v>*</v>
      </c>
      <c r="Q826" s="141" t="str">
        <f>IF(SP_SUL!P830="","*",SP_SUL!P830)</f>
        <v>*</v>
      </c>
      <c r="R826" s="143" t="str">
        <f>IF(SP_SUL!Q830="","*",CONCATENATE(SP_SUL!Q830," ",SP_SUL!R830))</f>
        <v>*</v>
      </c>
      <c r="S826" s="143" t="str">
        <f>IF(SP_SUL!V830="","*",SP_SUL!V830)</f>
        <v>*</v>
      </c>
      <c r="T826" s="143" t="str">
        <f>IF(SP_SUL!W830="","*",SP_SUL!W830)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IF(SP_SUL!Y831="","*",SP_SUL!Y831)</f>
        <v>*</v>
      </c>
      <c r="B827" s="144" t="str">
        <f>IF(SP_SUL!X831="","*",SP_SUL!X831)</f>
        <v>*</v>
      </c>
      <c r="C827" s="144" t="str">
        <f>IF(SP_SUL!Z831="","*",SP_SUL!Z831)</f>
        <v>*</v>
      </c>
      <c r="D827" s="138" t="str">
        <f>IF(SP_SUL!S831="","*",SP_SUL!S831)</f>
        <v>-</v>
      </c>
      <c r="E827" s="138" t="str">
        <f>IF(SP_SUL!T831="","*",SP_SUL!T831)</f>
        <v>-</v>
      </c>
      <c r="F827" s="143" t="str">
        <f>IF(SP_SUL!B831="","*",SP_SUL!B831)</f>
        <v>*</v>
      </c>
      <c r="G827" s="143" t="str">
        <f>IF(SP_SUL!D831="","*",SP_SUL!D831)</f>
        <v>*</v>
      </c>
      <c r="H827" s="143" t="str">
        <f>IF(SP_SUL!F831="","*",SP_SUL!F831)</f>
        <v>*</v>
      </c>
      <c r="I827" s="143" t="str">
        <f>IF(SP_SUL!H831="","*",SP_SUL!H831)</f>
        <v>*</v>
      </c>
      <c r="J827" s="143" t="str">
        <f>IF(SP_SUL!I831="","*",SP_SUL!I831)</f>
        <v>*</v>
      </c>
      <c r="K827" s="138" t="str">
        <f>IF(SP_SUL!M831="","*",SP_SUL!M831)</f>
        <v>-</v>
      </c>
      <c r="L827" s="138" t="str">
        <f>IF(SP_SUL!N831="","*",SP_SUL!N831)</f>
        <v>-</v>
      </c>
      <c r="M827" s="139" t="str">
        <f>IF(SP_SUL!J831="","*",SP_SUL!J831)</f>
        <v>*</v>
      </c>
      <c r="N827" s="142" t="str">
        <f>IF(SP_SUL!K831="","*",SP_SUL!K831)</f>
        <v>*</v>
      </c>
      <c r="O827" s="142" t="str">
        <f>IF(SP_SUL!L831="","*",SP_SUL!L831)</f>
        <v>*</v>
      </c>
      <c r="P827" s="141" t="str">
        <f>IF(SP_SUL!O831="","*",SP_SUL!O831)</f>
        <v>*</v>
      </c>
      <c r="Q827" s="141" t="str">
        <f>IF(SP_SUL!P831="","*",SP_SUL!P831)</f>
        <v>*</v>
      </c>
      <c r="R827" s="143" t="str">
        <f>IF(SP_SUL!Q831="","*",CONCATENATE(SP_SUL!Q831," ",SP_SUL!R831))</f>
        <v>*</v>
      </c>
      <c r="S827" s="143" t="str">
        <f>IF(SP_SUL!V831="","*",SP_SUL!V831)</f>
        <v>*</v>
      </c>
      <c r="T827" s="143" t="str">
        <f>IF(SP_SUL!W831="","*",SP_SUL!W831)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IF(SP_SUL!Y832="","*",SP_SUL!Y832)</f>
        <v>*</v>
      </c>
      <c r="B828" s="144" t="str">
        <f>IF(SP_SUL!X832="","*",SP_SUL!X832)</f>
        <v>*</v>
      </c>
      <c r="C828" s="144" t="str">
        <f>IF(SP_SUL!Z832="","*",SP_SUL!Z832)</f>
        <v>*</v>
      </c>
      <c r="D828" s="138" t="str">
        <f>IF(SP_SUL!S832="","*",SP_SUL!S832)</f>
        <v>-</v>
      </c>
      <c r="E828" s="138" t="str">
        <f>IF(SP_SUL!T832="","*",SP_SUL!T832)</f>
        <v>-</v>
      </c>
      <c r="F828" s="143" t="str">
        <f>IF(SP_SUL!B832="","*",SP_SUL!B832)</f>
        <v>*</v>
      </c>
      <c r="G828" s="143" t="str">
        <f>IF(SP_SUL!D832="","*",SP_SUL!D832)</f>
        <v>*</v>
      </c>
      <c r="H828" s="143" t="str">
        <f>IF(SP_SUL!F832="","*",SP_SUL!F832)</f>
        <v>*</v>
      </c>
      <c r="I828" s="143" t="str">
        <f>IF(SP_SUL!H832="","*",SP_SUL!H832)</f>
        <v>*</v>
      </c>
      <c r="J828" s="143" t="str">
        <f>IF(SP_SUL!I832="","*",SP_SUL!I832)</f>
        <v>*</v>
      </c>
      <c r="K828" s="138" t="str">
        <f>IF(SP_SUL!M832="","*",SP_SUL!M832)</f>
        <v>-</v>
      </c>
      <c r="L828" s="138" t="str">
        <f>IF(SP_SUL!N832="","*",SP_SUL!N832)</f>
        <v>-</v>
      </c>
      <c r="M828" s="139" t="str">
        <f>IF(SP_SUL!J832="","*",SP_SUL!J832)</f>
        <v>*</v>
      </c>
      <c r="N828" s="142" t="str">
        <f>IF(SP_SUL!K832="","*",SP_SUL!K832)</f>
        <v>*</v>
      </c>
      <c r="O828" s="142" t="str">
        <f>IF(SP_SUL!L832="","*",SP_SUL!L832)</f>
        <v>*</v>
      </c>
      <c r="P828" s="141" t="str">
        <f>IF(SP_SUL!O832="","*",SP_SUL!O832)</f>
        <v>*</v>
      </c>
      <c r="Q828" s="141" t="str">
        <f>IF(SP_SUL!P832="","*",SP_SUL!P832)</f>
        <v>*</v>
      </c>
      <c r="R828" s="143" t="str">
        <f>IF(SP_SUL!Q832="","*",CONCATENATE(SP_SUL!Q832," ",SP_SUL!R832))</f>
        <v>*</v>
      </c>
      <c r="S828" s="143" t="str">
        <f>IF(SP_SUL!V832="","*",SP_SUL!V832)</f>
        <v>*</v>
      </c>
      <c r="T828" s="143" t="str">
        <f>IF(SP_SUL!W832="","*",SP_SUL!W832)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IF(SP_SUL!Y833="","*",SP_SUL!Y833)</f>
        <v>*</v>
      </c>
      <c r="B829" s="144" t="str">
        <f>IF(SP_SUL!X833="","*",SP_SUL!X833)</f>
        <v>*</v>
      </c>
      <c r="C829" s="144" t="str">
        <f>IF(SP_SUL!Z833="","*",SP_SUL!Z833)</f>
        <v>*</v>
      </c>
      <c r="D829" s="138" t="str">
        <f>IF(SP_SUL!S833="","*",SP_SUL!S833)</f>
        <v>-</v>
      </c>
      <c r="E829" s="138" t="str">
        <f>IF(SP_SUL!T833="","*",SP_SUL!T833)</f>
        <v>-</v>
      </c>
      <c r="F829" s="143" t="str">
        <f>IF(SP_SUL!B833="","*",SP_SUL!B833)</f>
        <v>*</v>
      </c>
      <c r="G829" s="143" t="str">
        <f>IF(SP_SUL!D833="","*",SP_SUL!D833)</f>
        <v>*</v>
      </c>
      <c r="H829" s="143" t="str">
        <f>IF(SP_SUL!F833="","*",SP_SUL!F833)</f>
        <v>*</v>
      </c>
      <c r="I829" s="143" t="str">
        <f>IF(SP_SUL!H833="","*",SP_SUL!H833)</f>
        <v>*</v>
      </c>
      <c r="J829" s="143" t="str">
        <f>IF(SP_SUL!I833="","*",SP_SUL!I833)</f>
        <v>*</v>
      </c>
      <c r="K829" s="138" t="str">
        <f>IF(SP_SUL!M833="","*",SP_SUL!M833)</f>
        <v>-</v>
      </c>
      <c r="L829" s="138" t="str">
        <f>IF(SP_SUL!N833="","*",SP_SUL!N833)</f>
        <v>-</v>
      </c>
      <c r="M829" s="139" t="str">
        <f>IF(SP_SUL!J833="","*",SP_SUL!J833)</f>
        <v>*</v>
      </c>
      <c r="N829" s="142" t="str">
        <f>IF(SP_SUL!K833="","*",SP_SUL!K833)</f>
        <v>*</v>
      </c>
      <c r="O829" s="142" t="str">
        <f>IF(SP_SUL!L833="","*",SP_SUL!L833)</f>
        <v>*</v>
      </c>
      <c r="P829" s="141" t="str">
        <f>IF(SP_SUL!O833="","*",SP_SUL!O833)</f>
        <v>*</v>
      </c>
      <c r="Q829" s="141" t="str">
        <f>IF(SP_SUL!P833="","*",SP_SUL!P833)</f>
        <v>*</v>
      </c>
      <c r="R829" s="143" t="str">
        <f>IF(SP_SUL!Q833="","*",CONCATENATE(SP_SUL!Q833," ",SP_SUL!R833))</f>
        <v>*</v>
      </c>
      <c r="S829" s="143" t="str">
        <f>IF(SP_SUL!V833="","*",SP_SUL!V833)</f>
        <v>*</v>
      </c>
      <c r="T829" s="143" t="str">
        <f>IF(SP_SUL!W833="","*",SP_SUL!W833)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IF(SP_SUL!Y834="","*",SP_SUL!Y834)</f>
        <v>*</v>
      </c>
      <c r="B830" s="144" t="str">
        <f>IF(SP_SUL!X834="","*",SP_SUL!X834)</f>
        <v>*</v>
      </c>
      <c r="C830" s="144" t="str">
        <f>IF(SP_SUL!Z834="","*",SP_SUL!Z834)</f>
        <v>*</v>
      </c>
      <c r="D830" s="138" t="str">
        <f>IF(SP_SUL!S834="","*",SP_SUL!S834)</f>
        <v>-</v>
      </c>
      <c r="E830" s="138" t="str">
        <f>IF(SP_SUL!T834="","*",SP_SUL!T834)</f>
        <v>-</v>
      </c>
      <c r="F830" s="143" t="str">
        <f>IF(SP_SUL!B834="","*",SP_SUL!B834)</f>
        <v>*</v>
      </c>
      <c r="G830" s="143" t="str">
        <f>IF(SP_SUL!D834="","*",SP_SUL!D834)</f>
        <v>*</v>
      </c>
      <c r="H830" s="143" t="str">
        <f>IF(SP_SUL!F834="","*",SP_SUL!F834)</f>
        <v>*</v>
      </c>
      <c r="I830" s="143" t="str">
        <f>IF(SP_SUL!H834="","*",SP_SUL!H834)</f>
        <v>*</v>
      </c>
      <c r="J830" s="143" t="str">
        <f>IF(SP_SUL!I834="","*",SP_SUL!I834)</f>
        <v>*</v>
      </c>
      <c r="K830" s="138" t="str">
        <f>IF(SP_SUL!M834="","*",SP_SUL!M834)</f>
        <v>-</v>
      </c>
      <c r="L830" s="138" t="str">
        <f>IF(SP_SUL!N834="","*",SP_SUL!N834)</f>
        <v>-</v>
      </c>
      <c r="M830" s="139" t="str">
        <f>IF(SP_SUL!J834="","*",SP_SUL!J834)</f>
        <v>*</v>
      </c>
      <c r="N830" s="142" t="str">
        <f>IF(SP_SUL!K834="","*",SP_SUL!K834)</f>
        <v>*</v>
      </c>
      <c r="O830" s="142" t="str">
        <f>IF(SP_SUL!L834="","*",SP_SUL!L834)</f>
        <v>*</v>
      </c>
      <c r="P830" s="141" t="str">
        <f>IF(SP_SUL!O834="","*",SP_SUL!O834)</f>
        <v>*</v>
      </c>
      <c r="Q830" s="141" t="str">
        <f>IF(SP_SUL!P834="","*",SP_SUL!P834)</f>
        <v>*</v>
      </c>
      <c r="R830" s="143" t="str">
        <f>IF(SP_SUL!Q834="","*",CONCATENATE(SP_SUL!Q834," ",SP_SUL!R834))</f>
        <v>*</v>
      </c>
      <c r="S830" s="143" t="str">
        <f>IF(SP_SUL!V834="","*",SP_SUL!V834)</f>
        <v>*</v>
      </c>
      <c r="T830" s="143" t="str">
        <f>IF(SP_SUL!W834="","*",SP_SUL!W834)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IF(SP_SUL!Y835="","*",SP_SUL!Y835)</f>
        <v>*</v>
      </c>
      <c r="B831" s="144" t="str">
        <f>IF(SP_SUL!X835="","*",SP_SUL!X835)</f>
        <v>*</v>
      </c>
      <c r="C831" s="144" t="str">
        <f>IF(SP_SUL!Z835="","*",SP_SUL!Z835)</f>
        <v>*</v>
      </c>
      <c r="D831" s="138" t="str">
        <f>IF(SP_SUL!S835="","*",SP_SUL!S835)</f>
        <v>-</v>
      </c>
      <c r="E831" s="138" t="str">
        <f>IF(SP_SUL!T835="","*",SP_SUL!T835)</f>
        <v>-</v>
      </c>
      <c r="F831" s="143" t="str">
        <f>IF(SP_SUL!B835="","*",SP_SUL!B835)</f>
        <v>*</v>
      </c>
      <c r="G831" s="143" t="str">
        <f>IF(SP_SUL!D835="","*",SP_SUL!D835)</f>
        <v>*</v>
      </c>
      <c r="H831" s="143" t="str">
        <f>IF(SP_SUL!F835="","*",SP_SUL!F835)</f>
        <v>*</v>
      </c>
      <c r="I831" s="143" t="str">
        <f>IF(SP_SUL!H835="","*",SP_SUL!H835)</f>
        <v>*</v>
      </c>
      <c r="J831" s="143" t="str">
        <f>IF(SP_SUL!I835="","*",SP_SUL!I835)</f>
        <v>*</v>
      </c>
      <c r="K831" s="138" t="str">
        <f>IF(SP_SUL!M835="","*",SP_SUL!M835)</f>
        <v>-</v>
      </c>
      <c r="L831" s="138" t="str">
        <f>IF(SP_SUL!N835="","*",SP_SUL!N835)</f>
        <v>-</v>
      </c>
      <c r="M831" s="139" t="str">
        <f>IF(SP_SUL!J835="","*",SP_SUL!J835)</f>
        <v>*</v>
      </c>
      <c r="N831" s="142" t="str">
        <f>IF(SP_SUL!K835="","*",SP_SUL!K835)</f>
        <v>*</v>
      </c>
      <c r="O831" s="142" t="str">
        <f>IF(SP_SUL!L835="","*",SP_SUL!L835)</f>
        <v>*</v>
      </c>
      <c r="P831" s="141" t="str">
        <f>IF(SP_SUL!O835="","*",SP_SUL!O835)</f>
        <v>*</v>
      </c>
      <c r="Q831" s="141" t="str">
        <f>IF(SP_SUL!P835="","*",SP_SUL!P835)</f>
        <v>*</v>
      </c>
      <c r="R831" s="143" t="str">
        <f>IF(SP_SUL!Q835="","*",CONCATENATE(SP_SUL!Q835," ",SP_SUL!R835))</f>
        <v>*</v>
      </c>
      <c r="S831" s="143" t="str">
        <f>IF(SP_SUL!V835="","*",SP_SUL!V835)</f>
        <v>*</v>
      </c>
      <c r="T831" s="143" t="str">
        <f>IF(SP_SUL!W835="","*",SP_SUL!W835)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IF(SP_SUL!Y836="","*",SP_SUL!Y836)</f>
        <v>*</v>
      </c>
      <c r="B832" s="144" t="str">
        <f>IF(SP_SUL!X836="","*",SP_SUL!X836)</f>
        <v>*</v>
      </c>
      <c r="C832" s="144" t="str">
        <f>IF(SP_SUL!Z836="","*",SP_SUL!Z836)</f>
        <v>*</v>
      </c>
      <c r="D832" s="138" t="str">
        <f>IF(SP_SUL!S836="","*",SP_SUL!S836)</f>
        <v>-</v>
      </c>
      <c r="E832" s="138" t="str">
        <f>IF(SP_SUL!T836="","*",SP_SUL!T836)</f>
        <v>-</v>
      </c>
      <c r="F832" s="143" t="str">
        <f>IF(SP_SUL!B836="","*",SP_SUL!B836)</f>
        <v>*</v>
      </c>
      <c r="G832" s="143" t="str">
        <f>IF(SP_SUL!D836="","*",SP_SUL!D836)</f>
        <v>*</v>
      </c>
      <c r="H832" s="143" t="str">
        <f>IF(SP_SUL!F836="","*",SP_SUL!F836)</f>
        <v>*</v>
      </c>
      <c r="I832" s="143" t="str">
        <f>IF(SP_SUL!H836="","*",SP_SUL!H836)</f>
        <v>*</v>
      </c>
      <c r="J832" s="143" t="str">
        <f>IF(SP_SUL!I836="","*",SP_SUL!I836)</f>
        <v>*</v>
      </c>
      <c r="K832" s="138" t="str">
        <f>IF(SP_SUL!M836="","*",SP_SUL!M836)</f>
        <v>-</v>
      </c>
      <c r="L832" s="138" t="str">
        <f>IF(SP_SUL!N836="","*",SP_SUL!N836)</f>
        <v>-</v>
      </c>
      <c r="M832" s="139" t="str">
        <f>IF(SP_SUL!J836="","*",SP_SUL!J836)</f>
        <v>*</v>
      </c>
      <c r="N832" s="142" t="str">
        <f>IF(SP_SUL!K836="","*",SP_SUL!K836)</f>
        <v>*</v>
      </c>
      <c r="O832" s="142" t="str">
        <f>IF(SP_SUL!L836="","*",SP_SUL!L836)</f>
        <v>*</v>
      </c>
      <c r="P832" s="141" t="str">
        <f>IF(SP_SUL!O836="","*",SP_SUL!O836)</f>
        <v>*</v>
      </c>
      <c r="Q832" s="141" t="str">
        <f>IF(SP_SUL!P836="","*",SP_SUL!P836)</f>
        <v>*</v>
      </c>
      <c r="R832" s="143" t="str">
        <f>IF(SP_SUL!Q836="","*",CONCATENATE(SP_SUL!Q836," ",SP_SUL!R836))</f>
        <v>*</v>
      </c>
      <c r="S832" s="143" t="str">
        <f>IF(SP_SUL!V836="","*",SP_SUL!V836)</f>
        <v>*</v>
      </c>
      <c r="T832" s="143" t="str">
        <f>IF(SP_SUL!W836="","*",SP_SUL!W836)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IF(SP_SUL!Y837="","*",SP_SUL!Y837)</f>
        <v>*</v>
      </c>
      <c r="B833" s="144" t="str">
        <f>IF(SP_SUL!X837="","*",SP_SUL!X837)</f>
        <v>*</v>
      </c>
      <c r="C833" s="144" t="str">
        <f>IF(SP_SUL!Z837="","*",SP_SUL!Z837)</f>
        <v>*</v>
      </c>
      <c r="D833" s="138" t="str">
        <f>IF(SP_SUL!S837="","*",SP_SUL!S837)</f>
        <v>-</v>
      </c>
      <c r="E833" s="138" t="str">
        <f>IF(SP_SUL!T837="","*",SP_SUL!T837)</f>
        <v>-</v>
      </c>
      <c r="F833" s="143" t="str">
        <f>IF(SP_SUL!B837="","*",SP_SUL!B837)</f>
        <v>*</v>
      </c>
      <c r="G833" s="143" t="str">
        <f>IF(SP_SUL!D837="","*",SP_SUL!D837)</f>
        <v>*</v>
      </c>
      <c r="H833" s="143" t="str">
        <f>IF(SP_SUL!F837="","*",SP_SUL!F837)</f>
        <v>*</v>
      </c>
      <c r="I833" s="143" t="str">
        <f>IF(SP_SUL!H837="","*",SP_SUL!H837)</f>
        <v>*</v>
      </c>
      <c r="J833" s="143" t="str">
        <f>IF(SP_SUL!I837="","*",SP_SUL!I837)</f>
        <v>*</v>
      </c>
      <c r="K833" s="138" t="str">
        <f>IF(SP_SUL!M837="","*",SP_SUL!M837)</f>
        <v>-</v>
      </c>
      <c r="L833" s="138" t="str">
        <f>IF(SP_SUL!N837="","*",SP_SUL!N837)</f>
        <v>-</v>
      </c>
      <c r="M833" s="139" t="str">
        <f>IF(SP_SUL!J837="","*",SP_SUL!J837)</f>
        <v>*</v>
      </c>
      <c r="N833" s="142" t="str">
        <f>IF(SP_SUL!K837="","*",SP_SUL!K837)</f>
        <v>*</v>
      </c>
      <c r="O833" s="142" t="str">
        <f>IF(SP_SUL!L837="","*",SP_SUL!L837)</f>
        <v>*</v>
      </c>
      <c r="P833" s="141" t="str">
        <f>IF(SP_SUL!O837="","*",SP_SUL!O837)</f>
        <v>*</v>
      </c>
      <c r="Q833" s="141" t="str">
        <f>IF(SP_SUL!P837="","*",SP_SUL!P837)</f>
        <v>*</v>
      </c>
      <c r="R833" s="143" t="str">
        <f>IF(SP_SUL!Q837="","*",CONCATENATE(SP_SUL!Q837," ",SP_SUL!R837))</f>
        <v>*</v>
      </c>
      <c r="S833" s="143" t="str">
        <f>IF(SP_SUL!V837="","*",SP_SUL!V837)</f>
        <v>*</v>
      </c>
      <c r="T833" s="143" t="str">
        <f>IF(SP_SUL!W837="","*",SP_SUL!W837)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IF(SP_SUL!Y838="","*",SP_SUL!Y838)</f>
        <v>*</v>
      </c>
      <c r="B834" s="144" t="str">
        <f>IF(SP_SUL!X838="","*",SP_SUL!X838)</f>
        <v>*</v>
      </c>
      <c r="C834" s="144" t="str">
        <f>IF(SP_SUL!Z838="","*",SP_SUL!Z838)</f>
        <v>*</v>
      </c>
      <c r="D834" s="138" t="str">
        <f>IF(SP_SUL!S838="","*",SP_SUL!S838)</f>
        <v>-</v>
      </c>
      <c r="E834" s="138" t="str">
        <f>IF(SP_SUL!T838="","*",SP_SUL!T838)</f>
        <v>-</v>
      </c>
      <c r="F834" s="143" t="str">
        <f>IF(SP_SUL!B838="","*",SP_SUL!B838)</f>
        <v>*</v>
      </c>
      <c r="G834" s="143" t="str">
        <f>IF(SP_SUL!D838="","*",SP_SUL!D838)</f>
        <v>*</v>
      </c>
      <c r="H834" s="143" t="str">
        <f>IF(SP_SUL!F838="","*",SP_SUL!F838)</f>
        <v>*</v>
      </c>
      <c r="I834" s="143" t="str">
        <f>IF(SP_SUL!H838="","*",SP_SUL!H838)</f>
        <v>*</v>
      </c>
      <c r="J834" s="143" t="str">
        <f>IF(SP_SUL!I838="","*",SP_SUL!I838)</f>
        <v>*</v>
      </c>
      <c r="K834" s="138" t="str">
        <f>IF(SP_SUL!M838="","*",SP_SUL!M838)</f>
        <v>-</v>
      </c>
      <c r="L834" s="138" t="str">
        <f>IF(SP_SUL!N838="","*",SP_SUL!N838)</f>
        <v>-</v>
      </c>
      <c r="M834" s="139" t="str">
        <f>IF(SP_SUL!J838="","*",SP_SUL!J838)</f>
        <v>*</v>
      </c>
      <c r="N834" s="142" t="str">
        <f>IF(SP_SUL!K838="","*",SP_SUL!K838)</f>
        <v>*</v>
      </c>
      <c r="O834" s="142" t="str">
        <f>IF(SP_SUL!L838="","*",SP_SUL!L838)</f>
        <v>*</v>
      </c>
      <c r="P834" s="141" t="str">
        <f>IF(SP_SUL!O838="","*",SP_SUL!O838)</f>
        <v>*</v>
      </c>
      <c r="Q834" s="141" t="str">
        <f>IF(SP_SUL!P838="","*",SP_SUL!P838)</f>
        <v>*</v>
      </c>
      <c r="R834" s="143" t="str">
        <f>IF(SP_SUL!Q838="","*",CONCATENATE(SP_SUL!Q838," ",SP_SUL!R838))</f>
        <v>*</v>
      </c>
      <c r="S834" s="143" t="str">
        <f>IF(SP_SUL!V838="","*",SP_SUL!V838)</f>
        <v>*</v>
      </c>
      <c r="T834" s="143" t="str">
        <f>IF(SP_SUL!W838="","*",SP_SUL!W838)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IF(SP_SUL!Y839="","*",SP_SUL!Y839)</f>
        <v>*</v>
      </c>
      <c r="B835" s="144" t="str">
        <f>IF(SP_SUL!X839="","*",SP_SUL!X839)</f>
        <v>*</v>
      </c>
      <c r="C835" s="144" t="str">
        <f>IF(SP_SUL!Z839="","*",SP_SUL!Z839)</f>
        <v>*</v>
      </c>
      <c r="D835" s="138" t="str">
        <f>IF(SP_SUL!S839="","*",SP_SUL!S839)</f>
        <v>-</v>
      </c>
      <c r="E835" s="138" t="str">
        <f>IF(SP_SUL!T839="","*",SP_SUL!T839)</f>
        <v>-</v>
      </c>
      <c r="F835" s="143" t="str">
        <f>IF(SP_SUL!B839="","*",SP_SUL!B839)</f>
        <v>*</v>
      </c>
      <c r="G835" s="143" t="str">
        <f>IF(SP_SUL!D839="","*",SP_SUL!D839)</f>
        <v>*</v>
      </c>
      <c r="H835" s="143" t="str">
        <f>IF(SP_SUL!F839="","*",SP_SUL!F839)</f>
        <v>*</v>
      </c>
      <c r="I835" s="143" t="str">
        <f>IF(SP_SUL!H839="","*",SP_SUL!H839)</f>
        <v>*</v>
      </c>
      <c r="J835" s="143" t="str">
        <f>IF(SP_SUL!I839="","*",SP_SUL!I839)</f>
        <v>*</v>
      </c>
      <c r="K835" s="138" t="str">
        <f>IF(SP_SUL!M839="","*",SP_SUL!M839)</f>
        <v>-</v>
      </c>
      <c r="L835" s="138" t="str">
        <f>IF(SP_SUL!N839="","*",SP_SUL!N839)</f>
        <v>-</v>
      </c>
      <c r="M835" s="139" t="str">
        <f>IF(SP_SUL!J839="","*",SP_SUL!J839)</f>
        <v>*</v>
      </c>
      <c r="N835" s="142" t="str">
        <f>IF(SP_SUL!K839="","*",SP_SUL!K839)</f>
        <v>*</v>
      </c>
      <c r="O835" s="142" t="str">
        <f>IF(SP_SUL!L839="","*",SP_SUL!L839)</f>
        <v>*</v>
      </c>
      <c r="P835" s="141" t="str">
        <f>IF(SP_SUL!O839="","*",SP_SUL!O839)</f>
        <v>*</v>
      </c>
      <c r="Q835" s="141" t="str">
        <f>IF(SP_SUL!P839="","*",SP_SUL!P839)</f>
        <v>*</v>
      </c>
      <c r="R835" s="143" t="str">
        <f>IF(SP_SUL!Q839="","*",CONCATENATE(SP_SUL!Q839," ",SP_SUL!R839))</f>
        <v>*</v>
      </c>
      <c r="S835" s="143" t="str">
        <f>IF(SP_SUL!V839="","*",SP_SUL!V839)</f>
        <v>*</v>
      </c>
      <c r="T835" s="143" t="str">
        <f>IF(SP_SUL!W839="","*",SP_SUL!W839)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IF(SP_SUL!Y840="","*",SP_SUL!Y840)</f>
        <v>*</v>
      </c>
      <c r="B836" s="144" t="str">
        <f>IF(SP_SUL!X840="","*",SP_SUL!X840)</f>
        <v>*</v>
      </c>
      <c r="C836" s="144" t="str">
        <f>IF(SP_SUL!Z840="","*",SP_SUL!Z840)</f>
        <v>*</v>
      </c>
      <c r="D836" s="138" t="str">
        <f>IF(SP_SUL!S840="","*",SP_SUL!S840)</f>
        <v>-</v>
      </c>
      <c r="E836" s="138" t="str">
        <f>IF(SP_SUL!T840="","*",SP_SUL!T840)</f>
        <v>-</v>
      </c>
      <c r="F836" s="143" t="str">
        <f>IF(SP_SUL!B840="","*",SP_SUL!B840)</f>
        <v>*</v>
      </c>
      <c r="G836" s="143" t="str">
        <f>IF(SP_SUL!D840="","*",SP_SUL!D840)</f>
        <v>*</v>
      </c>
      <c r="H836" s="143" t="str">
        <f>IF(SP_SUL!F840="","*",SP_SUL!F840)</f>
        <v>*</v>
      </c>
      <c r="I836" s="143" t="str">
        <f>IF(SP_SUL!H840="","*",SP_SUL!H840)</f>
        <v>*</v>
      </c>
      <c r="J836" s="143" t="str">
        <f>IF(SP_SUL!I840="","*",SP_SUL!I840)</f>
        <v>*</v>
      </c>
      <c r="K836" s="138" t="str">
        <f>IF(SP_SUL!M840="","*",SP_SUL!M840)</f>
        <v>-</v>
      </c>
      <c r="L836" s="138" t="str">
        <f>IF(SP_SUL!N840="","*",SP_SUL!N840)</f>
        <v>-</v>
      </c>
      <c r="M836" s="139" t="str">
        <f>IF(SP_SUL!J840="","*",SP_SUL!J840)</f>
        <v>*</v>
      </c>
      <c r="N836" s="142" t="str">
        <f>IF(SP_SUL!K840="","*",SP_SUL!K840)</f>
        <v>*</v>
      </c>
      <c r="O836" s="142" t="str">
        <f>IF(SP_SUL!L840="","*",SP_SUL!L840)</f>
        <v>*</v>
      </c>
      <c r="P836" s="141" t="str">
        <f>IF(SP_SUL!O840="","*",SP_SUL!O840)</f>
        <v>*</v>
      </c>
      <c r="Q836" s="141" t="str">
        <f>IF(SP_SUL!P840="","*",SP_SUL!P840)</f>
        <v>*</v>
      </c>
      <c r="R836" s="143" t="str">
        <f>IF(SP_SUL!Q840="","*",CONCATENATE(SP_SUL!Q840," ",SP_SUL!R840))</f>
        <v>*</v>
      </c>
      <c r="S836" s="143" t="str">
        <f>IF(SP_SUL!V840="","*",SP_SUL!V840)</f>
        <v>*</v>
      </c>
      <c r="T836" s="143" t="str">
        <f>IF(SP_SUL!W840="","*",SP_SUL!W840)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IF(SP_SUL!Y841="","*",SP_SUL!Y841)</f>
        <v>*</v>
      </c>
      <c r="B837" s="144" t="str">
        <f>IF(SP_SUL!X841="","*",SP_SUL!X841)</f>
        <v>*</v>
      </c>
      <c r="C837" s="144" t="str">
        <f>IF(SP_SUL!Z841="","*",SP_SUL!Z841)</f>
        <v>*</v>
      </c>
      <c r="D837" s="138" t="str">
        <f>IF(SP_SUL!S841="","*",SP_SUL!S841)</f>
        <v>-</v>
      </c>
      <c r="E837" s="138" t="str">
        <f>IF(SP_SUL!T841="","*",SP_SUL!T841)</f>
        <v>-</v>
      </c>
      <c r="F837" s="143" t="str">
        <f>IF(SP_SUL!B841="","*",SP_SUL!B841)</f>
        <v>*</v>
      </c>
      <c r="G837" s="143" t="str">
        <f>IF(SP_SUL!D841="","*",SP_SUL!D841)</f>
        <v>*</v>
      </c>
      <c r="H837" s="143" t="str">
        <f>IF(SP_SUL!F841="","*",SP_SUL!F841)</f>
        <v>*</v>
      </c>
      <c r="I837" s="143" t="str">
        <f>IF(SP_SUL!H841="","*",SP_SUL!H841)</f>
        <v>*</v>
      </c>
      <c r="J837" s="143" t="str">
        <f>IF(SP_SUL!I841="","*",SP_SUL!I841)</f>
        <v>*</v>
      </c>
      <c r="K837" s="138" t="str">
        <f>IF(SP_SUL!M841="","*",SP_SUL!M841)</f>
        <v>-</v>
      </c>
      <c r="L837" s="138" t="str">
        <f>IF(SP_SUL!N841="","*",SP_SUL!N841)</f>
        <v>-</v>
      </c>
      <c r="M837" s="139" t="str">
        <f>IF(SP_SUL!J841="","*",SP_SUL!J841)</f>
        <v>*</v>
      </c>
      <c r="N837" s="142" t="str">
        <f>IF(SP_SUL!K841="","*",SP_SUL!K841)</f>
        <v>*</v>
      </c>
      <c r="O837" s="142" t="str">
        <f>IF(SP_SUL!L841="","*",SP_SUL!L841)</f>
        <v>*</v>
      </c>
      <c r="P837" s="141" t="str">
        <f>IF(SP_SUL!O841="","*",SP_SUL!O841)</f>
        <v>*</v>
      </c>
      <c r="Q837" s="141" t="str">
        <f>IF(SP_SUL!P841="","*",SP_SUL!P841)</f>
        <v>*</v>
      </c>
      <c r="R837" s="143" t="str">
        <f>IF(SP_SUL!Q841="","*",CONCATENATE(SP_SUL!Q841," ",SP_SUL!R841))</f>
        <v>*</v>
      </c>
      <c r="S837" s="143" t="str">
        <f>IF(SP_SUL!V841="","*",SP_SUL!V841)</f>
        <v>*</v>
      </c>
      <c r="T837" s="143" t="str">
        <f>IF(SP_SUL!W841="","*",SP_SUL!W841)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IF(SP_SUL!Y842="","*",SP_SUL!Y842)</f>
        <v>*</v>
      </c>
      <c r="B838" s="144" t="str">
        <f>IF(SP_SUL!X842="","*",SP_SUL!X842)</f>
        <v>*</v>
      </c>
      <c r="C838" s="144" t="str">
        <f>IF(SP_SUL!Z842="","*",SP_SUL!Z842)</f>
        <v>*</v>
      </c>
      <c r="D838" s="138" t="str">
        <f>IF(SP_SUL!S842="","*",SP_SUL!S842)</f>
        <v>-</v>
      </c>
      <c r="E838" s="138" t="str">
        <f>IF(SP_SUL!T842="","*",SP_SUL!T842)</f>
        <v>-</v>
      </c>
      <c r="F838" s="143" t="str">
        <f>IF(SP_SUL!B842="","*",SP_SUL!B842)</f>
        <v>*</v>
      </c>
      <c r="G838" s="143" t="str">
        <f>IF(SP_SUL!D842="","*",SP_SUL!D842)</f>
        <v>*</v>
      </c>
      <c r="H838" s="143" t="str">
        <f>IF(SP_SUL!F842="","*",SP_SUL!F842)</f>
        <v>*</v>
      </c>
      <c r="I838" s="143" t="str">
        <f>IF(SP_SUL!H842="","*",SP_SUL!H842)</f>
        <v>*</v>
      </c>
      <c r="J838" s="143" t="str">
        <f>IF(SP_SUL!I842="","*",SP_SUL!I842)</f>
        <v>*</v>
      </c>
      <c r="K838" s="138" t="str">
        <f>IF(SP_SUL!M842="","*",SP_SUL!M842)</f>
        <v>-</v>
      </c>
      <c r="L838" s="138" t="str">
        <f>IF(SP_SUL!N842="","*",SP_SUL!N842)</f>
        <v>-</v>
      </c>
      <c r="M838" s="139" t="str">
        <f>IF(SP_SUL!J842="","*",SP_SUL!J842)</f>
        <v>*</v>
      </c>
      <c r="N838" s="142" t="str">
        <f>IF(SP_SUL!K842="","*",SP_SUL!K842)</f>
        <v>*</v>
      </c>
      <c r="O838" s="142" t="str">
        <f>IF(SP_SUL!L842="","*",SP_SUL!L842)</f>
        <v>*</v>
      </c>
      <c r="P838" s="141" t="str">
        <f>IF(SP_SUL!O842="","*",SP_SUL!O842)</f>
        <v>*</v>
      </c>
      <c r="Q838" s="141" t="str">
        <f>IF(SP_SUL!P842="","*",SP_SUL!P842)</f>
        <v>*</v>
      </c>
      <c r="R838" s="143" t="str">
        <f>IF(SP_SUL!Q842="","*",CONCATENATE(SP_SUL!Q842," ",SP_SUL!R842))</f>
        <v>*</v>
      </c>
      <c r="S838" s="143" t="str">
        <f>IF(SP_SUL!V842="","*",SP_SUL!V842)</f>
        <v>*</v>
      </c>
      <c r="T838" s="143" t="str">
        <f>IF(SP_SUL!W842="","*",SP_SUL!W842)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IF(SP_SUL!Y843="","*",SP_SUL!Y843)</f>
        <v>*</v>
      </c>
      <c r="B839" s="144" t="str">
        <f>IF(SP_SUL!X843="","*",SP_SUL!X843)</f>
        <v>*</v>
      </c>
      <c r="C839" s="144" t="str">
        <f>IF(SP_SUL!Z843="","*",SP_SUL!Z843)</f>
        <v>*</v>
      </c>
      <c r="D839" s="138" t="str">
        <f>IF(SP_SUL!S843="","*",SP_SUL!S843)</f>
        <v>-</v>
      </c>
      <c r="E839" s="138" t="str">
        <f>IF(SP_SUL!T843="","*",SP_SUL!T843)</f>
        <v>-</v>
      </c>
      <c r="F839" s="143" t="str">
        <f>IF(SP_SUL!B843="","*",SP_SUL!B843)</f>
        <v>*</v>
      </c>
      <c r="G839" s="143" t="str">
        <f>IF(SP_SUL!D843="","*",SP_SUL!D843)</f>
        <v>*</v>
      </c>
      <c r="H839" s="143" t="str">
        <f>IF(SP_SUL!F843="","*",SP_SUL!F843)</f>
        <v>*</v>
      </c>
      <c r="I839" s="143" t="str">
        <f>IF(SP_SUL!H843="","*",SP_SUL!H843)</f>
        <v>*</v>
      </c>
      <c r="J839" s="143" t="str">
        <f>IF(SP_SUL!I843="","*",SP_SUL!I843)</f>
        <v>*</v>
      </c>
      <c r="K839" s="138" t="str">
        <f>IF(SP_SUL!M843="","*",SP_SUL!M843)</f>
        <v>-</v>
      </c>
      <c r="L839" s="138" t="str">
        <f>IF(SP_SUL!N843="","*",SP_SUL!N843)</f>
        <v>-</v>
      </c>
      <c r="M839" s="139" t="str">
        <f>IF(SP_SUL!J843="","*",SP_SUL!J843)</f>
        <v>*</v>
      </c>
      <c r="N839" s="142" t="str">
        <f>IF(SP_SUL!K843="","*",SP_SUL!K843)</f>
        <v>*</v>
      </c>
      <c r="O839" s="142" t="str">
        <f>IF(SP_SUL!L843="","*",SP_SUL!L843)</f>
        <v>*</v>
      </c>
      <c r="P839" s="141" t="str">
        <f>IF(SP_SUL!O843="","*",SP_SUL!O843)</f>
        <v>*</v>
      </c>
      <c r="Q839" s="141" t="str">
        <f>IF(SP_SUL!P843="","*",SP_SUL!P843)</f>
        <v>*</v>
      </c>
      <c r="R839" s="143" t="str">
        <f>IF(SP_SUL!Q843="","*",CONCATENATE(SP_SUL!Q843," ",SP_SUL!R843))</f>
        <v>*</v>
      </c>
      <c r="S839" s="143" t="str">
        <f>IF(SP_SUL!V843="","*",SP_SUL!V843)</f>
        <v>*</v>
      </c>
      <c r="T839" s="143" t="str">
        <f>IF(SP_SUL!W843="","*",SP_SUL!W843)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IF(SP_SUL!Y844="","*",SP_SUL!Y844)</f>
        <v>*</v>
      </c>
      <c r="B840" s="144" t="str">
        <f>IF(SP_SUL!X844="","*",SP_SUL!X844)</f>
        <v>*</v>
      </c>
      <c r="C840" s="144" t="str">
        <f>IF(SP_SUL!Z844="","*",SP_SUL!Z844)</f>
        <v>*</v>
      </c>
      <c r="D840" s="138" t="str">
        <f>IF(SP_SUL!S844="","*",SP_SUL!S844)</f>
        <v>-</v>
      </c>
      <c r="E840" s="138" t="str">
        <f>IF(SP_SUL!T844="","*",SP_SUL!T844)</f>
        <v>-</v>
      </c>
      <c r="F840" s="143" t="str">
        <f>IF(SP_SUL!B844="","*",SP_SUL!B844)</f>
        <v>*</v>
      </c>
      <c r="G840" s="143" t="str">
        <f>IF(SP_SUL!D844="","*",SP_SUL!D844)</f>
        <v>*</v>
      </c>
      <c r="H840" s="143" t="str">
        <f>IF(SP_SUL!F844="","*",SP_SUL!F844)</f>
        <v>*</v>
      </c>
      <c r="I840" s="143" t="str">
        <f>IF(SP_SUL!H844="","*",SP_SUL!H844)</f>
        <v>*</v>
      </c>
      <c r="J840" s="143" t="str">
        <f>IF(SP_SUL!I844="","*",SP_SUL!I844)</f>
        <v>*</v>
      </c>
      <c r="K840" s="138" t="str">
        <f>IF(SP_SUL!M844="","*",SP_SUL!M844)</f>
        <v>-</v>
      </c>
      <c r="L840" s="138" t="str">
        <f>IF(SP_SUL!N844="","*",SP_SUL!N844)</f>
        <v>-</v>
      </c>
      <c r="M840" s="139" t="str">
        <f>IF(SP_SUL!J844="","*",SP_SUL!J844)</f>
        <v>*</v>
      </c>
      <c r="N840" s="142" t="str">
        <f>IF(SP_SUL!K844="","*",SP_SUL!K844)</f>
        <v>*</v>
      </c>
      <c r="O840" s="142" t="str">
        <f>IF(SP_SUL!L844="","*",SP_SUL!L844)</f>
        <v>*</v>
      </c>
      <c r="P840" s="141" t="str">
        <f>IF(SP_SUL!O844="","*",SP_SUL!O844)</f>
        <v>*</v>
      </c>
      <c r="Q840" s="141" t="str">
        <f>IF(SP_SUL!P844="","*",SP_SUL!P844)</f>
        <v>*</v>
      </c>
      <c r="R840" s="143" t="str">
        <f>IF(SP_SUL!Q844="","*",CONCATENATE(SP_SUL!Q844," ",SP_SUL!R844))</f>
        <v>*</v>
      </c>
      <c r="S840" s="143" t="str">
        <f>IF(SP_SUL!V844="","*",SP_SUL!V844)</f>
        <v>*</v>
      </c>
      <c r="T840" s="143" t="str">
        <f>IF(SP_SUL!W844="","*",SP_SUL!W844)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IF(SP_SUL!Y845="","*",SP_SUL!Y845)</f>
        <v>*</v>
      </c>
      <c r="B841" s="144" t="str">
        <f>IF(SP_SUL!X845="","*",SP_SUL!X845)</f>
        <v>*</v>
      </c>
      <c r="C841" s="144" t="str">
        <f>IF(SP_SUL!Z845="","*",SP_SUL!Z845)</f>
        <v>*</v>
      </c>
      <c r="D841" s="138" t="str">
        <f>IF(SP_SUL!S845="","*",SP_SUL!S845)</f>
        <v>-</v>
      </c>
      <c r="E841" s="138" t="str">
        <f>IF(SP_SUL!T845="","*",SP_SUL!T845)</f>
        <v>-</v>
      </c>
      <c r="F841" s="143" t="str">
        <f>IF(SP_SUL!B845="","*",SP_SUL!B845)</f>
        <v>*</v>
      </c>
      <c r="G841" s="143" t="str">
        <f>IF(SP_SUL!D845="","*",SP_SUL!D845)</f>
        <v>*</v>
      </c>
      <c r="H841" s="143" t="str">
        <f>IF(SP_SUL!F845="","*",SP_SUL!F845)</f>
        <v>*</v>
      </c>
      <c r="I841" s="143" t="str">
        <f>IF(SP_SUL!H845="","*",SP_SUL!H845)</f>
        <v>*</v>
      </c>
      <c r="J841" s="143" t="str">
        <f>IF(SP_SUL!I845="","*",SP_SUL!I845)</f>
        <v>*</v>
      </c>
      <c r="K841" s="138" t="str">
        <f>IF(SP_SUL!M845="","*",SP_SUL!M845)</f>
        <v>-</v>
      </c>
      <c r="L841" s="138" t="str">
        <f>IF(SP_SUL!N845="","*",SP_SUL!N845)</f>
        <v>-</v>
      </c>
      <c r="M841" s="139" t="str">
        <f>IF(SP_SUL!J845="","*",SP_SUL!J845)</f>
        <v>*</v>
      </c>
      <c r="N841" s="142" t="str">
        <f>IF(SP_SUL!K845="","*",SP_SUL!K845)</f>
        <v>*</v>
      </c>
      <c r="O841" s="142" t="str">
        <f>IF(SP_SUL!L845="","*",SP_SUL!L845)</f>
        <v>*</v>
      </c>
      <c r="P841" s="141" t="str">
        <f>IF(SP_SUL!O845="","*",SP_SUL!O845)</f>
        <v>*</v>
      </c>
      <c r="Q841" s="141" t="str">
        <f>IF(SP_SUL!P845="","*",SP_SUL!P845)</f>
        <v>*</v>
      </c>
      <c r="R841" s="143" t="str">
        <f>IF(SP_SUL!Q845="","*",CONCATENATE(SP_SUL!Q845," ",SP_SUL!R845))</f>
        <v>*</v>
      </c>
      <c r="S841" s="143" t="str">
        <f>IF(SP_SUL!V845="","*",SP_SUL!V845)</f>
        <v>*</v>
      </c>
      <c r="T841" s="143" t="str">
        <f>IF(SP_SUL!W845="","*",SP_SUL!W845)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IF(SP_SUL!Y846="","*",SP_SUL!Y846)</f>
        <v>*</v>
      </c>
      <c r="B842" s="144" t="str">
        <f>IF(SP_SUL!X846="","*",SP_SUL!X846)</f>
        <v>*</v>
      </c>
      <c r="C842" s="144" t="str">
        <f>IF(SP_SUL!Z846="","*",SP_SUL!Z846)</f>
        <v>*</v>
      </c>
      <c r="D842" s="138" t="str">
        <f>IF(SP_SUL!S846="","*",SP_SUL!S846)</f>
        <v>-</v>
      </c>
      <c r="E842" s="138" t="str">
        <f>IF(SP_SUL!T846="","*",SP_SUL!T846)</f>
        <v>-</v>
      </c>
      <c r="F842" s="143" t="str">
        <f>IF(SP_SUL!B846="","*",SP_SUL!B846)</f>
        <v>*</v>
      </c>
      <c r="G842" s="143" t="str">
        <f>IF(SP_SUL!D846="","*",SP_SUL!D846)</f>
        <v>*</v>
      </c>
      <c r="H842" s="143" t="str">
        <f>IF(SP_SUL!F846="","*",SP_SUL!F846)</f>
        <v>*</v>
      </c>
      <c r="I842" s="143" t="str">
        <f>IF(SP_SUL!H846="","*",SP_SUL!H846)</f>
        <v>*</v>
      </c>
      <c r="J842" s="143" t="str">
        <f>IF(SP_SUL!I846="","*",SP_SUL!I846)</f>
        <v>*</v>
      </c>
      <c r="K842" s="138" t="str">
        <f>IF(SP_SUL!M846="","*",SP_SUL!M846)</f>
        <v>-</v>
      </c>
      <c r="L842" s="138" t="str">
        <f>IF(SP_SUL!N846="","*",SP_SUL!N846)</f>
        <v>-</v>
      </c>
      <c r="M842" s="139" t="str">
        <f>IF(SP_SUL!J846="","*",SP_SUL!J846)</f>
        <v>*</v>
      </c>
      <c r="N842" s="142" t="str">
        <f>IF(SP_SUL!K846="","*",SP_SUL!K846)</f>
        <v>*</v>
      </c>
      <c r="O842" s="142" t="str">
        <f>IF(SP_SUL!L846="","*",SP_SUL!L846)</f>
        <v>*</v>
      </c>
      <c r="P842" s="141" t="str">
        <f>IF(SP_SUL!O846="","*",SP_SUL!O846)</f>
        <v>*</v>
      </c>
      <c r="Q842" s="141" t="str">
        <f>IF(SP_SUL!P846="","*",SP_SUL!P846)</f>
        <v>*</v>
      </c>
      <c r="R842" s="143" t="str">
        <f>IF(SP_SUL!Q846="","*",CONCATENATE(SP_SUL!Q846," ",SP_SUL!R846))</f>
        <v>*</v>
      </c>
      <c r="S842" s="143" t="str">
        <f>IF(SP_SUL!V846="","*",SP_SUL!V846)</f>
        <v>*</v>
      </c>
      <c r="T842" s="143" t="str">
        <f>IF(SP_SUL!W846="","*",SP_SUL!W846)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IF(SP_SUL!Y847="","*",SP_SUL!Y847)</f>
        <v>*</v>
      </c>
      <c r="B843" s="144" t="str">
        <f>IF(SP_SUL!X847="","*",SP_SUL!X847)</f>
        <v>*</v>
      </c>
      <c r="C843" s="144" t="str">
        <f>IF(SP_SUL!Z847="","*",SP_SUL!Z847)</f>
        <v>*</v>
      </c>
      <c r="D843" s="138" t="str">
        <f>IF(SP_SUL!S847="","*",SP_SUL!S847)</f>
        <v>-</v>
      </c>
      <c r="E843" s="138" t="str">
        <f>IF(SP_SUL!T847="","*",SP_SUL!T847)</f>
        <v>-</v>
      </c>
      <c r="F843" s="143" t="str">
        <f>IF(SP_SUL!B847="","*",SP_SUL!B847)</f>
        <v>*</v>
      </c>
      <c r="G843" s="143" t="str">
        <f>IF(SP_SUL!D847="","*",SP_SUL!D847)</f>
        <v>*</v>
      </c>
      <c r="H843" s="143" t="str">
        <f>IF(SP_SUL!F847="","*",SP_SUL!F847)</f>
        <v>*</v>
      </c>
      <c r="I843" s="143" t="str">
        <f>IF(SP_SUL!H847="","*",SP_SUL!H847)</f>
        <v>*</v>
      </c>
      <c r="J843" s="143" t="str">
        <f>IF(SP_SUL!I847="","*",SP_SUL!I847)</f>
        <v>*</v>
      </c>
      <c r="K843" s="138" t="str">
        <f>IF(SP_SUL!M847="","*",SP_SUL!M847)</f>
        <v>-</v>
      </c>
      <c r="L843" s="138" t="str">
        <f>IF(SP_SUL!N847="","*",SP_SUL!N847)</f>
        <v>-</v>
      </c>
      <c r="M843" s="139" t="str">
        <f>IF(SP_SUL!J847="","*",SP_SUL!J847)</f>
        <v>*</v>
      </c>
      <c r="N843" s="142" t="str">
        <f>IF(SP_SUL!K847="","*",SP_SUL!K847)</f>
        <v>*</v>
      </c>
      <c r="O843" s="142" t="str">
        <f>IF(SP_SUL!L847="","*",SP_SUL!L847)</f>
        <v>*</v>
      </c>
      <c r="P843" s="141" t="str">
        <f>IF(SP_SUL!O847="","*",SP_SUL!O847)</f>
        <v>*</v>
      </c>
      <c r="Q843" s="141" t="str">
        <f>IF(SP_SUL!P847="","*",SP_SUL!P847)</f>
        <v>*</v>
      </c>
      <c r="R843" s="143" t="str">
        <f>IF(SP_SUL!Q847="","*",CONCATENATE(SP_SUL!Q847," ",SP_SUL!R847))</f>
        <v>*</v>
      </c>
      <c r="S843" s="143" t="str">
        <f>IF(SP_SUL!V847="","*",SP_SUL!V847)</f>
        <v>*</v>
      </c>
      <c r="T843" s="143" t="str">
        <f>IF(SP_SUL!W847="","*",SP_SUL!W847)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IF(SP_SUL!Y848="","*",SP_SUL!Y848)</f>
        <v>*</v>
      </c>
      <c r="B844" s="144" t="str">
        <f>IF(SP_SUL!X848="","*",SP_SUL!X848)</f>
        <v>*</v>
      </c>
      <c r="C844" s="144" t="str">
        <f>IF(SP_SUL!Z848="","*",SP_SUL!Z848)</f>
        <v>*</v>
      </c>
      <c r="D844" s="138" t="str">
        <f>IF(SP_SUL!S848="","*",SP_SUL!S848)</f>
        <v>-</v>
      </c>
      <c r="E844" s="138" t="str">
        <f>IF(SP_SUL!T848="","*",SP_SUL!T848)</f>
        <v>-</v>
      </c>
      <c r="F844" s="143" t="str">
        <f>IF(SP_SUL!B848="","*",SP_SUL!B848)</f>
        <v>*</v>
      </c>
      <c r="G844" s="143" t="str">
        <f>IF(SP_SUL!D848="","*",SP_SUL!D848)</f>
        <v>*</v>
      </c>
      <c r="H844" s="143" t="str">
        <f>IF(SP_SUL!F848="","*",SP_SUL!F848)</f>
        <v>*</v>
      </c>
      <c r="I844" s="143" t="str">
        <f>IF(SP_SUL!H848="","*",SP_SUL!H848)</f>
        <v>*</v>
      </c>
      <c r="J844" s="143" t="str">
        <f>IF(SP_SUL!I848="","*",SP_SUL!I848)</f>
        <v>*</v>
      </c>
      <c r="K844" s="138" t="str">
        <f>IF(SP_SUL!M848="","*",SP_SUL!M848)</f>
        <v>-</v>
      </c>
      <c r="L844" s="138" t="str">
        <f>IF(SP_SUL!N848="","*",SP_SUL!N848)</f>
        <v>-</v>
      </c>
      <c r="M844" s="139" t="str">
        <f>IF(SP_SUL!J848="","*",SP_SUL!J848)</f>
        <v>*</v>
      </c>
      <c r="N844" s="142" t="str">
        <f>IF(SP_SUL!K848="","*",SP_SUL!K848)</f>
        <v>*</v>
      </c>
      <c r="O844" s="142" t="str">
        <f>IF(SP_SUL!L848="","*",SP_SUL!L848)</f>
        <v>*</v>
      </c>
      <c r="P844" s="141" t="str">
        <f>IF(SP_SUL!O848="","*",SP_SUL!O848)</f>
        <v>*</v>
      </c>
      <c r="Q844" s="141" t="str">
        <f>IF(SP_SUL!P848="","*",SP_SUL!P848)</f>
        <v>*</v>
      </c>
      <c r="R844" s="143" t="str">
        <f>IF(SP_SUL!Q848="","*",CONCATENATE(SP_SUL!Q848," ",SP_SUL!R848))</f>
        <v>*</v>
      </c>
      <c r="S844" s="143" t="str">
        <f>IF(SP_SUL!V848="","*",SP_SUL!V848)</f>
        <v>*</v>
      </c>
      <c r="T844" s="143" t="str">
        <f>IF(SP_SUL!W848="","*",SP_SUL!W848)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IF(SP_SUL!Y849="","*",SP_SUL!Y849)</f>
        <v>*</v>
      </c>
      <c r="B845" s="144" t="str">
        <f>IF(SP_SUL!X849="","*",SP_SUL!X849)</f>
        <v>*</v>
      </c>
      <c r="C845" s="144" t="str">
        <f>IF(SP_SUL!Z849="","*",SP_SUL!Z849)</f>
        <v>*</v>
      </c>
      <c r="D845" s="138" t="str">
        <f>IF(SP_SUL!S849="","*",SP_SUL!S849)</f>
        <v>-</v>
      </c>
      <c r="E845" s="138" t="str">
        <f>IF(SP_SUL!T849="","*",SP_SUL!T849)</f>
        <v>-</v>
      </c>
      <c r="F845" s="143" t="str">
        <f>IF(SP_SUL!B849="","*",SP_SUL!B849)</f>
        <v>*</v>
      </c>
      <c r="G845" s="143" t="str">
        <f>IF(SP_SUL!D849="","*",SP_SUL!D849)</f>
        <v>*</v>
      </c>
      <c r="H845" s="143" t="str">
        <f>IF(SP_SUL!F849="","*",SP_SUL!F849)</f>
        <v>*</v>
      </c>
      <c r="I845" s="143" t="str">
        <f>IF(SP_SUL!H849="","*",SP_SUL!H849)</f>
        <v>*</v>
      </c>
      <c r="J845" s="143" t="str">
        <f>IF(SP_SUL!I849="","*",SP_SUL!I849)</f>
        <v>*</v>
      </c>
      <c r="K845" s="138" t="str">
        <f>IF(SP_SUL!M849="","*",SP_SUL!M849)</f>
        <v>-</v>
      </c>
      <c r="L845" s="138" t="str">
        <f>IF(SP_SUL!N849="","*",SP_SUL!N849)</f>
        <v>-</v>
      </c>
      <c r="M845" s="139" t="str">
        <f>IF(SP_SUL!J849="","*",SP_SUL!J849)</f>
        <v>*</v>
      </c>
      <c r="N845" s="142" t="str">
        <f>IF(SP_SUL!K849="","*",SP_SUL!K849)</f>
        <v>*</v>
      </c>
      <c r="O845" s="142" t="str">
        <f>IF(SP_SUL!L849="","*",SP_SUL!L849)</f>
        <v>*</v>
      </c>
      <c r="P845" s="141" t="str">
        <f>IF(SP_SUL!O849="","*",SP_SUL!O849)</f>
        <v>*</v>
      </c>
      <c r="Q845" s="141" t="str">
        <f>IF(SP_SUL!P849="","*",SP_SUL!P849)</f>
        <v>*</v>
      </c>
      <c r="R845" s="143" t="str">
        <f>IF(SP_SUL!Q849="","*",CONCATENATE(SP_SUL!Q849," ",SP_SUL!R849))</f>
        <v>*</v>
      </c>
      <c r="S845" s="143" t="str">
        <f>IF(SP_SUL!V849="","*",SP_SUL!V849)</f>
        <v>*</v>
      </c>
      <c r="T845" s="143" t="str">
        <f>IF(SP_SUL!W849="","*",SP_SUL!W849)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IF(SP_SUL!Y850="","*",SP_SUL!Y850)</f>
        <v>*</v>
      </c>
      <c r="B846" s="144" t="str">
        <f>IF(SP_SUL!X850="","*",SP_SUL!X850)</f>
        <v>*</v>
      </c>
      <c r="C846" s="144" t="str">
        <f>IF(SP_SUL!Z850="","*",SP_SUL!Z850)</f>
        <v>*</v>
      </c>
      <c r="D846" s="138" t="str">
        <f>IF(SP_SUL!S850="","*",SP_SUL!S850)</f>
        <v>-</v>
      </c>
      <c r="E846" s="138" t="str">
        <f>IF(SP_SUL!T850="","*",SP_SUL!T850)</f>
        <v>-</v>
      </c>
      <c r="F846" s="143" t="str">
        <f>IF(SP_SUL!B850="","*",SP_SUL!B850)</f>
        <v>*</v>
      </c>
      <c r="G846" s="143" t="str">
        <f>IF(SP_SUL!D850="","*",SP_SUL!D850)</f>
        <v>*</v>
      </c>
      <c r="H846" s="143" t="str">
        <f>IF(SP_SUL!F850="","*",SP_SUL!F850)</f>
        <v>*</v>
      </c>
      <c r="I846" s="143" t="str">
        <f>IF(SP_SUL!H850="","*",SP_SUL!H850)</f>
        <v>*</v>
      </c>
      <c r="J846" s="143" t="str">
        <f>IF(SP_SUL!I850="","*",SP_SUL!I850)</f>
        <v>*</v>
      </c>
      <c r="K846" s="138" t="str">
        <f>IF(SP_SUL!M850="","*",SP_SUL!M850)</f>
        <v>-</v>
      </c>
      <c r="L846" s="138" t="str">
        <f>IF(SP_SUL!N850="","*",SP_SUL!N850)</f>
        <v>-</v>
      </c>
      <c r="M846" s="139" t="str">
        <f>IF(SP_SUL!J850="","*",SP_SUL!J850)</f>
        <v>*</v>
      </c>
      <c r="N846" s="142" t="str">
        <f>IF(SP_SUL!K850="","*",SP_SUL!K850)</f>
        <v>*</v>
      </c>
      <c r="O846" s="142" t="str">
        <f>IF(SP_SUL!L850="","*",SP_SUL!L850)</f>
        <v>*</v>
      </c>
      <c r="P846" s="141" t="str">
        <f>IF(SP_SUL!O850="","*",SP_SUL!O850)</f>
        <v>*</v>
      </c>
      <c r="Q846" s="141" t="str">
        <f>IF(SP_SUL!P850="","*",SP_SUL!P850)</f>
        <v>*</v>
      </c>
      <c r="R846" s="143" t="str">
        <f>IF(SP_SUL!Q850="","*",CONCATENATE(SP_SUL!Q850," ",SP_SUL!R850))</f>
        <v>*</v>
      </c>
      <c r="S846" s="143" t="str">
        <f>IF(SP_SUL!V850="","*",SP_SUL!V850)</f>
        <v>*</v>
      </c>
      <c r="T846" s="143" t="str">
        <f>IF(SP_SUL!W850="","*",SP_SUL!W850)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IF(SP_SUL!Y851="","*",SP_SUL!Y851)</f>
        <v>*</v>
      </c>
      <c r="B847" s="144" t="str">
        <f>IF(SP_SUL!X851="","*",SP_SUL!X851)</f>
        <v>*</v>
      </c>
      <c r="C847" s="144" t="str">
        <f>IF(SP_SUL!Z851="","*",SP_SUL!Z851)</f>
        <v>*</v>
      </c>
      <c r="D847" s="138" t="str">
        <f>IF(SP_SUL!S851="","*",SP_SUL!S851)</f>
        <v>-</v>
      </c>
      <c r="E847" s="138" t="str">
        <f>IF(SP_SUL!T851="","*",SP_SUL!T851)</f>
        <v>-</v>
      </c>
      <c r="F847" s="143" t="str">
        <f>IF(SP_SUL!B851="","*",SP_SUL!B851)</f>
        <v>*</v>
      </c>
      <c r="G847" s="143" t="str">
        <f>IF(SP_SUL!D851="","*",SP_SUL!D851)</f>
        <v>*</v>
      </c>
      <c r="H847" s="143" t="str">
        <f>IF(SP_SUL!F851="","*",SP_SUL!F851)</f>
        <v>*</v>
      </c>
      <c r="I847" s="143" t="str">
        <f>IF(SP_SUL!H851="","*",SP_SUL!H851)</f>
        <v>*</v>
      </c>
      <c r="J847" s="143" t="str">
        <f>IF(SP_SUL!I851="","*",SP_SUL!I851)</f>
        <v>*</v>
      </c>
      <c r="K847" s="138" t="str">
        <f>IF(SP_SUL!M851="","*",SP_SUL!M851)</f>
        <v>-</v>
      </c>
      <c r="L847" s="138" t="str">
        <f>IF(SP_SUL!N851="","*",SP_SUL!N851)</f>
        <v>-</v>
      </c>
      <c r="M847" s="139" t="str">
        <f>IF(SP_SUL!J851="","*",SP_SUL!J851)</f>
        <v>*</v>
      </c>
      <c r="N847" s="142" t="str">
        <f>IF(SP_SUL!K851="","*",SP_SUL!K851)</f>
        <v>*</v>
      </c>
      <c r="O847" s="142" t="str">
        <f>IF(SP_SUL!L851="","*",SP_SUL!L851)</f>
        <v>*</v>
      </c>
      <c r="P847" s="141" t="str">
        <f>IF(SP_SUL!O851="","*",SP_SUL!O851)</f>
        <v>*</v>
      </c>
      <c r="Q847" s="141" t="str">
        <f>IF(SP_SUL!P851="","*",SP_SUL!P851)</f>
        <v>*</v>
      </c>
      <c r="R847" s="143" t="str">
        <f>IF(SP_SUL!Q851="","*",CONCATENATE(SP_SUL!Q851," ",SP_SUL!R851))</f>
        <v>*</v>
      </c>
      <c r="S847" s="143" t="str">
        <f>IF(SP_SUL!V851="","*",SP_SUL!V851)</f>
        <v>*</v>
      </c>
      <c r="T847" s="143" t="str">
        <f>IF(SP_SUL!W851="","*",SP_SUL!W851)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IF(SP_SUL!Y852="","*",SP_SUL!Y852)</f>
        <v>*</v>
      </c>
      <c r="B848" s="144" t="str">
        <f>IF(SP_SUL!X852="","*",SP_SUL!X852)</f>
        <v>*</v>
      </c>
      <c r="C848" s="144" t="str">
        <f>IF(SP_SUL!Z852="","*",SP_SUL!Z852)</f>
        <v>*</v>
      </c>
      <c r="D848" s="138" t="str">
        <f>IF(SP_SUL!S852="","*",SP_SUL!S852)</f>
        <v>-</v>
      </c>
      <c r="E848" s="138" t="str">
        <f>IF(SP_SUL!T852="","*",SP_SUL!T852)</f>
        <v>-</v>
      </c>
      <c r="F848" s="143" t="str">
        <f>IF(SP_SUL!B852="","*",SP_SUL!B852)</f>
        <v>*</v>
      </c>
      <c r="G848" s="143" t="str">
        <f>IF(SP_SUL!D852="","*",SP_SUL!D852)</f>
        <v>*</v>
      </c>
      <c r="H848" s="143" t="str">
        <f>IF(SP_SUL!F852="","*",SP_SUL!F852)</f>
        <v>*</v>
      </c>
      <c r="I848" s="143" t="str">
        <f>IF(SP_SUL!H852="","*",SP_SUL!H852)</f>
        <v>*</v>
      </c>
      <c r="J848" s="143" t="str">
        <f>IF(SP_SUL!I852="","*",SP_SUL!I852)</f>
        <v>*</v>
      </c>
      <c r="K848" s="138" t="str">
        <f>IF(SP_SUL!M852="","*",SP_SUL!M852)</f>
        <v>-</v>
      </c>
      <c r="L848" s="138" t="str">
        <f>IF(SP_SUL!N852="","*",SP_SUL!N852)</f>
        <v>-</v>
      </c>
      <c r="M848" s="139" t="str">
        <f>IF(SP_SUL!J852="","*",SP_SUL!J852)</f>
        <v>*</v>
      </c>
      <c r="N848" s="142" t="str">
        <f>IF(SP_SUL!K852="","*",SP_SUL!K852)</f>
        <v>*</v>
      </c>
      <c r="O848" s="142" t="str">
        <f>IF(SP_SUL!L852="","*",SP_SUL!L852)</f>
        <v>*</v>
      </c>
      <c r="P848" s="141" t="str">
        <f>IF(SP_SUL!O852="","*",SP_SUL!O852)</f>
        <v>*</v>
      </c>
      <c r="Q848" s="141" t="str">
        <f>IF(SP_SUL!P852="","*",SP_SUL!P852)</f>
        <v>*</v>
      </c>
      <c r="R848" s="143" t="str">
        <f>IF(SP_SUL!Q852="","*",CONCATENATE(SP_SUL!Q852," ",SP_SUL!R852))</f>
        <v>*</v>
      </c>
      <c r="S848" s="143" t="str">
        <f>IF(SP_SUL!V852="","*",SP_SUL!V852)</f>
        <v>*</v>
      </c>
      <c r="T848" s="143" t="str">
        <f>IF(SP_SUL!W852="","*",SP_SUL!W852)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IF(SP_SUL!Y853="","*",SP_SUL!Y853)</f>
        <v>*</v>
      </c>
      <c r="B849" s="144" t="str">
        <f>IF(SP_SUL!X853="","*",SP_SUL!X853)</f>
        <v>*</v>
      </c>
      <c r="C849" s="144" t="str">
        <f>IF(SP_SUL!Z853="","*",SP_SUL!Z853)</f>
        <v>*</v>
      </c>
      <c r="D849" s="138" t="str">
        <f>IF(SP_SUL!S853="","*",SP_SUL!S853)</f>
        <v>-</v>
      </c>
      <c r="E849" s="138" t="str">
        <f>IF(SP_SUL!T853="","*",SP_SUL!T853)</f>
        <v>-</v>
      </c>
      <c r="F849" s="143" t="str">
        <f>IF(SP_SUL!B853="","*",SP_SUL!B853)</f>
        <v>*</v>
      </c>
      <c r="G849" s="143" t="str">
        <f>IF(SP_SUL!D853="","*",SP_SUL!D853)</f>
        <v>*</v>
      </c>
      <c r="H849" s="143" t="str">
        <f>IF(SP_SUL!F853="","*",SP_SUL!F853)</f>
        <v>*</v>
      </c>
      <c r="I849" s="143" t="str">
        <f>IF(SP_SUL!H853="","*",SP_SUL!H853)</f>
        <v>*</v>
      </c>
      <c r="J849" s="143" t="str">
        <f>IF(SP_SUL!I853="","*",SP_SUL!I853)</f>
        <v>*</v>
      </c>
      <c r="K849" s="138" t="str">
        <f>IF(SP_SUL!M853="","*",SP_SUL!M853)</f>
        <v>-</v>
      </c>
      <c r="L849" s="138" t="str">
        <f>IF(SP_SUL!N853="","*",SP_SUL!N853)</f>
        <v>-</v>
      </c>
      <c r="M849" s="139" t="str">
        <f>IF(SP_SUL!J853="","*",SP_SUL!J853)</f>
        <v>*</v>
      </c>
      <c r="N849" s="142" t="str">
        <f>IF(SP_SUL!K853="","*",SP_SUL!K853)</f>
        <v>*</v>
      </c>
      <c r="O849" s="142" t="str">
        <f>IF(SP_SUL!L853="","*",SP_SUL!L853)</f>
        <v>*</v>
      </c>
      <c r="P849" s="141" t="str">
        <f>IF(SP_SUL!O853="","*",SP_SUL!O853)</f>
        <v>*</v>
      </c>
      <c r="Q849" s="141" t="str">
        <f>IF(SP_SUL!P853="","*",SP_SUL!P853)</f>
        <v>*</v>
      </c>
      <c r="R849" s="143" t="str">
        <f>IF(SP_SUL!Q853="","*",CONCATENATE(SP_SUL!Q853," ",SP_SUL!R853))</f>
        <v>*</v>
      </c>
      <c r="S849" s="143" t="str">
        <f>IF(SP_SUL!V853="","*",SP_SUL!V853)</f>
        <v>*</v>
      </c>
      <c r="T849" s="143" t="str">
        <f>IF(SP_SUL!W853="","*",SP_SUL!W853)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IF(SP_SUL!Y854="","*",SP_SUL!Y854)</f>
        <v>*</v>
      </c>
      <c r="B850" s="144" t="str">
        <f>IF(SP_SUL!X854="","*",SP_SUL!X854)</f>
        <v>*</v>
      </c>
      <c r="C850" s="144" t="str">
        <f>IF(SP_SUL!Z854="","*",SP_SUL!Z854)</f>
        <v>*</v>
      </c>
      <c r="D850" s="138" t="str">
        <f>IF(SP_SUL!S854="","*",SP_SUL!S854)</f>
        <v>-</v>
      </c>
      <c r="E850" s="138" t="str">
        <f>IF(SP_SUL!T854="","*",SP_SUL!T854)</f>
        <v>-</v>
      </c>
      <c r="F850" s="143" t="str">
        <f>IF(SP_SUL!B854="","*",SP_SUL!B854)</f>
        <v>*</v>
      </c>
      <c r="G850" s="143" t="str">
        <f>IF(SP_SUL!D854="","*",SP_SUL!D854)</f>
        <v>*</v>
      </c>
      <c r="H850" s="143" t="str">
        <f>IF(SP_SUL!F854="","*",SP_SUL!F854)</f>
        <v>*</v>
      </c>
      <c r="I850" s="143" t="str">
        <f>IF(SP_SUL!H854="","*",SP_SUL!H854)</f>
        <v>*</v>
      </c>
      <c r="J850" s="143" t="str">
        <f>IF(SP_SUL!I854="","*",SP_SUL!I854)</f>
        <v>*</v>
      </c>
      <c r="K850" s="138" t="str">
        <f>IF(SP_SUL!M854="","*",SP_SUL!M854)</f>
        <v>-</v>
      </c>
      <c r="L850" s="138" t="str">
        <f>IF(SP_SUL!N854="","*",SP_SUL!N854)</f>
        <v>-</v>
      </c>
      <c r="M850" s="139" t="str">
        <f>IF(SP_SUL!J854="","*",SP_SUL!J854)</f>
        <v>*</v>
      </c>
      <c r="N850" s="142" t="str">
        <f>IF(SP_SUL!K854="","*",SP_SUL!K854)</f>
        <v>*</v>
      </c>
      <c r="O850" s="142" t="str">
        <f>IF(SP_SUL!L854="","*",SP_SUL!L854)</f>
        <v>*</v>
      </c>
      <c r="P850" s="141" t="str">
        <f>IF(SP_SUL!O854="","*",SP_SUL!O854)</f>
        <v>*</v>
      </c>
      <c r="Q850" s="141" t="str">
        <f>IF(SP_SUL!P854="","*",SP_SUL!P854)</f>
        <v>*</v>
      </c>
      <c r="R850" s="143" t="str">
        <f>IF(SP_SUL!Q854="","*",CONCATENATE(SP_SUL!Q854," ",SP_SUL!R854))</f>
        <v>*</v>
      </c>
      <c r="S850" s="143" t="str">
        <f>IF(SP_SUL!V854="","*",SP_SUL!V854)</f>
        <v>*</v>
      </c>
      <c r="T850" s="143" t="str">
        <f>IF(SP_SUL!W854="","*",SP_SUL!W854)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IF(SP_SUL!Y855="","*",SP_SUL!Y855)</f>
        <v>*</v>
      </c>
      <c r="B851" s="144" t="str">
        <f>IF(SP_SUL!X855="","*",SP_SUL!X855)</f>
        <v>*</v>
      </c>
      <c r="C851" s="144" t="str">
        <f>IF(SP_SUL!Z855="","*",SP_SUL!Z855)</f>
        <v>*</v>
      </c>
      <c r="D851" s="138" t="str">
        <f>IF(SP_SUL!S855="","*",SP_SUL!S855)</f>
        <v>-</v>
      </c>
      <c r="E851" s="138" t="str">
        <f>IF(SP_SUL!T855="","*",SP_SUL!T855)</f>
        <v>-</v>
      </c>
      <c r="F851" s="143" t="str">
        <f>IF(SP_SUL!B855="","*",SP_SUL!B855)</f>
        <v>*</v>
      </c>
      <c r="G851" s="143" t="str">
        <f>IF(SP_SUL!D855="","*",SP_SUL!D855)</f>
        <v>*</v>
      </c>
      <c r="H851" s="143" t="str">
        <f>IF(SP_SUL!F855="","*",SP_SUL!F855)</f>
        <v>*</v>
      </c>
      <c r="I851" s="143" t="str">
        <f>IF(SP_SUL!H855="","*",SP_SUL!H855)</f>
        <v>*</v>
      </c>
      <c r="J851" s="143" t="str">
        <f>IF(SP_SUL!I855="","*",SP_SUL!I855)</f>
        <v>*</v>
      </c>
      <c r="K851" s="138" t="str">
        <f>IF(SP_SUL!M855="","*",SP_SUL!M855)</f>
        <v>-</v>
      </c>
      <c r="L851" s="138" t="str">
        <f>IF(SP_SUL!N855="","*",SP_SUL!N855)</f>
        <v>-</v>
      </c>
      <c r="M851" s="139" t="str">
        <f>IF(SP_SUL!J855="","*",SP_SUL!J855)</f>
        <v>*</v>
      </c>
      <c r="N851" s="142" t="str">
        <f>IF(SP_SUL!K855="","*",SP_SUL!K855)</f>
        <v>*</v>
      </c>
      <c r="O851" s="142" t="str">
        <f>IF(SP_SUL!L855="","*",SP_SUL!L855)</f>
        <v>*</v>
      </c>
      <c r="P851" s="141" t="str">
        <f>IF(SP_SUL!O855="","*",SP_SUL!O855)</f>
        <v>*</v>
      </c>
      <c r="Q851" s="141" t="str">
        <f>IF(SP_SUL!P855="","*",SP_SUL!P855)</f>
        <v>*</v>
      </c>
      <c r="R851" s="143" t="str">
        <f>IF(SP_SUL!Q855="","*",CONCATENATE(SP_SUL!Q855," ",SP_SUL!R855))</f>
        <v>*</v>
      </c>
      <c r="S851" s="143" t="str">
        <f>IF(SP_SUL!V855="","*",SP_SUL!V855)</f>
        <v>*</v>
      </c>
      <c r="T851" s="143" t="str">
        <f>IF(SP_SUL!W855="","*",SP_SUL!W855)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IF(SP_SUL!Y856="","*",SP_SUL!Y856)</f>
        <v>*</v>
      </c>
      <c r="B852" s="144" t="str">
        <f>IF(SP_SUL!X856="","*",SP_SUL!X856)</f>
        <v>*</v>
      </c>
      <c r="C852" s="144" t="str">
        <f>IF(SP_SUL!Z856="","*",SP_SUL!Z856)</f>
        <v>*</v>
      </c>
      <c r="D852" s="138" t="str">
        <f>IF(SP_SUL!S856="","*",SP_SUL!S856)</f>
        <v>-</v>
      </c>
      <c r="E852" s="138" t="str">
        <f>IF(SP_SUL!T856="","*",SP_SUL!T856)</f>
        <v>-</v>
      </c>
      <c r="F852" s="143" t="str">
        <f>IF(SP_SUL!B856="","*",SP_SUL!B856)</f>
        <v>*</v>
      </c>
      <c r="G852" s="143" t="str">
        <f>IF(SP_SUL!D856="","*",SP_SUL!D856)</f>
        <v>*</v>
      </c>
      <c r="H852" s="143" t="str">
        <f>IF(SP_SUL!F856="","*",SP_SUL!F856)</f>
        <v>*</v>
      </c>
      <c r="I852" s="143" t="str">
        <f>IF(SP_SUL!H856="","*",SP_SUL!H856)</f>
        <v>*</v>
      </c>
      <c r="J852" s="143" t="str">
        <f>IF(SP_SUL!I856="","*",SP_SUL!I856)</f>
        <v>*</v>
      </c>
      <c r="K852" s="138" t="str">
        <f>IF(SP_SUL!M856="","*",SP_SUL!M856)</f>
        <v>-</v>
      </c>
      <c r="L852" s="138" t="str">
        <f>IF(SP_SUL!N856="","*",SP_SUL!N856)</f>
        <v>-</v>
      </c>
      <c r="M852" s="139" t="str">
        <f>IF(SP_SUL!J856="","*",SP_SUL!J856)</f>
        <v>*</v>
      </c>
      <c r="N852" s="142" t="str">
        <f>IF(SP_SUL!K856="","*",SP_SUL!K856)</f>
        <v>*</v>
      </c>
      <c r="O852" s="142" t="str">
        <f>IF(SP_SUL!L856="","*",SP_SUL!L856)</f>
        <v>*</v>
      </c>
      <c r="P852" s="141" t="str">
        <f>IF(SP_SUL!O856="","*",SP_SUL!O856)</f>
        <v>*</v>
      </c>
      <c r="Q852" s="141" t="str">
        <f>IF(SP_SUL!P856="","*",SP_SUL!P856)</f>
        <v>*</v>
      </c>
      <c r="R852" s="143" t="str">
        <f>IF(SP_SUL!Q856="","*",CONCATENATE(SP_SUL!Q856," ",SP_SUL!R856))</f>
        <v>*</v>
      </c>
      <c r="S852" s="143" t="str">
        <f>IF(SP_SUL!V856="","*",SP_SUL!V856)</f>
        <v>*</v>
      </c>
      <c r="T852" s="143" t="str">
        <f>IF(SP_SUL!W856="","*",SP_SUL!W856)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IF(SP_SUL!Y857="","*",SP_SUL!Y857)</f>
        <v>*</v>
      </c>
      <c r="B853" s="144" t="str">
        <f>IF(SP_SUL!X857="","*",SP_SUL!X857)</f>
        <v>*</v>
      </c>
      <c r="C853" s="144" t="str">
        <f>IF(SP_SUL!Z857="","*",SP_SUL!Z857)</f>
        <v>*</v>
      </c>
      <c r="D853" s="138" t="str">
        <f>IF(SP_SUL!S857="","*",SP_SUL!S857)</f>
        <v>-</v>
      </c>
      <c r="E853" s="138" t="str">
        <f>IF(SP_SUL!T857="","*",SP_SUL!T857)</f>
        <v>-</v>
      </c>
      <c r="F853" s="143" t="str">
        <f>IF(SP_SUL!B857="","*",SP_SUL!B857)</f>
        <v>*</v>
      </c>
      <c r="G853" s="143" t="str">
        <f>IF(SP_SUL!D857="","*",SP_SUL!D857)</f>
        <v>*</v>
      </c>
      <c r="H853" s="143" t="str">
        <f>IF(SP_SUL!F857="","*",SP_SUL!F857)</f>
        <v>*</v>
      </c>
      <c r="I853" s="143" t="str">
        <f>IF(SP_SUL!H857="","*",SP_SUL!H857)</f>
        <v>*</v>
      </c>
      <c r="J853" s="143" t="str">
        <f>IF(SP_SUL!I857="","*",SP_SUL!I857)</f>
        <v>*</v>
      </c>
      <c r="K853" s="138" t="str">
        <f>IF(SP_SUL!M857="","*",SP_SUL!M857)</f>
        <v>-</v>
      </c>
      <c r="L853" s="138" t="str">
        <f>IF(SP_SUL!N857="","*",SP_SUL!N857)</f>
        <v>-</v>
      </c>
      <c r="M853" s="139" t="str">
        <f>IF(SP_SUL!J857="","*",SP_SUL!J857)</f>
        <v>*</v>
      </c>
      <c r="N853" s="142" t="str">
        <f>IF(SP_SUL!K857="","*",SP_SUL!K857)</f>
        <v>*</v>
      </c>
      <c r="O853" s="142" t="str">
        <f>IF(SP_SUL!L857="","*",SP_SUL!L857)</f>
        <v>*</v>
      </c>
      <c r="P853" s="141" t="str">
        <f>IF(SP_SUL!O857="","*",SP_SUL!O857)</f>
        <v>*</v>
      </c>
      <c r="Q853" s="141" t="str">
        <f>IF(SP_SUL!P857="","*",SP_SUL!P857)</f>
        <v>*</v>
      </c>
      <c r="R853" s="143" t="str">
        <f>IF(SP_SUL!Q857="","*",CONCATENATE(SP_SUL!Q857," ",SP_SUL!R857))</f>
        <v>*</v>
      </c>
      <c r="S853" s="143" t="str">
        <f>IF(SP_SUL!V857="","*",SP_SUL!V857)</f>
        <v>*</v>
      </c>
      <c r="T853" s="143" t="str">
        <f>IF(SP_SUL!W857="","*",SP_SUL!W857)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IF(SP_SUL!Y858="","*",SP_SUL!Y858)</f>
        <v>*</v>
      </c>
      <c r="B854" s="144" t="str">
        <f>IF(SP_SUL!X858="","*",SP_SUL!X858)</f>
        <v>*</v>
      </c>
      <c r="C854" s="144" t="str">
        <f>IF(SP_SUL!Z858="","*",SP_SUL!Z858)</f>
        <v>*</v>
      </c>
      <c r="D854" s="138" t="str">
        <f>IF(SP_SUL!S858="","*",SP_SUL!S858)</f>
        <v>-</v>
      </c>
      <c r="E854" s="138" t="str">
        <f>IF(SP_SUL!T858="","*",SP_SUL!T858)</f>
        <v>-</v>
      </c>
      <c r="F854" s="143" t="str">
        <f>IF(SP_SUL!B858="","*",SP_SUL!B858)</f>
        <v>*</v>
      </c>
      <c r="G854" s="143" t="str">
        <f>IF(SP_SUL!D858="","*",SP_SUL!D858)</f>
        <v>*</v>
      </c>
      <c r="H854" s="143" t="str">
        <f>IF(SP_SUL!F858="","*",SP_SUL!F858)</f>
        <v>*</v>
      </c>
      <c r="I854" s="143" t="str">
        <f>IF(SP_SUL!H858="","*",SP_SUL!H858)</f>
        <v>*</v>
      </c>
      <c r="J854" s="143" t="str">
        <f>IF(SP_SUL!I858="","*",SP_SUL!I858)</f>
        <v>*</v>
      </c>
      <c r="K854" s="138" t="str">
        <f>IF(SP_SUL!M858="","*",SP_SUL!M858)</f>
        <v>-</v>
      </c>
      <c r="L854" s="138" t="str">
        <f>IF(SP_SUL!N858="","*",SP_SUL!N858)</f>
        <v>-</v>
      </c>
      <c r="M854" s="139" t="str">
        <f>IF(SP_SUL!J858="","*",SP_SUL!J858)</f>
        <v>*</v>
      </c>
      <c r="N854" s="142" t="str">
        <f>IF(SP_SUL!K858="","*",SP_SUL!K858)</f>
        <v>*</v>
      </c>
      <c r="O854" s="142" t="str">
        <f>IF(SP_SUL!L858="","*",SP_SUL!L858)</f>
        <v>*</v>
      </c>
      <c r="P854" s="141" t="str">
        <f>IF(SP_SUL!O858="","*",SP_SUL!O858)</f>
        <v>*</v>
      </c>
      <c r="Q854" s="141" t="str">
        <f>IF(SP_SUL!P858="","*",SP_SUL!P858)</f>
        <v>*</v>
      </c>
      <c r="R854" s="143" t="str">
        <f>IF(SP_SUL!Q858="","*",CONCATENATE(SP_SUL!Q858," ",SP_SUL!R858))</f>
        <v>*</v>
      </c>
      <c r="S854" s="143" t="str">
        <f>IF(SP_SUL!V858="","*",SP_SUL!V858)</f>
        <v>*</v>
      </c>
      <c r="T854" s="143" t="str">
        <f>IF(SP_SUL!W858="","*",SP_SUL!W858)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IF(SP_SUL!Y859="","*",SP_SUL!Y859)</f>
        <v>*</v>
      </c>
      <c r="B855" s="144" t="str">
        <f>IF(SP_SUL!X859="","*",SP_SUL!X859)</f>
        <v>*</v>
      </c>
      <c r="C855" s="144" t="str">
        <f>IF(SP_SUL!Z859="","*",SP_SUL!Z859)</f>
        <v>*</v>
      </c>
      <c r="D855" s="138" t="str">
        <f>IF(SP_SUL!S859="","*",SP_SUL!S859)</f>
        <v>-</v>
      </c>
      <c r="E855" s="138" t="str">
        <f>IF(SP_SUL!T859="","*",SP_SUL!T859)</f>
        <v>-</v>
      </c>
      <c r="F855" s="143" t="str">
        <f>IF(SP_SUL!B859="","*",SP_SUL!B859)</f>
        <v>*</v>
      </c>
      <c r="G855" s="143" t="str">
        <f>IF(SP_SUL!D859="","*",SP_SUL!D859)</f>
        <v>*</v>
      </c>
      <c r="H855" s="143" t="str">
        <f>IF(SP_SUL!F859="","*",SP_SUL!F859)</f>
        <v>*</v>
      </c>
      <c r="I855" s="143" t="str">
        <f>IF(SP_SUL!H859="","*",SP_SUL!H859)</f>
        <v>*</v>
      </c>
      <c r="J855" s="143" t="str">
        <f>IF(SP_SUL!I859="","*",SP_SUL!I859)</f>
        <v>*</v>
      </c>
      <c r="K855" s="138" t="str">
        <f>IF(SP_SUL!M859="","*",SP_SUL!M859)</f>
        <v>-</v>
      </c>
      <c r="L855" s="138" t="str">
        <f>IF(SP_SUL!N859="","*",SP_SUL!N859)</f>
        <v>-</v>
      </c>
      <c r="M855" s="139" t="str">
        <f>IF(SP_SUL!J859="","*",SP_SUL!J859)</f>
        <v>*</v>
      </c>
      <c r="N855" s="142" t="str">
        <f>IF(SP_SUL!K859="","*",SP_SUL!K859)</f>
        <v>*</v>
      </c>
      <c r="O855" s="142" t="str">
        <f>IF(SP_SUL!L859="","*",SP_SUL!L859)</f>
        <v>*</v>
      </c>
      <c r="P855" s="141" t="str">
        <f>IF(SP_SUL!O859="","*",SP_SUL!O859)</f>
        <v>*</v>
      </c>
      <c r="Q855" s="141" t="str">
        <f>IF(SP_SUL!P859="","*",SP_SUL!P859)</f>
        <v>*</v>
      </c>
      <c r="R855" s="143" t="str">
        <f>IF(SP_SUL!Q859="","*",CONCATENATE(SP_SUL!Q859," ",SP_SUL!R859))</f>
        <v>*</v>
      </c>
      <c r="S855" s="143" t="str">
        <f>IF(SP_SUL!V859="","*",SP_SUL!V859)</f>
        <v>*</v>
      </c>
      <c r="T855" s="143" t="str">
        <f>IF(SP_SUL!W859="","*",SP_SUL!W859)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IF(SP_SUL!Y860="","*",SP_SUL!Y860)</f>
        <v>*</v>
      </c>
      <c r="B856" s="144" t="str">
        <f>IF(SP_SUL!X860="","*",SP_SUL!X860)</f>
        <v>*</v>
      </c>
      <c r="C856" s="144" t="str">
        <f>IF(SP_SUL!Z860="","*",SP_SUL!Z860)</f>
        <v>*</v>
      </c>
      <c r="D856" s="138" t="str">
        <f>IF(SP_SUL!S860="","*",SP_SUL!S860)</f>
        <v>-</v>
      </c>
      <c r="E856" s="138" t="str">
        <f>IF(SP_SUL!T860="","*",SP_SUL!T860)</f>
        <v>-</v>
      </c>
      <c r="F856" s="143" t="str">
        <f>IF(SP_SUL!B860="","*",SP_SUL!B860)</f>
        <v>*</v>
      </c>
      <c r="G856" s="143" t="str">
        <f>IF(SP_SUL!D860="","*",SP_SUL!D860)</f>
        <v>*</v>
      </c>
      <c r="H856" s="143" t="str">
        <f>IF(SP_SUL!F860="","*",SP_SUL!F860)</f>
        <v>*</v>
      </c>
      <c r="I856" s="143" t="str">
        <f>IF(SP_SUL!H860="","*",SP_SUL!H860)</f>
        <v>*</v>
      </c>
      <c r="J856" s="143" t="str">
        <f>IF(SP_SUL!I860="","*",SP_SUL!I860)</f>
        <v>*</v>
      </c>
      <c r="K856" s="138" t="str">
        <f>IF(SP_SUL!M860="","*",SP_SUL!M860)</f>
        <v>-</v>
      </c>
      <c r="L856" s="138" t="str">
        <f>IF(SP_SUL!N860="","*",SP_SUL!N860)</f>
        <v>-</v>
      </c>
      <c r="M856" s="139" t="str">
        <f>IF(SP_SUL!J860="","*",SP_SUL!J860)</f>
        <v>*</v>
      </c>
      <c r="N856" s="142" t="str">
        <f>IF(SP_SUL!K860="","*",SP_SUL!K860)</f>
        <v>*</v>
      </c>
      <c r="O856" s="142" t="str">
        <f>IF(SP_SUL!L860="","*",SP_SUL!L860)</f>
        <v>*</v>
      </c>
      <c r="P856" s="141" t="str">
        <f>IF(SP_SUL!O860="","*",SP_SUL!O860)</f>
        <v>*</v>
      </c>
      <c r="Q856" s="141" t="str">
        <f>IF(SP_SUL!P860="","*",SP_SUL!P860)</f>
        <v>*</v>
      </c>
      <c r="R856" s="143" t="str">
        <f>IF(SP_SUL!Q860="","*",CONCATENATE(SP_SUL!Q860," ",SP_SUL!R860))</f>
        <v>*</v>
      </c>
      <c r="S856" s="143" t="str">
        <f>IF(SP_SUL!V860="","*",SP_SUL!V860)</f>
        <v>*</v>
      </c>
      <c r="T856" s="143" t="str">
        <f>IF(SP_SUL!W860="","*",SP_SUL!W860)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IF(SP_SUL!Y861="","*",SP_SUL!Y861)</f>
        <v>*</v>
      </c>
      <c r="B857" s="144" t="str">
        <f>IF(SP_SUL!X861="","*",SP_SUL!X861)</f>
        <v>*</v>
      </c>
      <c r="C857" s="144" t="str">
        <f>IF(SP_SUL!Z861="","*",SP_SUL!Z861)</f>
        <v>*</v>
      </c>
      <c r="D857" s="138" t="str">
        <f>IF(SP_SUL!S861="","*",SP_SUL!S861)</f>
        <v>-</v>
      </c>
      <c r="E857" s="138" t="str">
        <f>IF(SP_SUL!T861="","*",SP_SUL!T861)</f>
        <v>-</v>
      </c>
      <c r="F857" s="143" t="str">
        <f>IF(SP_SUL!B861="","*",SP_SUL!B861)</f>
        <v>*</v>
      </c>
      <c r="G857" s="143" t="str">
        <f>IF(SP_SUL!D861="","*",SP_SUL!D861)</f>
        <v>*</v>
      </c>
      <c r="H857" s="143" t="str">
        <f>IF(SP_SUL!F861="","*",SP_SUL!F861)</f>
        <v>*</v>
      </c>
      <c r="I857" s="143" t="str">
        <f>IF(SP_SUL!H861="","*",SP_SUL!H861)</f>
        <v>*</v>
      </c>
      <c r="J857" s="143" t="str">
        <f>IF(SP_SUL!I861="","*",SP_SUL!I861)</f>
        <v>*</v>
      </c>
      <c r="K857" s="138" t="str">
        <f>IF(SP_SUL!M861="","*",SP_SUL!M861)</f>
        <v>-</v>
      </c>
      <c r="L857" s="138" t="str">
        <f>IF(SP_SUL!N861="","*",SP_SUL!N861)</f>
        <v>-</v>
      </c>
      <c r="M857" s="139" t="str">
        <f>IF(SP_SUL!J861="","*",SP_SUL!J861)</f>
        <v>*</v>
      </c>
      <c r="N857" s="142" t="str">
        <f>IF(SP_SUL!K861="","*",SP_SUL!K861)</f>
        <v>*</v>
      </c>
      <c r="O857" s="142" t="str">
        <f>IF(SP_SUL!L861="","*",SP_SUL!L861)</f>
        <v>*</v>
      </c>
      <c r="P857" s="141" t="str">
        <f>IF(SP_SUL!O861="","*",SP_SUL!O861)</f>
        <v>*</v>
      </c>
      <c r="Q857" s="141" t="str">
        <f>IF(SP_SUL!P861="","*",SP_SUL!P861)</f>
        <v>*</v>
      </c>
      <c r="R857" s="143" t="str">
        <f>IF(SP_SUL!Q861="","*",CONCATENATE(SP_SUL!Q861," ",SP_SUL!R861))</f>
        <v>*</v>
      </c>
      <c r="S857" s="143" t="str">
        <f>IF(SP_SUL!V861="","*",SP_SUL!V861)</f>
        <v>*</v>
      </c>
      <c r="T857" s="143" t="str">
        <f>IF(SP_SUL!W861="","*",SP_SUL!W861)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IF(SP_SUL!Y862="","*",SP_SUL!Y862)</f>
        <v>*</v>
      </c>
      <c r="B858" s="144" t="str">
        <f>IF(SP_SUL!X862="","*",SP_SUL!X862)</f>
        <v>*</v>
      </c>
      <c r="C858" s="144" t="str">
        <f>IF(SP_SUL!Z862="","*",SP_SUL!Z862)</f>
        <v>*</v>
      </c>
      <c r="D858" s="138" t="str">
        <f>IF(SP_SUL!S862="","*",SP_SUL!S862)</f>
        <v>-</v>
      </c>
      <c r="E858" s="138" t="str">
        <f>IF(SP_SUL!T862="","*",SP_SUL!T862)</f>
        <v>-</v>
      </c>
      <c r="F858" s="143" t="str">
        <f>IF(SP_SUL!B862="","*",SP_SUL!B862)</f>
        <v>*</v>
      </c>
      <c r="G858" s="143" t="str">
        <f>IF(SP_SUL!D862="","*",SP_SUL!D862)</f>
        <v>*</v>
      </c>
      <c r="H858" s="143" t="str">
        <f>IF(SP_SUL!F862="","*",SP_SUL!F862)</f>
        <v>*</v>
      </c>
      <c r="I858" s="143" t="str">
        <f>IF(SP_SUL!H862="","*",SP_SUL!H862)</f>
        <v>*</v>
      </c>
      <c r="J858" s="143" t="str">
        <f>IF(SP_SUL!I862="","*",SP_SUL!I862)</f>
        <v>*</v>
      </c>
      <c r="K858" s="138" t="str">
        <f>IF(SP_SUL!M862="","*",SP_SUL!M862)</f>
        <v>-</v>
      </c>
      <c r="L858" s="138" t="str">
        <f>IF(SP_SUL!N862="","*",SP_SUL!N862)</f>
        <v>-</v>
      </c>
      <c r="M858" s="139" t="str">
        <f>IF(SP_SUL!J862="","*",SP_SUL!J862)</f>
        <v>*</v>
      </c>
      <c r="N858" s="142" t="str">
        <f>IF(SP_SUL!K862="","*",SP_SUL!K862)</f>
        <v>*</v>
      </c>
      <c r="O858" s="142" t="str">
        <f>IF(SP_SUL!L862="","*",SP_SUL!L862)</f>
        <v>*</v>
      </c>
      <c r="P858" s="141" t="str">
        <f>IF(SP_SUL!O862="","*",SP_SUL!O862)</f>
        <v>*</v>
      </c>
      <c r="Q858" s="141" t="str">
        <f>IF(SP_SUL!P862="","*",SP_SUL!P862)</f>
        <v>*</v>
      </c>
      <c r="R858" s="143" t="str">
        <f>IF(SP_SUL!Q862="","*",CONCATENATE(SP_SUL!Q862," ",SP_SUL!R862))</f>
        <v>*</v>
      </c>
      <c r="S858" s="143" t="str">
        <f>IF(SP_SUL!V862="","*",SP_SUL!V862)</f>
        <v>*</v>
      </c>
      <c r="T858" s="143" t="str">
        <f>IF(SP_SUL!W862="","*",SP_SUL!W862)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IF(SP_SUL!Y863="","*",SP_SUL!Y863)</f>
        <v>*</v>
      </c>
      <c r="B859" s="144" t="str">
        <f>IF(SP_SUL!X863="","*",SP_SUL!X863)</f>
        <v>*</v>
      </c>
      <c r="C859" s="144" t="str">
        <f>IF(SP_SUL!Z863="","*",SP_SUL!Z863)</f>
        <v>*</v>
      </c>
      <c r="D859" s="138" t="str">
        <f>IF(SP_SUL!S863="","*",SP_SUL!S863)</f>
        <v>-</v>
      </c>
      <c r="E859" s="138" t="str">
        <f>IF(SP_SUL!T863="","*",SP_SUL!T863)</f>
        <v>-</v>
      </c>
      <c r="F859" s="143" t="str">
        <f>IF(SP_SUL!B863="","*",SP_SUL!B863)</f>
        <v>*</v>
      </c>
      <c r="G859" s="143" t="str">
        <f>IF(SP_SUL!D863="","*",SP_SUL!D863)</f>
        <v>*</v>
      </c>
      <c r="H859" s="143" t="str">
        <f>IF(SP_SUL!F863="","*",SP_SUL!F863)</f>
        <v>*</v>
      </c>
      <c r="I859" s="143" t="str">
        <f>IF(SP_SUL!H863="","*",SP_SUL!H863)</f>
        <v>*</v>
      </c>
      <c r="J859" s="143" t="str">
        <f>IF(SP_SUL!I863="","*",SP_SUL!I863)</f>
        <v>*</v>
      </c>
      <c r="K859" s="138" t="str">
        <f>IF(SP_SUL!M863="","*",SP_SUL!M863)</f>
        <v>-</v>
      </c>
      <c r="L859" s="138" t="str">
        <f>IF(SP_SUL!N863="","*",SP_SUL!N863)</f>
        <v>-</v>
      </c>
      <c r="M859" s="139" t="str">
        <f>IF(SP_SUL!J863="","*",SP_SUL!J863)</f>
        <v>*</v>
      </c>
      <c r="N859" s="142" t="str">
        <f>IF(SP_SUL!K863="","*",SP_SUL!K863)</f>
        <v>*</v>
      </c>
      <c r="O859" s="142" t="str">
        <f>IF(SP_SUL!L863="","*",SP_SUL!L863)</f>
        <v>*</v>
      </c>
      <c r="P859" s="141" t="str">
        <f>IF(SP_SUL!O863="","*",SP_SUL!O863)</f>
        <v>*</v>
      </c>
      <c r="Q859" s="141" t="str">
        <f>IF(SP_SUL!P863="","*",SP_SUL!P863)</f>
        <v>*</v>
      </c>
      <c r="R859" s="143" t="str">
        <f>IF(SP_SUL!Q863="","*",CONCATENATE(SP_SUL!Q863," ",SP_SUL!R863))</f>
        <v>*</v>
      </c>
      <c r="S859" s="143" t="str">
        <f>IF(SP_SUL!V863="","*",SP_SUL!V863)</f>
        <v>*</v>
      </c>
      <c r="T859" s="143" t="str">
        <f>IF(SP_SUL!W863="","*",SP_SUL!W863)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IF(SP_SUL!Y864="","*",SP_SUL!Y864)</f>
        <v>*</v>
      </c>
      <c r="B860" s="144" t="str">
        <f>IF(SP_SUL!X864="","*",SP_SUL!X864)</f>
        <v>*</v>
      </c>
      <c r="C860" s="144" t="str">
        <f>IF(SP_SUL!Z864="","*",SP_SUL!Z864)</f>
        <v>*</v>
      </c>
      <c r="D860" s="138" t="str">
        <f>IF(SP_SUL!S864="","*",SP_SUL!S864)</f>
        <v>-</v>
      </c>
      <c r="E860" s="138" t="str">
        <f>IF(SP_SUL!T864="","*",SP_SUL!T864)</f>
        <v>-</v>
      </c>
      <c r="F860" s="143" t="str">
        <f>IF(SP_SUL!B864="","*",SP_SUL!B864)</f>
        <v>*</v>
      </c>
      <c r="G860" s="143" t="str">
        <f>IF(SP_SUL!D864="","*",SP_SUL!D864)</f>
        <v>*</v>
      </c>
      <c r="H860" s="143" t="str">
        <f>IF(SP_SUL!F864="","*",SP_SUL!F864)</f>
        <v>*</v>
      </c>
      <c r="I860" s="143" t="str">
        <f>IF(SP_SUL!H864="","*",SP_SUL!H864)</f>
        <v>*</v>
      </c>
      <c r="J860" s="143" t="str">
        <f>IF(SP_SUL!I864="","*",SP_SUL!I864)</f>
        <v>*</v>
      </c>
      <c r="K860" s="138" t="str">
        <f>IF(SP_SUL!M864="","*",SP_SUL!M864)</f>
        <v>-</v>
      </c>
      <c r="L860" s="138" t="str">
        <f>IF(SP_SUL!N864="","*",SP_SUL!N864)</f>
        <v>-</v>
      </c>
      <c r="M860" s="139" t="str">
        <f>IF(SP_SUL!J864="","*",SP_SUL!J864)</f>
        <v>*</v>
      </c>
      <c r="N860" s="142" t="str">
        <f>IF(SP_SUL!K864="","*",SP_SUL!K864)</f>
        <v>*</v>
      </c>
      <c r="O860" s="142" t="str">
        <f>IF(SP_SUL!L864="","*",SP_SUL!L864)</f>
        <v>*</v>
      </c>
      <c r="P860" s="141" t="str">
        <f>IF(SP_SUL!O864="","*",SP_SUL!O864)</f>
        <v>*</v>
      </c>
      <c r="Q860" s="141" t="str">
        <f>IF(SP_SUL!P864="","*",SP_SUL!P864)</f>
        <v>*</v>
      </c>
      <c r="R860" s="143" t="str">
        <f>IF(SP_SUL!Q864="","*",CONCATENATE(SP_SUL!Q864," ",SP_SUL!R864))</f>
        <v>*</v>
      </c>
      <c r="S860" s="143" t="str">
        <f>IF(SP_SUL!V864="","*",SP_SUL!V864)</f>
        <v>*</v>
      </c>
      <c r="T860" s="143" t="str">
        <f>IF(SP_SUL!W864="","*",SP_SUL!W864)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IF(SP_SUL!Y865="","*",SP_SUL!Y865)</f>
        <v>*</v>
      </c>
      <c r="B861" s="144" t="str">
        <f>IF(SP_SUL!X865="","*",SP_SUL!X865)</f>
        <v>*</v>
      </c>
      <c r="C861" s="144" t="str">
        <f>IF(SP_SUL!Z865="","*",SP_SUL!Z865)</f>
        <v>*</v>
      </c>
      <c r="D861" s="138" t="str">
        <f>IF(SP_SUL!S865="","*",SP_SUL!S865)</f>
        <v>-</v>
      </c>
      <c r="E861" s="138" t="str">
        <f>IF(SP_SUL!T865="","*",SP_SUL!T865)</f>
        <v>-</v>
      </c>
      <c r="F861" s="143" t="str">
        <f>IF(SP_SUL!B865="","*",SP_SUL!B865)</f>
        <v>*</v>
      </c>
      <c r="G861" s="143" t="str">
        <f>IF(SP_SUL!D865="","*",SP_SUL!D865)</f>
        <v>*</v>
      </c>
      <c r="H861" s="143" t="str">
        <f>IF(SP_SUL!F865="","*",SP_SUL!F865)</f>
        <v>*</v>
      </c>
      <c r="I861" s="143" t="str">
        <f>IF(SP_SUL!H865="","*",SP_SUL!H865)</f>
        <v>*</v>
      </c>
      <c r="J861" s="143" t="str">
        <f>IF(SP_SUL!I865="","*",SP_SUL!I865)</f>
        <v>*</v>
      </c>
      <c r="K861" s="138" t="str">
        <f>IF(SP_SUL!M865="","*",SP_SUL!M865)</f>
        <v>-</v>
      </c>
      <c r="L861" s="138" t="str">
        <f>IF(SP_SUL!N865="","*",SP_SUL!N865)</f>
        <v>-</v>
      </c>
      <c r="M861" s="139" t="str">
        <f>IF(SP_SUL!J865="","*",SP_SUL!J865)</f>
        <v>*</v>
      </c>
      <c r="N861" s="142" t="str">
        <f>IF(SP_SUL!K865="","*",SP_SUL!K865)</f>
        <v>*</v>
      </c>
      <c r="O861" s="142" t="str">
        <f>IF(SP_SUL!L865="","*",SP_SUL!L865)</f>
        <v>*</v>
      </c>
      <c r="P861" s="141" t="str">
        <f>IF(SP_SUL!O865="","*",SP_SUL!O865)</f>
        <v>*</v>
      </c>
      <c r="Q861" s="141" t="str">
        <f>IF(SP_SUL!P865="","*",SP_SUL!P865)</f>
        <v>*</v>
      </c>
      <c r="R861" s="143" t="str">
        <f>IF(SP_SUL!Q865="","*",CONCATENATE(SP_SUL!Q865," ",SP_SUL!R865))</f>
        <v>*</v>
      </c>
      <c r="S861" s="143" t="str">
        <f>IF(SP_SUL!V865="","*",SP_SUL!V865)</f>
        <v>*</v>
      </c>
      <c r="T861" s="143" t="str">
        <f>IF(SP_SUL!W865="","*",SP_SUL!W865)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IF(SP_SUL!Y866="","*",SP_SUL!Y866)</f>
        <v>*</v>
      </c>
      <c r="B862" s="144" t="str">
        <f>IF(SP_SUL!X866="","*",SP_SUL!X866)</f>
        <v>*</v>
      </c>
      <c r="C862" s="144" t="str">
        <f>IF(SP_SUL!Z866="","*",SP_SUL!Z866)</f>
        <v>*</v>
      </c>
      <c r="D862" s="138" t="str">
        <f>IF(SP_SUL!S866="","*",SP_SUL!S866)</f>
        <v>-</v>
      </c>
      <c r="E862" s="138" t="str">
        <f>IF(SP_SUL!T866="","*",SP_SUL!T866)</f>
        <v>-</v>
      </c>
      <c r="F862" s="143" t="str">
        <f>IF(SP_SUL!B866="","*",SP_SUL!B866)</f>
        <v>*</v>
      </c>
      <c r="G862" s="143" t="str">
        <f>IF(SP_SUL!D866="","*",SP_SUL!D866)</f>
        <v>*</v>
      </c>
      <c r="H862" s="143" t="str">
        <f>IF(SP_SUL!F866="","*",SP_SUL!F866)</f>
        <v>*</v>
      </c>
      <c r="I862" s="143" t="str">
        <f>IF(SP_SUL!H866="","*",SP_SUL!H866)</f>
        <v>*</v>
      </c>
      <c r="J862" s="143" t="str">
        <f>IF(SP_SUL!I866="","*",SP_SUL!I866)</f>
        <v>*</v>
      </c>
      <c r="K862" s="138" t="str">
        <f>IF(SP_SUL!M866="","*",SP_SUL!M866)</f>
        <v>-</v>
      </c>
      <c r="L862" s="138" t="str">
        <f>IF(SP_SUL!N866="","*",SP_SUL!N866)</f>
        <v>-</v>
      </c>
      <c r="M862" s="139" t="str">
        <f>IF(SP_SUL!J866="","*",SP_SUL!J866)</f>
        <v>*</v>
      </c>
      <c r="N862" s="142" t="str">
        <f>IF(SP_SUL!K866="","*",SP_SUL!K866)</f>
        <v>*</v>
      </c>
      <c r="O862" s="142" t="str">
        <f>IF(SP_SUL!L866="","*",SP_SUL!L866)</f>
        <v>*</v>
      </c>
      <c r="P862" s="141" t="str">
        <f>IF(SP_SUL!O866="","*",SP_SUL!O866)</f>
        <v>*</v>
      </c>
      <c r="Q862" s="141" t="str">
        <f>IF(SP_SUL!P866="","*",SP_SUL!P866)</f>
        <v>*</v>
      </c>
      <c r="R862" s="143" t="str">
        <f>IF(SP_SUL!Q866="","*",CONCATENATE(SP_SUL!Q866," ",SP_SUL!R866))</f>
        <v>*</v>
      </c>
      <c r="S862" s="143" t="str">
        <f>IF(SP_SUL!V866="","*",SP_SUL!V866)</f>
        <v>*</v>
      </c>
      <c r="T862" s="143" t="str">
        <f>IF(SP_SUL!W866="","*",SP_SUL!W866)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IF(SP_SUL!Y867="","*",SP_SUL!Y867)</f>
        <v>*</v>
      </c>
      <c r="B863" s="144" t="str">
        <f>IF(SP_SUL!X867="","*",SP_SUL!X867)</f>
        <v>*</v>
      </c>
      <c r="C863" s="144" t="str">
        <f>IF(SP_SUL!Z867="","*",SP_SUL!Z867)</f>
        <v>*</v>
      </c>
      <c r="D863" s="138" t="str">
        <f>IF(SP_SUL!S867="","*",SP_SUL!S867)</f>
        <v>-</v>
      </c>
      <c r="E863" s="138" t="str">
        <f>IF(SP_SUL!T867="","*",SP_SUL!T867)</f>
        <v>-</v>
      </c>
      <c r="F863" s="143" t="str">
        <f>IF(SP_SUL!B867="","*",SP_SUL!B867)</f>
        <v>*</v>
      </c>
      <c r="G863" s="143" t="str">
        <f>IF(SP_SUL!D867="","*",SP_SUL!D867)</f>
        <v>*</v>
      </c>
      <c r="H863" s="143" t="str">
        <f>IF(SP_SUL!F867="","*",SP_SUL!F867)</f>
        <v>*</v>
      </c>
      <c r="I863" s="143" t="str">
        <f>IF(SP_SUL!H867="","*",SP_SUL!H867)</f>
        <v>*</v>
      </c>
      <c r="J863" s="143" t="str">
        <f>IF(SP_SUL!I867="","*",SP_SUL!I867)</f>
        <v>*</v>
      </c>
      <c r="K863" s="138" t="str">
        <f>IF(SP_SUL!M867="","*",SP_SUL!M867)</f>
        <v>-</v>
      </c>
      <c r="L863" s="138" t="str">
        <f>IF(SP_SUL!N867="","*",SP_SUL!N867)</f>
        <v>-</v>
      </c>
      <c r="M863" s="139" t="str">
        <f>IF(SP_SUL!J867="","*",SP_SUL!J867)</f>
        <v>*</v>
      </c>
      <c r="N863" s="142" t="str">
        <f>IF(SP_SUL!K867="","*",SP_SUL!K867)</f>
        <v>*</v>
      </c>
      <c r="O863" s="142" t="str">
        <f>IF(SP_SUL!L867="","*",SP_SUL!L867)</f>
        <v>*</v>
      </c>
      <c r="P863" s="141" t="str">
        <f>IF(SP_SUL!O867="","*",SP_SUL!O867)</f>
        <v>*</v>
      </c>
      <c r="Q863" s="141" t="str">
        <f>IF(SP_SUL!P867="","*",SP_SUL!P867)</f>
        <v>*</v>
      </c>
      <c r="R863" s="143" t="str">
        <f>IF(SP_SUL!Q867="","*",CONCATENATE(SP_SUL!Q867," ",SP_SUL!R867))</f>
        <v>*</v>
      </c>
      <c r="S863" s="143" t="str">
        <f>IF(SP_SUL!V867="","*",SP_SUL!V867)</f>
        <v>*</v>
      </c>
      <c r="T863" s="143" t="str">
        <f>IF(SP_SUL!W867="","*",SP_SUL!W867)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IF(SP_SUL!Y868="","*",SP_SUL!Y868)</f>
        <v>*</v>
      </c>
      <c r="B864" s="144" t="str">
        <f>IF(SP_SUL!X868="","*",SP_SUL!X868)</f>
        <v>*</v>
      </c>
      <c r="C864" s="144" t="str">
        <f>IF(SP_SUL!Z868="","*",SP_SUL!Z868)</f>
        <v>*</v>
      </c>
      <c r="D864" s="138" t="str">
        <f>IF(SP_SUL!S868="","*",SP_SUL!S868)</f>
        <v>-</v>
      </c>
      <c r="E864" s="138" t="str">
        <f>IF(SP_SUL!T868="","*",SP_SUL!T868)</f>
        <v>-</v>
      </c>
      <c r="F864" s="143" t="str">
        <f>IF(SP_SUL!B868="","*",SP_SUL!B868)</f>
        <v>*</v>
      </c>
      <c r="G864" s="143" t="str">
        <f>IF(SP_SUL!D868="","*",SP_SUL!D868)</f>
        <v>*</v>
      </c>
      <c r="H864" s="143" t="str">
        <f>IF(SP_SUL!F868="","*",SP_SUL!F868)</f>
        <v>*</v>
      </c>
      <c r="I864" s="143" t="str">
        <f>IF(SP_SUL!H868="","*",SP_SUL!H868)</f>
        <v>*</v>
      </c>
      <c r="J864" s="143" t="str">
        <f>IF(SP_SUL!I868="","*",SP_SUL!I868)</f>
        <v>*</v>
      </c>
      <c r="K864" s="138" t="str">
        <f>IF(SP_SUL!M868="","*",SP_SUL!M868)</f>
        <v>-</v>
      </c>
      <c r="L864" s="138" t="str">
        <f>IF(SP_SUL!N868="","*",SP_SUL!N868)</f>
        <v>-</v>
      </c>
      <c r="M864" s="139" t="str">
        <f>IF(SP_SUL!J868="","*",SP_SUL!J868)</f>
        <v>*</v>
      </c>
      <c r="N864" s="142" t="str">
        <f>IF(SP_SUL!K868="","*",SP_SUL!K868)</f>
        <v>*</v>
      </c>
      <c r="O864" s="142" t="str">
        <f>IF(SP_SUL!L868="","*",SP_SUL!L868)</f>
        <v>*</v>
      </c>
      <c r="P864" s="141" t="str">
        <f>IF(SP_SUL!O868="","*",SP_SUL!O868)</f>
        <v>*</v>
      </c>
      <c r="Q864" s="141" t="str">
        <f>IF(SP_SUL!P868="","*",SP_SUL!P868)</f>
        <v>*</v>
      </c>
      <c r="R864" s="143" t="str">
        <f>IF(SP_SUL!Q868="","*",CONCATENATE(SP_SUL!Q868," ",SP_SUL!R868))</f>
        <v>*</v>
      </c>
      <c r="S864" s="143" t="str">
        <f>IF(SP_SUL!V868="","*",SP_SUL!V868)</f>
        <v>*</v>
      </c>
      <c r="T864" s="143" t="str">
        <f>IF(SP_SUL!W868="","*",SP_SUL!W868)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IF(SP_SUL!Y869="","*",SP_SUL!Y869)</f>
        <v>*</v>
      </c>
      <c r="B865" s="144" t="str">
        <f>IF(SP_SUL!X869="","*",SP_SUL!X869)</f>
        <v>*</v>
      </c>
      <c r="C865" s="144" t="str">
        <f>IF(SP_SUL!Z869="","*",SP_SUL!Z869)</f>
        <v>*</v>
      </c>
      <c r="D865" s="138" t="str">
        <f>IF(SP_SUL!S869="","*",SP_SUL!S869)</f>
        <v>-</v>
      </c>
      <c r="E865" s="138" t="str">
        <f>IF(SP_SUL!T869="","*",SP_SUL!T869)</f>
        <v>-</v>
      </c>
      <c r="F865" s="143" t="str">
        <f>IF(SP_SUL!B869="","*",SP_SUL!B869)</f>
        <v>*</v>
      </c>
      <c r="G865" s="143" t="str">
        <f>IF(SP_SUL!D869="","*",SP_SUL!D869)</f>
        <v>*</v>
      </c>
      <c r="H865" s="143" t="str">
        <f>IF(SP_SUL!F869="","*",SP_SUL!F869)</f>
        <v>*</v>
      </c>
      <c r="I865" s="143" t="str">
        <f>IF(SP_SUL!H869="","*",SP_SUL!H869)</f>
        <v>*</v>
      </c>
      <c r="J865" s="143" t="str">
        <f>IF(SP_SUL!I869="","*",SP_SUL!I869)</f>
        <v>*</v>
      </c>
      <c r="K865" s="138" t="str">
        <f>IF(SP_SUL!M869="","*",SP_SUL!M869)</f>
        <v>-</v>
      </c>
      <c r="L865" s="138" t="str">
        <f>IF(SP_SUL!N869="","*",SP_SUL!N869)</f>
        <v>-</v>
      </c>
      <c r="M865" s="139" t="str">
        <f>IF(SP_SUL!J869="","*",SP_SUL!J869)</f>
        <v>*</v>
      </c>
      <c r="N865" s="142" t="str">
        <f>IF(SP_SUL!K869="","*",SP_SUL!K869)</f>
        <v>*</v>
      </c>
      <c r="O865" s="142" t="str">
        <f>IF(SP_SUL!L869="","*",SP_SUL!L869)</f>
        <v>*</v>
      </c>
      <c r="P865" s="141" t="str">
        <f>IF(SP_SUL!O869="","*",SP_SUL!O869)</f>
        <v>*</v>
      </c>
      <c r="Q865" s="141" t="str">
        <f>IF(SP_SUL!P869="","*",SP_SUL!P869)</f>
        <v>*</v>
      </c>
      <c r="R865" s="143" t="str">
        <f>IF(SP_SUL!Q869="","*",CONCATENATE(SP_SUL!Q869," ",SP_SUL!R869))</f>
        <v>*</v>
      </c>
      <c r="S865" s="143" t="str">
        <f>IF(SP_SUL!V869="","*",SP_SUL!V869)</f>
        <v>*</v>
      </c>
      <c r="T865" s="143" t="str">
        <f>IF(SP_SUL!W869="","*",SP_SUL!W869)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IF(SP_SUL!Y870="","*",SP_SUL!Y870)</f>
        <v>*</v>
      </c>
      <c r="B866" s="144" t="str">
        <f>IF(SP_SUL!X870="","*",SP_SUL!X870)</f>
        <v>*</v>
      </c>
      <c r="C866" s="144" t="str">
        <f>IF(SP_SUL!Z870="","*",SP_SUL!Z870)</f>
        <v>*</v>
      </c>
      <c r="D866" s="138" t="str">
        <f>IF(SP_SUL!S870="","*",SP_SUL!S870)</f>
        <v>-</v>
      </c>
      <c r="E866" s="138" t="str">
        <f>IF(SP_SUL!T870="","*",SP_SUL!T870)</f>
        <v>-</v>
      </c>
      <c r="F866" s="143" t="str">
        <f>IF(SP_SUL!B870="","*",SP_SUL!B870)</f>
        <v>*</v>
      </c>
      <c r="G866" s="143" t="str">
        <f>IF(SP_SUL!D870="","*",SP_SUL!D870)</f>
        <v>*</v>
      </c>
      <c r="H866" s="143" t="str">
        <f>IF(SP_SUL!F870="","*",SP_SUL!F870)</f>
        <v>*</v>
      </c>
      <c r="I866" s="143" t="str">
        <f>IF(SP_SUL!H870="","*",SP_SUL!H870)</f>
        <v>*</v>
      </c>
      <c r="J866" s="143" t="str">
        <f>IF(SP_SUL!I870="","*",SP_SUL!I870)</f>
        <v>*</v>
      </c>
      <c r="K866" s="138" t="str">
        <f>IF(SP_SUL!M870="","*",SP_SUL!M870)</f>
        <v>-</v>
      </c>
      <c r="L866" s="138" t="str">
        <f>IF(SP_SUL!N870="","*",SP_SUL!N870)</f>
        <v>-</v>
      </c>
      <c r="M866" s="139" t="str">
        <f>IF(SP_SUL!J870="","*",SP_SUL!J870)</f>
        <v>*</v>
      </c>
      <c r="N866" s="142" t="str">
        <f>IF(SP_SUL!K870="","*",SP_SUL!K870)</f>
        <v>*</v>
      </c>
      <c r="O866" s="142" t="str">
        <f>IF(SP_SUL!L870="","*",SP_SUL!L870)</f>
        <v>*</v>
      </c>
      <c r="P866" s="141" t="str">
        <f>IF(SP_SUL!O870="","*",SP_SUL!O870)</f>
        <v>*</v>
      </c>
      <c r="Q866" s="141" t="str">
        <f>IF(SP_SUL!P870="","*",SP_SUL!P870)</f>
        <v>*</v>
      </c>
      <c r="R866" s="143" t="str">
        <f>IF(SP_SUL!Q870="","*",CONCATENATE(SP_SUL!Q870," ",SP_SUL!R870))</f>
        <v>*</v>
      </c>
      <c r="S866" s="143" t="str">
        <f>IF(SP_SUL!V870="","*",SP_SUL!V870)</f>
        <v>*</v>
      </c>
      <c r="T866" s="143" t="str">
        <f>IF(SP_SUL!W870="","*",SP_SUL!W870)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IF(SP_SUL!Y871="","*",SP_SUL!Y871)</f>
        <v>*</v>
      </c>
      <c r="B867" s="144" t="str">
        <f>IF(SP_SUL!X871="","*",SP_SUL!X871)</f>
        <v>*</v>
      </c>
      <c r="C867" s="144" t="str">
        <f>IF(SP_SUL!Z871="","*",SP_SUL!Z871)</f>
        <v>*</v>
      </c>
      <c r="D867" s="138" t="str">
        <f>IF(SP_SUL!S871="","*",SP_SUL!S871)</f>
        <v>-</v>
      </c>
      <c r="E867" s="138" t="str">
        <f>IF(SP_SUL!T871="","*",SP_SUL!T871)</f>
        <v>-</v>
      </c>
      <c r="F867" s="143" t="str">
        <f>IF(SP_SUL!B871="","*",SP_SUL!B871)</f>
        <v>*</v>
      </c>
      <c r="G867" s="143" t="str">
        <f>IF(SP_SUL!D871="","*",SP_SUL!D871)</f>
        <v>*</v>
      </c>
      <c r="H867" s="143" t="str">
        <f>IF(SP_SUL!F871="","*",SP_SUL!F871)</f>
        <v>*</v>
      </c>
      <c r="I867" s="143" t="str">
        <f>IF(SP_SUL!H871="","*",SP_SUL!H871)</f>
        <v>*</v>
      </c>
      <c r="J867" s="143" t="str">
        <f>IF(SP_SUL!I871="","*",SP_SUL!I871)</f>
        <v>*</v>
      </c>
      <c r="K867" s="138" t="str">
        <f>IF(SP_SUL!M871="","*",SP_SUL!M871)</f>
        <v>-</v>
      </c>
      <c r="L867" s="138" t="str">
        <f>IF(SP_SUL!N871="","*",SP_SUL!N871)</f>
        <v>-</v>
      </c>
      <c r="M867" s="139" t="str">
        <f>IF(SP_SUL!J871="","*",SP_SUL!J871)</f>
        <v>*</v>
      </c>
      <c r="N867" s="142" t="str">
        <f>IF(SP_SUL!K871="","*",SP_SUL!K871)</f>
        <v>*</v>
      </c>
      <c r="O867" s="142" t="str">
        <f>IF(SP_SUL!L871="","*",SP_SUL!L871)</f>
        <v>*</v>
      </c>
      <c r="P867" s="141" t="str">
        <f>IF(SP_SUL!O871="","*",SP_SUL!O871)</f>
        <v>*</v>
      </c>
      <c r="Q867" s="141" t="str">
        <f>IF(SP_SUL!P871="","*",SP_SUL!P871)</f>
        <v>*</v>
      </c>
      <c r="R867" s="143" t="str">
        <f>IF(SP_SUL!Q871="","*",CONCATENATE(SP_SUL!Q871," ",SP_SUL!R871))</f>
        <v>*</v>
      </c>
      <c r="S867" s="143" t="str">
        <f>IF(SP_SUL!V871="","*",SP_SUL!V871)</f>
        <v>*</v>
      </c>
      <c r="T867" s="143" t="str">
        <f>IF(SP_SUL!W871="","*",SP_SUL!W871)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IF(SP_SUL!Y872="","*",SP_SUL!Y872)</f>
        <v>*</v>
      </c>
      <c r="B868" s="144" t="str">
        <f>IF(SP_SUL!X872="","*",SP_SUL!X872)</f>
        <v>*</v>
      </c>
      <c r="C868" s="144" t="str">
        <f>IF(SP_SUL!Z872="","*",SP_SUL!Z872)</f>
        <v>*</v>
      </c>
      <c r="D868" s="138" t="str">
        <f>IF(SP_SUL!S872="","*",SP_SUL!S872)</f>
        <v>-</v>
      </c>
      <c r="E868" s="138" t="str">
        <f>IF(SP_SUL!T872="","*",SP_SUL!T872)</f>
        <v>-</v>
      </c>
      <c r="F868" s="143" t="str">
        <f>IF(SP_SUL!B872="","*",SP_SUL!B872)</f>
        <v>*</v>
      </c>
      <c r="G868" s="143" t="str">
        <f>IF(SP_SUL!D872="","*",SP_SUL!D872)</f>
        <v>*</v>
      </c>
      <c r="H868" s="143" t="str">
        <f>IF(SP_SUL!F872="","*",SP_SUL!F872)</f>
        <v>*</v>
      </c>
      <c r="I868" s="143" t="str">
        <f>IF(SP_SUL!H872="","*",SP_SUL!H872)</f>
        <v>*</v>
      </c>
      <c r="J868" s="143" t="str">
        <f>IF(SP_SUL!I872="","*",SP_SUL!I872)</f>
        <v>*</v>
      </c>
      <c r="K868" s="138" t="str">
        <f>IF(SP_SUL!M872="","*",SP_SUL!M872)</f>
        <v>-</v>
      </c>
      <c r="L868" s="138" t="str">
        <f>IF(SP_SUL!N872="","*",SP_SUL!N872)</f>
        <v>-</v>
      </c>
      <c r="M868" s="139" t="str">
        <f>IF(SP_SUL!J872="","*",SP_SUL!J872)</f>
        <v>*</v>
      </c>
      <c r="N868" s="142" t="str">
        <f>IF(SP_SUL!K872="","*",SP_SUL!K872)</f>
        <v>*</v>
      </c>
      <c r="O868" s="142" t="str">
        <f>IF(SP_SUL!L872="","*",SP_SUL!L872)</f>
        <v>*</v>
      </c>
      <c r="P868" s="141" t="str">
        <f>IF(SP_SUL!O872="","*",SP_SUL!O872)</f>
        <v>*</v>
      </c>
      <c r="Q868" s="141" t="str">
        <f>IF(SP_SUL!P872="","*",SP_SUL!P872)</f>
        <v>*</v>
      </c>
      <c r="R868" s="143" t="str">
        <f>IF(SP_SUL!Q872="","*",CONCATENATE(SP_SUL!Q872," ",SP_SUL!R872))</f>
        <v>*</v>
      </c>
      <c r="S868" s="143" t="str">
        <f>IF(SP_SUL!V872="","*",SP_SUL!V872)</f>
        <v>*</v>
      </c>
      <c r="T868" s="143" t="str">
        <f>IF(SP_SUL!W872="","*",SP_SUL!W872)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IF(SP_SUL!Y873="","*",SP_SUL!Y873)</f>
        <v>*</v>
      </c>
      <c r="B869" s="144" t="str">
        <f>IF(SP_SUL!X873="","*",SP_SUL!X873)</f>
        <v>*</v>
      </c>
      <c r="C869" s="144" t="str">
        <f>IF(SP_SUL!Z873="","*",SP_SUL!Z873)</f>
        <v>*</v>
      </c>
      <c r="D869" s="138" t="str">
        <f>IF(SP_SUL!S873="","*",SP_SUL!S873)</f>
        <v>-</v>
      </c>
      <c r="E869" s="138" t="str">
        <f>IF(SP_SUL!T873="","*",SP_SUL!T873)</f>
        <v>-</v>
      </c>
      <c r="F869" s="143" t="str">
        <f>IF(SP_SUL!B873="","*",SP_SUL!B873)</f>
        <v>*</v>
      </c>
      <c r="G869" s="143" t="str">
        <f>IF(SP_SUL!D873="","*",SP_SUL!D873)</f>
        <v>*</v>
      </c>
      <c r="H869" s="143" t="str">
        <f>IF(SP_SUL!F873="","*",SP_SUL!F873)</f>
        <v>*</v>
      </c>
      <c r="I869" s="143" t="str">
        <f>IF(SP_SUL!H873="","*",SP_SUL!H873)</f>
        <v>*</v>
      </c>
      <c r="J869" s="143" t="str">
        <f>IF(SP_SUL!I873="","*",SP_SUL!I873)</f>
        <v>*</v>
      </c>
      <c r="K869" s="138" t="str">
        <f>IF(SP_SUL!M873="","*",SP_SUL!M873)</f>
        <v>-</v>
      </c>
      <c r="L869" s="138" t="str">
        <f>IF(SP_SUL!N873="","*",SP_SUL!N873)</f>
        <v>-</v>
      </c>
      <c r="M869" s="139" t="str">
        <f>IF(SP_SUL!J873="","*",SP_SUL!J873)</f>
        <v>*</v>
      </c>
      <c r="N869" s="142" t="str">
        <f>IF(SP_SUL!K873="","*",SP_SUL!K873)</f>
        <v>*</v>
      </c>
      <c r="O869" s="142" t="str">
        <f>IF(SP_SUL!L873="","*",SP_SUL!L873)</f>
        <v>*</v>
      </c>
      <c r="P869" s="141" t="str">
        <f>IF(SP_SUL!O873="","*",SP_SUL!O873)</f>
        <v>*</v>
      </c>
      <c r="Q869" s="141" t="str">
        <f>IF(SP_SUL!P873="","*",SP_SUL!P873)</f>
        <v>*</v>
      </c>
      <c r="R869" s="143" t="str">
        <f>IF(SP_SUL!Q873="","*",CONCATENATE(SP_SUL!Q873," ",SP_SUL!R873))</f>
        <v>*</v>
      </c>
      <c r="S869" s="143" t="str">
        <f>IF(SP_SUL!V873="","*",SP_SUL!V873)</f>
        <v>*</v>
      </c>
      <c r="T869" s="143" t="str">
        <f>IF(SP_SUL!W873="","*",SP_SUL!W873)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IF(SP_SUL!Y874="","*",SP_SUL!Y874)</f>
        <v>*</v>
      </c>
      <c r="B870" s="144" t="str">
        <f>IF(SP_SUL!X874="","*",SP_SUL!X874)</f>
        <v>*</v>
      </c>
      <c r="C870" s="144" t="str">
        <f>IF(SP_SUL!Z874="","*",SP_SUL!Z874)</f>
        <v>*</v>
      </c>
      <c r="D870" s="138" t="str">
        <f>IF(SP_SUL!S874="","*",SP_SUL!S874)</f>
        <v>-</v>
      </c>
      <c r="E870" s="138" t="str">
        <f>IF(SP_SUL!T874="","*",SP_SUL!T874)</f>
        <v>-</v>
      </c>
      <c r="F870" s="143" t="str">
        <f>IF(SP_SUL!B874="","*",SP_SUL!B874)</f>
        <v>*</v>
      </c>
      <c r="G870" s="143" t="str">
        <f>IF(SP_SUL!D874="","*",SP_SUL!D874)</f>
        <v>*</v>
      </c>
      <c r="H870" s="143" t="str">
        <f>IF(SP_SUL!F874="","*",SP_SUL!F874)</f>
        <v>*</v>
      </c>
      <c r="I870" s="143" t="str">
        <f>IF(SP_SUL!H874="","*",SP_SUL!H874)</f>
        <v>*</v>
      </c>
      <c r="J870" s="143" t="str">
        <f>IF(SP_SUL!I874="","*",SP_SUL!I874)</f>
        <v>*</v>
      </c>
      <c r="K870" s="138" t="str">
        <f>IF(SP_SUL!M874="","*",SP_SUL!M874)</f>
        <v>-</v>
      </c>
      <c r="L870" s="138" t="str">
        <f>IF(SP_SUL!N874="","*",SP_SUL!N874)</f>
        <v>-</v>
      </c>
      <c r="M870" s="139" t="str">
        <f>IF(SP_SUL!J874="","*",SP_SUL!J874)</f>
        <v>*</v>
      </c>
      <c r="N870" s="142" t="str">
        <f>IF(SP_SUL!K874="","*",SP_SUL!K874)</f>
        <v>*</v>
      </c>
      <c r="O870" s="142" t="str">
        <f>IF(SP_SUL!L874="","*",SP_SUL!L874)</f>
        <v>*</v>
      </c>
      <c r="P870" s="141" t="str">
        <f>IF(SP_SUL!O874="","*",SP_SUL!O874)</f>
        <v>*</v>
      </c>
      <c r="Q870" s="141" t="str">
        <f>IF(SP_SUL!P874="","*",SP_SUL!P874)</f>
        <v>*</v>
      </c>
      <c r="R870" s="143" t="str">
        <f>IF(SP_SUL!Q874="","*",CONCATENATE(SP_SUL!Q874," ",SP_SUL!R874))</f>
        <v>*</v>
      </c>
      <c r="S870" s="143" t="str">
        <f>IF(SP_SUL!V874="","*",SP_SUL!V874)</f>
        <v>*</v>
      </c>
      <c r="T870" s="143" t="str">
        <f>IF(SP_SUL!W874="","*",SP_SUL!W874)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IF(SP_SUL!Y875="","*",SP_SUL!Y875)</f>
        <v>*</v>
      </c>
      <c r="B871" s="144" t="str">
        <f>IF(SP_SUL!X875="","*",SP_SUL!X875)</f>
        <v>*</v>
      </c>
      <c r="C871" s="144" t="str">
        <f>IF(SP_SUL!Z875="","*",SP_SUL!Z875)</f>
        <v>*</v>
      </c>
      <c r="D871" s="138" t="str">
        <f>IF(SP_SUL!S875="","*",SP_SUL!S875)</f>
        <v>-</v>
      </c>
      <c r="E871" s="138" t="str">
        <f>IF(SP_SUL!T875="","*",SP_SUL!T875)</f>
        <v>-</v>
      </c>
      <c r="F871" s="143" t="str">
        <f>IF(SP_SUL!B875="","*",SP_SUL!B875)</f>
        <v>*</v>
      </c>
      <c r="G871" s="143" t="str">
        <f>IF(SP_SUL!D875="","*",SP_SUL!D875)</f>
        <v>*</v>
      </c>
      <c r="H871" s="143" t="str">
        <f>IF(SP_SUL!F875="","*",SP_SUL!F875)</f>
        <v>*</v>
      </c>
      <c r="I871" s="143" t="str">
        <f>IF(SP_SUL!H875="","*",SP_SUL!H875)</f>
        <v>*</v>
      </c>
      <c r="J871" s="143" t="str">
        <f>IF(SP_SUL!I875="","*",SP_SUL!I875)</f>
        <v>*</v>
      </c>
      <c r="K871" s="138" t="str">
        <f>IF(SP_SUL!M875="","*",SP_SUL!M875)</f>
        <v>-</v>
      </c>
      <c r="L871" s="138" t="str">
        <f>IF(SP_SUL!N875="","*",SP_SUL!N875)</f>
        <v>-</v>
      </c>
      <c r="M871" s="139" t="str">
        <f>IF(SP_SUL!J875="","*",SP_SUL!J875)</f>
        <v>*</v>
      </c>
      <c r="N871" s="142" t="str">
        <f>IF(SP_SUL!K875="","*",SP_SUL!K875)</f>
        <v>*</v>
      </c>
      <c r="O871" s="142" t="str">
        <f>IF(SP_SUL!L875="","*",SP_SUL!L875)</f>
        <v>*</v>
      </c>
      <c r="P871" s="141" t="str">
        <f>IF(SP_SUL!O875="","*",SP_SUL!O875)</f>
        <v>*</v>
      </c>
      <c r="Q871" s="141" t="str">
        <f>IF(SP_SUL!P875="","*",SP_SUL!P875)</f>
        <v>*</v>
      </c>
      <c r="R871" s="143" t="str">
        <f>IF(SP_SUL!Q875="","*",CONCATENATE(SP_SUL!Q875," ",SP_SUL!R875))</f>
        <v>*</v>
      </c>
      <c r="S871" s="143" t="str">
        <f>IF(SP_SUL!V875="","*",SP_SUL!V875)</f>
        <v>*</v>
      </c>
      <c r="T871" s="143" t="str">
        <f>IF(SP_SUL!W875="","*",SP_SUL!W875)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IF(SP_SUL!Y876="","*",SP_SUL!Y876)</f>
        <v>*</v>
      </c>
      <c r="B872" s="144" t="str">
        <f>IF(SP_SUL!X876="","*",SP_SUL!X876)</f>
        <v>*</v>
      </c>
      <c r="C872" s="144" t="str">
        <f>IF(SP_SUL!Z876="","*",SP_SUL!Z876)</f>
        <v>*</v>
      </c>
      <c r="D872" s="138" t="str">
        <f>IF(SP_SUL!S876="","*",SP_SUL!S876)</f>
        <v>-</v>
      </c>
      <c r="E872" s="138" t="str">
        <f>IF(SP_SUL!T876="","*",SP_SUL!T876)</f>
        <v>-</v>
      </c>
      <c r="F872" s="143" t="str">
        <f>IF(SP_SUL!B876="","*",SP_SUL!B876)</f>
        <v>*</v>
      </c>
      <c r="G872" s="143" t="str">
        <f>IF(SP_SUL!D876="","*",SP_SUL!D876)</f>
        <v>*</v>
      </c>
      <c r="H872" s="143" t="str">
        <f>IF(SP_SUL!F876="","*",SP_SUL!F876)</f>
        <v>*</v>
      </c>
      <c r="I872" s="143" t="str">
        <f>IF(SP_SUL!H876="","*",SP_SUL!H876)</f>
        <v>*</v>
      </c>
      <c r="J872" s="143" t="str">
        <f>IF(SP_SUL!I876="","*",SP_SUL!I876)</f>
        <v>*</v>
      </c>
      <c r="K872" s="138" t="str">
        <f>IF(SP_SUL!M876="","*",SP_SUL!M876)</f>
        <v>-</v>
      </c>
      <c r="L872" s="138" t="str">
        <f>IF(SP_SUL!N876="","*",SP_SUL!N876)</f>
        <v>-</v>
      </c>
      <c r="M872" s="139" t="str">
        <f>IF(SP_SUL!J876="","*",SP_SUL!J876)</f>
        <v>*</v>
      </c>
      <c r="N872" s="142" t="str">
        <f>IF(SP_SUL!K876="","*",SP_SUL!K876)</f>
        <v>*</v>
      </c>
      <c r="O872" s="142" t="str">
        <f>IF(SP_SUL!L876="","*",SP_SUL!L876)</f>
        <v>*</v>
      </c>
      <c r="P872" s="141" t="str">
        <f>IF(SP_SUL!O876="","*",SP_SUL!O876)</f>
        <v>*</v>
      </c>
      <c r="Q872" s="141" t="str">
        <f>IF(SP_SUL!P876="","*",SP_SUL!P876)</f>
        <v>*</v>
      </c>
      <c r="R872" s="143" t="str">
        <f>IF(SP_SUL!Q876="","*",CONCATENATE(SP_SUL!Q876," ",SP_SUL!R876))</f>
        <v>*</v>
      </c>
      <c r="S872" s="143" t="str">
        <f>IF(SP_SUL!V876="","*",SP_SUL!V876)</f>
        <v>*</v>
      </c>
      <c r="T872" s="143" t="str">
        <f>IF(SP_SUL!W876="","*",SP_SUL!W876)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IF(SP_SUL!Y877="","*",SP_SUL!Y877)</f>
        <v>*</v>
      </c>
      <c r="B873" s="144" t="str">
        <f>IF(SP_SUL!X877="","*",SP_SUL!X877)</f>
        <v>*</v>
      </c>
      <c r="C873" s="144" t="str">
        <f>IF(SP_SUL!Z877="","*",SP_SUL!Z877)</f>
        <v>*</v>
      </c>
      <c r="D873" s="138" t="str">
        <f>IF(SP_SUL!S877="","*",SP_SUL!S877)</f>
        <v>-</v>
      </c>
      <c r="E873" s="138" t="str">
        <f>IF(SP_SUL!T877="","*",SP_SUL!T877)</f>
        <v>-</v>
      </c>
      <c r="F873" s="143" t="str">
        <f>IF(SP_SUL!B877="","*",SP_SUL!B877)</f>
        <v>*</v>
      </c>
      <c r="G873" s="143" t="str">
        <f>IF(SP_SUL!D877="","*",SP_SUL!D877)</f>
        <v>*</v>
      </c>
      <c r="H873" s="143" t="str">
        <f>IF(SP_SUL!F877="","*",SP_SUL!F877)</f>
        <v>*</v>
      </c>
      <c r="I873" s="143" t="str">
        <f>IF(SP_SUL!H877="","*",SP_SUL!H877)</f>
        <v>*</v>
      </c>
      <c r="J873" s="143" t="str">
        <f>IF(SP_SUL!I877="","*",SP_SUL!I877)</f>
        <v>*</v>
      </c>
      <c r="K873" s="138" t="str">
        <f>IF(SP_SUL!M877="","*",SP_SUL!M877)</f>
        <v>-</v>
      </c>
      <c r="L873" s="138" t="str">
        <f>IF(SP_SUL!N877="","*",SP_SUL!N877)</f>
        <v>-</v>
      </c>
      <c r="M873" s="139" t="str">
        <f>IF(SP_SUL!J877="","*",SP_SUL!J877)</f>
        <v>*</v>
      </c>
      <c r="N873" s="142" t="str">
        <f>IF(SP_SUL!K877="","*",SP_SUL!K877)</f>
        <v>*</v>
      </c>
      <c r="O873" s="142" t="str">
        <f>IF(SP_SUL!L877="","*",SP_SUL!L877)</f>
        <v>*</v>
      </c>
      <c r="P873" s="141" t="str">
        <f>IF(SP_SUL!O877="","*",SP_SUL!O877)</f>
        <v>*</v>
      </c>
      <c r="Q873" s="141" t="str">
        <f>IF(SP_SUL!P877="","*",SP_SUL!P877)</f>
        <v>*</v>
      </c>
      <c r="R873" s="143" t="str">
        <f>IF(SP_SUL!Q877="","*",CONCATENATE(SP_SUL!Q877," ",SP_SUL!R877))</f>
        <v>*</v>
      </c>
      <c r="S873" s="143" t="str">
        <f>IF(SP_SUL!V877="","*",SP_SUL!V877)</f>
        <v>*</v>
      </c>
      <c r="T873" s="143" t="str">
        <f>IF(SP_SUL!W877="","*",SP_SUL!W877)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IF(SP_SUL!Y878="","*",SP_SUL!Y878)</f>
        <v>*</v>
      </c>
      <c r="B874" s="144" t="str">
        <f>IF(SP_SUL!X878="","*",SP_SUL!X878)</f>
        <v>*</v>
      </c>
      <c r="C874" s="144" t="str">
        <f>IF(SP_SUL!Z878="","*",SP_SUL!Z878)</f>
        <v>*</v>
      </c>
      <c r="D874" s="138" t="str">
        <f>IF(SP_SUL!S878="","*",SP_SUL!S878)</f>
        <v>-</v>
      </c>
      <c r="E874" s="138" t="str">
        <f>IF(SP_SUL!T878="","*",SP_SUL!T878)</f>
        <v>-</v>
      </c>
      <c r="F874" s="143" t="str">
        <f>IF(SP_SUL!B878="","*",SP_SUL!B878)</f>
        <v>*</v>
      </c>
      <c r="G874" s="143" t="str">
        <f>IF(SP_SUL!D878="","*",SP_SUL!D878)</f>
        <v>*</v>
      </c>
      <c r="H874" s="143" t="str">
        <f>IF(SP_SUL!F878="","*",SP_SUL!F878)</f>
        <v>*</v>
      </c>
      <c r="I874" s="143" t="str">
        <f>IF(SP_SUL!H878="","*",SP_SUL!H878)</f>
        <v>*</v>
      </c>
      <c r="J874" s="143" t="str">
        <f>IF(SP_SUL!I878="","*",SP_SUL!I878)</f>
        <v>*</v>
      </c>
      <c r="K874" s="138" t="str">
        <f>IF(SP_SUL!M878="","*",SP_SUL!M878)</f>
        <v>-</v>
      </c>
      <c r="L874" s="138" t="str">
        <f>IF(SP_SUL!N878="","*",SP_SUL!N878)</f>
        <v>-</v>
      </c>
      <c r="M874" s="139" t="str">
        <f>IF(SP_SUL!J878="","*",SP_SUL!J878)</f>
        <v>*</v>
      </c>
      <c r="N874" s="142" t="str">
        <f>IF(SP_SUL!K878="","*",SP_SUL!K878)</f>
        <v>*</v>
      </c>
      <c r="O874" s="142" t="str">
        <f>IF(SP_SUL!L878="","*",SP_SUL!L878)</f>
        <v>*</v>
      </c>
      <c r="P874" s="141" t="str">
        <f>IF(SP_SUL!O878="","*",SP_SUL!O878)</f>
        <v>*</v>
      </c>
      <c r="Q874" s="141" t="str">
        <f>IF(SP_SUL!P878="","*",SP_SUL!P878)</f>
        <v>*</v>
      </c>
      <c r="R874" s="143" t="str">
        <f>IF(SP_SUL!Q878="","*",CONCATENATE(SP_SUL!Q878," ",SP_SUL!R878))</f>
        <v>*</v>
      </c>
      <c r="S874" s="143" t="str">
        <f>IF(SP_SUL!V878="","*",SP_SUL!V878)</f>
        <v>*</v>
      </c>
      <c r="T874" s="143" t="str">
        <f>IF(SP_SUL!W878="","*",SP_SUL!W878)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IF(SP_SUL!Y879="","*",SP_SUL!Y879)</f>
        <v>*</v>
      </c>
      <c r="B875" s="144" t="str">
        <f>IF(SP_SUL!X879="","*",SP_SUL!X879)</f>
        <v>*</v>
      </c>
      <c r="C875" s="144" t="str">
        <f>IF(SP_SUL!Z879="","*",SP_SUL!Z879)</f>
        <v>*</v>
      </c>
      <c r="D875" s="138" t="str">
        <f>IF(SP_SUL!S879="","*",SP_SUL!S879)</f>
        <v>-</v>
      </c>
      <c r="E875" s="138" t="str">
        <f>IF(SP_SUL!T879="","*",SP_SUL!T879)</f>
        <v>-</v>
      </c>
      <c r="F875" s="143" t="str">
        <f>IF(SP_SUL!B879="","*",SP_SUL!B879)</f>
        <v>*</v>
      </c>
      <c r="G875" s="143" t="str">
        <f>IF(SP_SUL!D879="","*",SP_SUL!D879)</f>
        <v>*</v>
      </c>
      <c r="H875" s="143" t="str">
        <f>IF(SP_SUL!F879="","*",SP_SUL!F879)</f>
        <v>*</v>
      </c>
      <c r="I875" s="143" t="str">
        <f>IF(SP_SUL!H879="","*",SP_SUL!H879)</f>
        <v>*</v>
      </c>
      <c r="J875" s="143" t="str">
        <f>IF(SP_SUL!I879="","*",SP_SUL!I879)</f>
        <v>*</v>
      </c>
      <c r="K875" s="138" t="str">
        <f>IF(SP_SUL!M879="","*",SP_SUL!M879)</f>
        <v>-</v>
      </c>
      <c r="L875" s="138" t="str">
        <f>IF(SP_SUL!N879="","*",SP_SUL!N879)</f>
        <v>-</v>
      </c>
      <c r="M875" s="139" t="str">
        <f>IF(SP_SUL!J879="","*",SP_SUL!J879)</f>
        <v>*</v>
      </c>
      <c r="N875" s="142" t="str">
        <f>IF(SP_SUL!K879="","*",SP_SUL!K879)</f>
        <v>*</v>
      </c>
      <c r="O875" s="142" t="str">
        <f>IF(SP_SUL!L879="","*",SP_SUL!L879)</f>
        <v>*</v>
      </c>
      <c r="P875" s="141" t="str">
        <f>IF(SP_SUL!O879="","*",SP_SUL!O879)</f>
        <v>*</v>
      </c>
      <c r="Q875" s="141" t="str">
        <f>IF(SP_SUL!P879="","*",SP_SUL!P879)</f>
        <v>*</v>
      </c>
      <c r="R875" s="143" t="str">
        <f>IF(SP_SUL!Q879="","*",CONCATENATE(SP_SUL!Q879," ",SP_SUL!R879))</f>
        <v>*</v>
      </c>
      <c r="S875" s="143" t="str">
        <f>IF(SP_SUL!V879="","*",SP_SUL!V879)</f>
        <v>*</v>
      </c>
      <c r="T875" s="143" t="str">
        <f>IF(SP_SUL!W879="","*",SP_SUL!W879)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IF(SP_SUL!Y880="","*",SP_SUL!Y880)</f>
        <v>*</v>
      </c>
      <c r="B876" s="144" t="str">
        <f>IF(SP_SUL!X880="","*",SP_SUL!X880)</f>
        <v>*</v>
      </c>
      <c r="C876" s="144" t="str">
        <f>IF(SP_SUL!Z880="","*",SP_SUL!Z880)</f>
        <v>*</v>
      </c>
      <c r="D876" s="138" t="str">
        <f>IF(SP_SUL!S880="","*",SP_SUL!S880)</f>
        <v>-</v>
      </c>
      <c r="E876" s="138" t="str">
        <f>IF(SP_SUL!T880="","*",SP_SUL!T880)</f>
        <v>-</v>
      </c>
      <c r="F876" s="143" t="str">
        <f>IF(SP_SUL!B880="","*",SP_SUL!B880)</f>
        <v>*</v>
      </c>
      <c r="G876" s="143" t="str">
        <f>IF(SP_SUL!D880="","*",SP_SUL!D880)</f>
        <v>*</v>
      </c>
      <c r="H876" s="143" t="str">
        <f>IF(SP_SUL!F880="","*",SP_SUL!F880)</f>
        <v>*</v>
      </c>
      <c r="I876" s="143" t="str">
        <f>IF(SP_SUL!H880="","*",SP_SUL!H880)</f>
        <v>*</v>
      </c>
      <c r="J876" s="143" t="str">
        <f>IF(SP_SUL!I880="","*",SP_SUL!I880)</f>
        <v>*</v>
      </c>
      <c r="K876" s="138" t="str">
        <f>IF(SP_SUL!M880="","*",SP_SUL!M880)</f>
        <v>-</v>
      </c>
      <c r="L876" s="138" t="str">
        <f>IF(SP_SUL!N880="","*",SP_SUL!N880)</f>
        <v>-</v>
      </c>
      <c r="M876" s="139" t="str">
        <f>IF(SP_SUL!J880="","*",SP_SUL!J880)</f>
        <v>*</v>
      </c>
      <c r="N876" s="142" t="str">
        <f>IF(SP_SUL!K880="","*",SP_SUL!K880)</f>
        <v>*</v>
      </c>
      <c r="O876" s="142" t="str">
        <f>IF(SP_SUL!L880="","*",SP_SUL!L880)</f>
        <v>*</v>
      </c>
      <c r="P876" s="141" t="str">
        <f>IF(SP_SUL!O880="","*",SP_SUL!O880)</f>
        <v>*</v>
      </c>
      <c r="Q876" s="141" t="str">
        <f>IF(SP_SUL!P880="","*",SP_SUL!P880)</f>
        <v>*</v>
      </c>
      <c r="R876" s="143" t="str">
        <f>IF(SP_SUL!Q880="","*",CONCATENATE(SP_SUL!Q880," ",SP_SUL!R880))</f>
        <v>*</v>
      </c>
      <c r="S876" s="143" t="str">
        <f>IF(SP_SUL!V880="","*",SP_SUL!V880)</f>
        <v>*</v>
      </c>
      <c r="T876" s="143" t="str">
        <f>IF(SP_SUL!W880="","*",SP_SUL!W880)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IF(SP_SUL!Y881="","*",SP_SUL!Y881)</f>
        <v>*</v>
      </c>
      <c r="B877" s="144" t="str">
        <f>IF(SP_SUL!X881="","*",SP_SUL!X881)</f>
        <v>*</v>
      </c>
      <c r="C877" s="144" t="str">
        <f>IF(SP_SUL!Z881="","*",SP_SUL!Z881)</f>
        <v>*</v>
      </c>
      <c r="D877" s="138" t="str">
        <f>IF(SP_SUL!S881="","*",SP_SUL!S881)</f>
        <v>-</v>
      </c>
      <c r="E877" s="138" t="str">
        <f>IF(SP_SUL!T881="","*",SP_SUL!T881)</f>
        <v>-</v>
      </c>
      <c r="F877" s="143" t="str">
        <f>IF(SP_SUL!B881="","*",SP_SUL!B881)</f>
        <v>*</v>
      </c>
      <c r="G877" s="143" t="str">
        <f>IF(SP_SUL!D881="","*",SP_SUL!D881)</f>
        <v>*</v>
      </c>
      <c r="H877" s="143" t="str">
        <f>IF(SP_SUL!F881="","*",SP_SUL!F881)</f>
        <v>*</v>
      </c>
      <c r="I877" s="143" t="str">
        <f>IF(SP_SUL!H881="","*",SP_SUL!H881)</f>
        <v>*</v>
      </c>
      <c r="J877" s="143" t="str">
        <f>IF(SP_SUL!I881="","*",SP_SUL!I881)</f>
        <v>*</v>
      </c>
      <c r="K877" s="138" t="str">
        <f>IF(SP_SUL!M881="","*",SP_SUL!M881)</f>
        <v>-</v>
      </c>
      <c r="L877" s="138" t="str">
        <f>IF(SP_SUL!N881="","*",SP_SUL!N881)</f>
        <v>-</v>
      </c>
      <c r="M877" s="139" t="str">
        <f>IF(SP_SUL!J881="","*",SP_SUL!J881)</f>
        <v>*</v>
      </c>
      <c r="N877" s="142" t="str">
        <f>IF(SP_SUL!K881="","*",SP_SUL!K881)</f>
        <v>*</v>
      </c>
      <c r="O877" s="142" t="str">
        <f>IF(SP_SUL!L881="","*",SP_SUL!L881)</f>
        <v>*</v>
      </c>
      <c r="P877" s="141" t="str">
        <f>IF(SP_SUL!O881="","*",SP_SUL!O881)</f>
        <v>*</v>
      </c>
      <c r="Q877" s="141" t="str">
        <f>IF(SP_SUL!P881="","*",SP_SUL!P881)</f>
        <v>*</v>
      </c>
      <c r="R877" s="143" t="str">
        <f>IF(SP_SUL!Q881="","*",CONCATENATE(SP_SUL!Q881," ",SP_SUL!R881))</f>
        <v>*</v>
      </c>
      <c r="S877" s="143" t="str">
        <f>IF(SP_SUL!V881="","*",SP_SUL!V881)</f>
        <v>*</v>
      </c>
      <c r="T877" s="143" t="str">
        <f>IF(SP_SUL!W881="","*",SP_SUL!W881)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IF(SP_SUL!Y882="","*",SP_SUL!Y882)</f>
        <v>*</v>
      </c>
      <c r="B878" s="144" t="str">
        <f>IF(SP_SUL!X882="","*",SP_SUL!X882)</f>
        <v>*</v>
      </c>
      <c r="C878" s="144" t="str">
        <f>IF(SP_SUL!Z882="","*",SP_SUL!Z882)</f>
        <v>*</v>
      </c>
      <c r="D878" s="138" t="str">
        <f>IF(SP_SUL!S882="","*",SP_SUL!S882)</f>
        <v>-</v>
      </c>
      <c r="E878" s="138" t="str">
        <f>IF(SP_SUL!T882="","*",SP_SUL!T882)</f>
        <v>-</v>
      </c>
      <c r="F878" s="143" t="str">
        <f>IF(SP_SUL!B882="","*",SP_SUL!B882)</f>
        <v>*</v>
      </c>
      <c r="G878" s="143" t="str">
        <f>IF(SP_SUL!D882="","*",SP_SUL!D882)</f>
        <v>*</v>
      </c>
      <c r="H878" s="143" t="str">
        <f>IF(SP_SUL!F882="","*",SP_SUL!F882)</f>
        <v>*</v>
      </c>
      <c r="I878" s="143" t="str">
        <f>IF(SP_SUL!H882="","*",SP_SUL!H882)</f>
        <v>*</v>
      </c>
      <c r="J878" s="143" t="str">
        <f>IF(SP_SUL!I882="","*",SP_SUL!I882)</f>
        <v>*</v>
      </c>
      <c r="K878" s="138" t="str">
        <f>IF(SP_SUL!M882="","*",SP_SUL!M882)</f>
        <v>-</v>
      </c>
      <c r="L878" s="138" t="str">
        <f>IF(SP_SUL!N882="","*",SP_SUL!N882)</f>
        <v>-</v>
      </c>
      <c r="M878" s="139" t="str">
        <f>IF(SP_SUL!J882="","*",SP_SUL!J882)</f>
        <v>*</v>
      </c>
      <c r="N878" s="142" t="str">
        <f>IF(SP_SUL!K882="","*",SP_SUL!K882)</f>
        <v>*</v>
      </c>
      <c r="O878" s="142" t="str">
        <f>IF(SP_SUL!L882="","*",SP_SUL!L882)</f>
        <v>*</v>
      </c>
      <c r="P878" s="141" t="str">
        <f>IF(SP_SUL!O882="","*",SP_SUL!O882)</f>
        <v>*</v>
      </c>
      <c r="Q878" s="141" t="str">
        <f>IF(SP_SUL!P882="","*",SP_SUL!P882)</f>
        <v>*</v>
      </c>
      <c r="R878" s="143" t="str">
        <f>IF(SP_SUL!Q882="","*",CONCATENATE(SP_SUL!Q882," ",SP_SUL!R882))</f>
        <v>*</v>
      </c>
      <c r="S878" s="143" t="str">
        <f>IF(SP_SUL!V882="","*",SP_SUL!V882)</f>
        <v>*</v>
      </c>
      <c r="T878" s="143" t="str">
        <f>IF(SP_SUL!W882="","*",SP_SUL!W882)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IF(SP_SUL!Y883="","*",SP_SUL!Y883)</f>
        <v>*</v>
      </c>
      <c r="B879" s="144" t="str">
        <f>IF(SP_SUL!X883="","*",SP_SUL!X883)</f>
        <v>*</v>
      </c>
      <c r="C879" s="144" t="str">
        <f>IF(SP_SUL!Z883="","*",SP_SUL!Z883)</f>
        <v>*</v>
      </c>
      <c r="D879" s="138" t="str">
        <f>IF(SP_SUL!S883="","*",SP_SUL!S883)</f>
        <v>-</v>
      </c>
      <c r="E879" s="138" t="str">
        <f>IF(SP_SUL!T883="","*",SP_SUL!T883)</f>
        <v>-</v>
      </c>
      <c r="F879" s="143" t="str">
        <f>IF(SP_SUL!B883="","*",SP_SUL!B883)</f>
        <v>*</v>
      </c>
      <c r="G879" s="143" t="str">
        <f>IF(SP_SUL!D883="","*",SP_SUL!D883)</f>
        <v>*</v>
      </c>
      <c r="H879" s="143" t="str">
        <f>IF(SP_SUL!F883="","*",SP_SUL!F883)</f>
        <v>*</v>
      </c>
      <c r="I879" s="143" t="str">
        <f>IF(SP_SUL!H883="","*",SP_SUL!H883)</f>
        <v>*</v>
      </c>
      <c r="J879" s="143" t="str">
        <f>IF(SP_SUL!I883="","*",SP_SUL!I883)</f>
        <v>*</v>
      </c>
      <c r="K879" s="138" t="str">
        <f>IF(SP_SUL!M883="","*",SP_SUL!M883)</f>
        <v>-</v>
      </c>
      <c r="L879" s="138" t="str">
        <f>IF(SP_SUL!N883="","*",SP_SUL!N883)</f>
        <v>-</v>
      </c>
      <c r="M879" s="139" t="str">
        <f>IF(SP_SUL!J883="","*",SP_SUL!J883)</f>
        <v>*</v>
      </c>
      <c r="N879" s="142" t="str">
        <f>IF(SP_SUL!K883="","*",SP_SUL!K883)</f>
        <v>*</v>
      </c>
      <c r="O879" s="142" t="str">
        <f>IF(SP_SUL!L883="","*",SP_SUL!L883)</f>
        <v>*</v>
      </c>
      <c r="P879" s="141" t="str">
        <f>IF(SP_SUL!O883="","*",SP_SUL!O883)</f>
        <v>*</v>
      </c>
      <c r="Q879" s="141" t="str">
        <f>IF(SP_SUL!P883="","*",SP_SUL!P883)</f>
        <v>*</v>
      </c>
      <c r="R879" s="143" t="str">
        <f>IF(SP_SUL!Q883="","*",CONCATENATE(SP_SUL!Q883," ",SP_SUL!R883))</f>
        <v>*</v>
      </c>
      <c r="S879" s="143" t="str">
        <f>IF(SP_SUL!V883="","*",SP_SUL!V883)</f>
        <v>*</v>
      </c>
      <c r="T879" s="143" t="str">
        <f>IF(SP_SUL!W883="","*",SP_SUL!W883)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IF(SP_SUL!Y884="","*",SP_SUL!Y884)</f>
        <v>*</v>
      </c>
      <c r="B880" s="144" t="str">
        <f>IF(SP_SUL!X884="","*",SP_SUL!X884)</f>
        <v>*</v>
      </c>
      <c r="C880" s="144" t="str">
        <f>IF(SP_SUL!Z884="","*",SP_SUL!Z884)</f>
        <v>*</v>
      </c>
      <c r="D880" s="138" t="str">
        <f>IF(SP_SUL!S884="","*",SP_SUL!S884)</f>
        <v>-</v>
      </c>
      <c r="E880" s="138" t="str">
        <f>IF(SP_SUL!T884="","*",SP_SUL!T884)</f>
        <v>-</v>
      </c>
      <c r="F880" s="143" t="str">
        <f>IF(SP_SUL!B884="","*",SP_SUL!B884)</f>
        <v>*</v>
      </c>
      <c r="G880" s="143" t="str">
        <f>IF(SP_SUL!D884="","*",SP_SUL!D884)</f>
        <v>*</v>
      </c>
      <c r="H880" s="143" t="str">
        <f>IF(SP_SUL!F884="","*",SP_SUL!F884)</f>
        <v>*</v>
      </c>
      <c r="I880" s="143" t="str">
        <f>IF(SP_SUL!H884="","*",SP_SUL!H884)</f>
        <v>*</v>
      </c>
      <c r="J880" s="143" t="str">
        <f>IF(SP_SUL!I884="","*",SP_SUL!I884)</f>
        <v>*</v>
      </c>
      <c r="K880" s="138" t="str">
        <f>IF(SP_SUL!M884="","*",SP_SUL!M884)</f>
        <v>-</v>
      </c>
      <c r="L880" s="138" t="str">
        <f>IF(SP_SUL!N884="","*",SP_SUL!N884)</f>
        <v>-</v>
      </c>
      <c r="M880" s="139" t="str">
        <f>IF(SP_SUL!J884="","*",SP_SUL!J884)</f>
        <v>*</v>
      </c>
      <c r="N880" s="142" t="str">
        <f>IF(SP_SUL!K884="","*",SP_SUL!K884)</f>
        <v>*</v>
      </c>
      <c r="O880" s="142" t="str">
        <f>IF(SP_SUL!L884="","*",SP_SUL!L884)</f>
        <v>*</v>
      </c>
      <c r="P880" s="141" t="str">
        <f>IF(SP_SUL!O884="","*",SP_SUL!O884)</f>
        <v>*</v>
      </c>
      <c r="Q880" s="141" t="str">
        <f>IF(SP_SUL!P884="","*",SP_SUL!P884)</f>
        <v>*</v>
      </c>
      <c r="R880" s="143" t="str">
        <f>IF(SP_SUL!Q884="","*",CONCATENATE(SP_SUL!Q884," ",SP_SUL!R884))</f>
        <v>*</v>
      </c>
      <c r="S880" s="143" t="str">
        <f>IF(SP_SUL!V884="","*",SP_SUL!V884)</f>
        <v>*</v>
      </c>
      <c r="T880" s="143" t="str">
        <f>IF(SP_SUL!W884="","*",SP_SUL!W884)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IF(SP_SUL!Y885="","*",SP_SUL!Y885)</f>
        <v>*</v>
      </c>
      <c r="B881" s="144" t="str">
        <f>IF(SP_SUL!X885="","*",SP_SUL!X885)</f>
        <v>*</v>
      </c>
      <c r="C881" s="144" t="str">
        <f>IF(SP_SUL!Z885="","*",SP_SUL!Z885)</f>
        <v>*</v>
      </c>
      <c r="D881" s="138" t="str">
        <f>IF(SP_SUL!S885="","*",SP_SUL!S885)</f>
        <v>-</v>
      </c>
      <c r="E881" s="138" t="str">
        <f>IF(SP_SUL!T885="","*",SP_SUL!T885)</f>
        <v>-</v>
      </c>
      <c r="F881" s="143" t="str">
        <f>IF(SP_SUL!B885="","*",SP_SUL!B885)</f>
        <v>*</v>
      </c>
      <c r="G881" s="143" t="str">
        <f>IF(SP_SUL!D885="","*",SP_SUL!D885)</f>
        <v>*</v>
      </c>
      <c r="H881" s="143" t="str">
        <f>IF(SP_SUL!F885="","*",SP_SUL!F885)</f>
        <v>*</v>
      </c>
      <c r="I881" s="143" t="str">
        <f>IF(SP_SUL!H885="","*",SP_SUL!H885)</f>
        <v>*</v>
      </c>
      <c r="J881" s="143" t="str">
        <f>IF(SP_SUL!I885="","*",SP_SUL!I885)</f>
        <v>*</v>
      </c>
      <c r="K881" s="138" t="str">
        <f>IF(SP_SUL!M885="","*",SP_SUL!M885)</f>
        <v>-</v>
      </c>
      <c r="L881" s="138" t="str">
        <f>IF(SP_SUL!N885="","*",SP_SUL!N885)</f>
        <v>-</v>
      </c>
      <c r="M881" s="139" t="str">
        <f>IF(SP_SUL!J885="","*",SP_SUL!J885)</f>
        <v>*</v>
      </c>
      <c r="N881" s="142" t="str">
        <f>IF(SP_SUL!K885="","*",SP_SUL!K885)</f>
        <v>*</v>
      </c>
      <c r="O881" s="142" t="str">
        <f>IF(SP_SUL!L885="","*",SP_SUL!L885)</f>
        <v>*</v>
      </c>
      <c r="P881" s="141" t="str">
        <f>IF(SP_SUL!O885="","*",SP_SUL!O885)</f>
        <v>*</v>
      </c>
      <c r="Q881" s="141" t="str">
        <f>IF(SP_SUL!P885="","*",SP_SUL!P885)</f>
        <v>*</v>
      </c>
      <c r="R881" s="143" t="str">
        <f>IF(SP_SUL!Q885="","*",CONCATENATE(SP_SUL!Q885," ",SP_SUL!R885))</f>
        <v>*</v>
      </c>
      <c r="S881" s="143" t="str">
        <f>IF(SP_SUL!V885="","*",SP_SUL!V885)</f>
        <v>*</v>
      </c>
      <c r="T881" s="143" t="str">
        <f>IF(SP_SUL!W885="","*",SP_SUL!W885)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IF(SP_SUL!Y886="","*",SP_SUL!Y886)</f>
        <v>*</v>
      </c>
      <c r="B882" s="144" t="str">
        <f>IF(SP_SUL!X886="","*",SP_SUL!X886)</f>
        <v>*</v>
      </c>
      <c r="C882" s="144" t="str">
        <f>IF(SP_SUL!Z886="","*",SP_SUL!Z886)</f>
        <v>*</v>
      </c>
      <c r="D882" s="138" t="str">
        <f>IF(SP_SUL!S886="","*",SP_SUL!S886)</f>
        <v>-</v>
      </c>
      <c r="E882" s="138" t="str">
        <f>IF(SP_SUL!T886="","*",SP_SUL!T886)</f>
        <v>-</v>
      </c>
      <c r="F882" s="143" t="str">
        <f>IF(SP_SUL!B886="","*",SP_SUL!B886)</f>
        <v>*</v>
      </c>
      <c r="G882" s="143" t="str">
        <f>IF(SP_SUL!D886="","*",SP_SUL!D886)</f>
        <v>*</v>
      </c>
      <c r="H882" s="143" t="str">
        <f>IF(SP_SUL!F886="","*",SP_SUL!F886)</f>
        <v>*</v>
      </c>
      <c r="I882" s="143" t="str">
        <f>IF(SP_SUL!H886="","*",SP_SUL!H886)</f>
        <v>*</v>
      </c>
      <c r="J882" s="143" t="str">
        <f>IF(SP_SUL!I886="","*",SP_SUL!I886)</f>
        <v>*</v>
      </c>
      <c r="K882" s="138" t="str">
        <f>IF(SP_SUL!M886="","*",SP_SUL!M886)</f>
        <v>-</v>
      </c>
      <c r="L882" s="138" t="str">
        <f>IF(SP_SUL!N886="","*",SP_SUL!N886)</f>
        <v>-</v>
      </c>
      <c r="M882" s="139" t="str">
        <f>IF(SP_SUL!J886="","*",SP_SUL!J886)</f>
        <v>*</v>
      </c>
      <c r="N882" s="142" t="str">
        <f>IF(SP_SUL!K886="","*",SP_SUL!K886)</f>
        <v>*</v>
      </c>
      <c r="O882" s="142" t="str">
        <f>IF(SP_SUL!L886="","*",SP_SUL!L886)</f>
        <v>*</v>
      </c>
      <c r="P882" s="141" t="str">
        <f>IF(SP_SUL!O886="","*",SP_SUL!O886)</f>
        <v>*</v>
      </c>
      <c r="Q882" s="141" t="str">
        <f>IF(SP_SUL!P886="","*",SP_SUL!P886)</f>
        <v>*</v>
      </c>
      <c r="R882" s="143" t="str">
        <f>IF(SP_SUL!Q886="","*",CONCATENATE(SP_SUL!Q886," ",SP_SUL!R886))</f>
        <v>*</v>
      </c>
      <c r="S882" s="143" t="str">
        <f>IF(SP_SUL!V886="","*",SP_SUL!V886)</f>
        <v>*</v>
      </c>
      <c r="T882" s="143" t="str">
        <f>IF(SP_SUL!W886="","*",SP_SUL!W886)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IF(SP_SUL!Y887="","*",SP_SUL!Y887)</f>
        <v>*</v>
      </c>
      <c r="B883" s="144" t="str">
        <f>IF(SP_SUL!X887="","*",SP_SUL!X887)</f>
        <v>*</v>
      </c>
      <c r="C883" s="144" t="str">
        <f>IF(SP_SUL!Z887="","*",SP_SUL!Z887)</f>
        <v>*</v>
      </c>
      <c r="D883" s="138" t="str">
        <f>IF(SP_SUL!S887="","*",SP_SUL!S887)</f>
        <v>-</v>
      </c>
      <c r="E883" s="138" t="str">
        <f>IF(SP_SUL!T887="","*",SP_SUL!T887)</f>
        <v>-</v>
      </c>
      <c r="F883" s="143" t="str">
        <f>IF(SP_SUL!B887="","*",SP_SUL!B887)</f>
        <v>*</v>
      </c>
      <c r="G883" s="143" t="str">
        <f>IF(SP_SUL!D887="","*",SP_SUL!D887)</f>
        <v>*</v>
      </c>
      <c r="H883" s="143" t="str">
        <f>IF(SP_SUL!F887="","*",SP_SUL!F887)</f>
        <v>*</v>
      </c>
      <c r="I883" s="143" t="str">
        <f>IF(SP_SUL!H887="","*",SP_SUL!H887)</f>
        <v>*</v>
      </c>
      <c r="J883" s="143" t="str">
        <f>IF(SP_SUL!I887="","*",SP_SUL!I887)</f>
        <v>*</v>
      </c>
      <c r="K883" s="138" t="str">
        <f>IF(SP_SUL!M887="","*",SP_SUL!M887)</f>
        <v>-</v>
      </c>
      <c r="L883" s="138" t="str">
        <f>IF(SP_SUL!N887="","*",SP_SUL!N887)</f>
        <v>-</v>
      </c>
      <c r="M883" s="139" t="str">
        <f>IF(SP_SUL!J887="","*",SP_SUL!J887)</f>
        <v>*</v>
      </c>
      <c r="N883" s="142" t="str">
        <f>IF(SP_SUL!K887="","*",SP_SUL!K887)</f>
        <v>*</v>
      </c>
      <c r="O883" s="142" t="str">
        <f>IF(SP_SUL!L887="","*",SP_SUL!L887)</f>
        <v>*</v>
      </c>
      <c r="P883" s="141" t="str">
        <f>IF(SP_SUL!O887="","*",SP_SUL!O887)</f>
        <v>*</v>
      </c>
      <c r="Q883" s="141" t="str">
        <f>IF(SP_SUL!P887="","*",SP_SUL!P887)</f>
        <v>*</v>
      </c>
      <c r="R883" s="143" t="str">
        <f>IF(SP_SUL!Q887="","*",CONCATENATE(SP_SUL!Q887," ",SP_SUL!R887))</f>
        <v>*</v>
      </c>
      <c r="S883" s="143" t="str">
        <f>IF(SP_SUL!V887="","*",SP_SUL!V887)</f>
        <v>*</v>
      </c>
      <c r="T883" s="143" t="str">
        <f>IF(SP_SUL!W887="","*",SP_SUL!W887)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IF(SP_SUL!Y888="","*",SP_SUL!Y888)</f>
        <v>*</v>
      </c>
      <c r="B884" s="144" t="str">
        <f>IF(SP_SUL!X888="","*",SP_SUL!X888)</f>
        <v>*</v>
      </c>
      <c r="C884" s="144" t="str">
        <f>IF(SP_SUL!Z888="","*",SP_SUL!Z888)</f>
        <v>*</v>
      </c>
      <c r="D884" s="138" t="str">
        <f>IF(SP_SUL!S888="","*",SP_SUL!S888)</f>
        <v>-</v>
      </c>
      <c r="E884" s="138" t="str">
        <f>IF(SP_SUL!T888="","*",SP_SUL!T888)</f>
        <v>-</v>
      </c>
      <c r="F884" s="143" t="str">
        <f>IF(SP_SUL!B888="","*",SP_SUL!B888)</f>
        <v>*</v>
      </c>
      <c r="G884" s="143" t="str">
        <f>IF(SP_SUL!D888="","*",SP_SUL!D888)</f>
        <v>*</v>
      </c>
      <c r="H884" s="143" t="str">
        <f>IF(SP_SUL!F888="","*",SP_SUL!F888)</f>
        <v>*</v>
      </c>
      <c r="I884" s="143" t="str">
        <f>IF(SP_SUL!H888="","*",SP_SUL!H888)</f>
        <v>*</v>
      </c>
      <c r="J884" s="143" t="str">
        <f>IF(SP_SUL!I888="","*",SP_SUL!I888)</f>
        <v>*</v>
      </c>
      <c r="K884" s="138" t="str">
        <f>IF(SP_SUL!M888="","*",SP_SUL!M888)</f>
        <v>-</v>
      </c>
      <c r="L884" s="138" t="str">
        <f>IF(SP_SUL!N888="","*",SP_SUL!N888)</f>
        <v>-</v>
      </c>
      <c r="M884" s="139" t="str">
        <f>IF(SP_SUL!J888="","*",SP_SUL!J888)</f>
        <v>*</v>
      </c>
      <c r="N884" s="142" t="str">
        <f>IF(SP_SUL!K888="","*",SP_SUL!K888)</f>
        <v>*</v>
      </c>
      <c r="O884" s="142" t="str">
        <f>IF(SP_SUL!L888="","*",SP_SUL!L888)</f>
        <v>*</v>
      </c>
      <c r="P884" s="141" t="str">
        <f>IF(SP_SUL!O888="","*",SP_SUL!O888)</f>
        <v>*</v>
      </c>
      <c r="Q884" s="141" t="str">
        <f>IF(SP_SUL!P888="","*",SP_SUL!P888)</f>
        <v>*</v>
      </c>
      <c r="R884" s="143" t="str">
        <f>IF(SP_SUL!Q888="","*",CONCATENATE(SP_SUL!Q888," ",SP_SUL!R888))</f>
        <v>*</v>
      </c>
      <c r="S884" s="143" t="str">
        <f>IF(SP_SUL!V888="","*",SP_SUL!V888)</f>
        <v>*</v>
      </c>
      <c r="T884" s="143" t="str">
        <f>IF(SP_SUL!W888="","*",SP_SUL!W888)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IF(SP_SUL!Y889="","*",SP_SUL!Y889)</f>
        <v>*</v>
      </c>
      <c r="B885" s="144" t="str">
        <f>IF(SP_SUL!X889="","*",SP_SUL!X889)</f>
        <v>*</v>
      </c>
      <c r="C885" s="144" t="str">
        <f>IF(SP_SUL!Z889="","*",SP_SUL!Z889)</f>
        <v>*</v>
      </c>
      <c r="D885" s="138" t="str">
        <f>IF(SP_SUL!S889="","*",SP_SUL!S889)</f>
        <v>-</v>
      </c>
      <c r="E885" s="138" t="str">
        <f>IF(SP_SUL!T889="","*",SP_SUL!T889)</f>
        <v>-</v>
      </c>
      <c r="F885" s="143" t="str">
        <f>IF(SP_SUL!B889="","*",SP_SUL!B889)</f>
        <v>*</v>
      </c>
      <c r="G885" s="143" t="str">
        <f>IF(SP_SUL!D889="","*",SP_SUL!D889)</f>
        <v>*</v>
      </c>
      <c r="H885" s="143" t="str">
        <f>IF(SP_SUL!F889="","*",SP_SUL!F889)</f>
        <v>*</v>
      </c>
      <c r="I885" s="143" t="str">
        <f>IF(SP_SUL!H889="","*",SP_SUL!H889)</f>
        <v>*</v>
      </c>
      <c r="J885" s="143" t="str">
        <f>IF(SP_SUL!I889="","*",SP_SUL!I889)</f>
        <v>*</v>
      </c>
      <c r="K885" s="138" t="str">
        <f>IF(SP_SUL!M889="","*",SP_SUL!M889)</f>
        <v>-</v>
      </c>
      <c r="L885" s="138" t="str">
        <f>IF(SP_SUL!N889="","*",SP_SUL!N889)</f>
        <v>-</v>
      </c>
      <c r="M885" s="139" t="str">
        <f>IF(SP_SUL!J889="","*",SP_SUL!J889)</f>
        <v>*</v>
      </c>
      <c r="N885" s="142" t="str">
        <f>IF(SP_SUL!K889="","*",SP_SUL!K889)</f>
        <v>*</v>
      </c>
      <c r="O885" s="142" t="str">
        <f>IF(SP_SUL!L889="","*",SP_SUL!L889)</f>
        <v>*</v>
      </c>
      <c r="P885" s="141" t="str">
        <f>IF(SP_SUL!O889="","*",SP_SUL!O889)</f>
        <v>*</v>
      </c>
      <c r="Q885" s="141" t="str">
        <f>IF(SP_SUL!P889="","*",SP_SUL!P889)</f>
        <v>*</v>
      </c>
      <c r="R885" s="143" t="str">
        <f>IF(SP_SUL!Q889="","*",CONCATENATE(SP_SUL!Q889," ",SP_SUL!R889))</f>
        <v>*</v>
      </c>
      <c r="S885" s="143" t="str">
        <f>IF(SP_SUL!V889="","*",SP_SUL!V889)</f>
        <v>*</v>
      </c>
      <c r="T885" s="143" t="str">
        <f>IF(SP_SUL!W889="","*",SP_SUL!W889)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IF(SP_SUL!Y890="","*",SP_SUL!Y890)</f>
        <v>*</v>
      </c>
      <c r="B886" s="144" t="str">
        <f>IF(SP_SUL!X890="","*",SP_SUL!X890)</f>
        <v>*</v>
      </c>
      <c r="C886" s="144" t="str">
        <f>IF(SP_SUL!Z890="","*",SP_SUL!Z890)</f>
        <v>*</v>
      </c>
      <c r="D886" s="138" t="str">
        <f>IF(SP_SUL!S890="","*",SP_SUL!S890)</f>
        <v>-</v>
      </c>
      <c r="E886" s="138" t="str">
        <f>IF(SP_SUL!T890="","*",SP_SUL!T890)</f>
        <v>-</v>
      </c>
      <c r="F886" s="143" t="str">
        <f>IF(SP_SUL!B890="","*",SP_SUL!B890)</f>
        <v>*</v>
      </c>
      <c r="G886" s="143" t="str">
        <f>IF(SP_SUL!D890="","*",SP_SUL!D890)</f>
        <v>*</v>
      </c>
      <c r="H886" s="143" t="str">
        <f>IF(SP_SUL!F890="","*",SP_SUL!F890)</f>
        <v>*</v>
      </c>
      <c r="I886" s="143" t="str">
        <f>IF(SP_SUL!H890="","*",SP_SUL!H890)</f>
        <v>*</v>
      </c>
      <c r="J886" s="143" t="str">
        <f>IF(SP_SUL!I890="","*",SP_SUL!I890)</f>
        <v>*</v>
      </c>
      <c r="K886" s="138" t="str">
        <f>IF(SP_SUL!M890="","*",SP_SUL!M890)</f>
        <v>-</v>
      </c>
      <c r="L886" s="138" t="str">
        <f>IF(SP_SUL!N890="","*",SP_SUL!N890)</f>
        <v>-</v>
      </c>
      <c r="M886" s="139" t="str">
        <f>IF(SP_SUL!J890="","*",SP_SUL!J890)</f>
        <v>*</v>
      </c>
      <c r="N886" s="142" t="str">
        <f>IF(SP_SUL!K890="","*",SP_SUL!K890)</f>
        <v>*</v>
      </c>
      <c r="O886" s="142" t="str">
        <f>IF(SP_SUL!L890="","*",SP_SUL!L890)</f>
        <v>*</v>
      </c>
      <c r="P886" s="141" t="str">
        <f>IF(SP_SUL!O890="","*",SP_SUL!O890)</f>
        <v>*</v>
      </c>
      <c r="Q886" s="141" t="str">
        <f>IF(SP_SUL!P890="","*",SP_SUL!P890)</f>
        <v>*</v>
      </c>
      <c r="R886" s="143" t="str">
        <f>IF(SP_SUL!Q890="","*",CONCATENATE(SP_SUL!Q890," ",SP_SUL!R890))</f>
        <v>*</v>
      </c>
      <c r="S886" s="143" t="str">
        <f>IF(SP_SUL!V890="","*",SP_SUL!V890)</f>
        <v>*</v>
      </c>
      <c r="T886" s="143" t="str">
        <f>IF(SP_SUL!W890="","*",SP_SUL!W890)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IF(SP_SUL!Y891="","*",SP_SUL!Y891)</f>
        <v>*</v>
      </c>
      <c r="B887" s="144" t="str">
        <f>IF(SP_SUL!X891="","*",SP_SUL!X891)</f>
        <v>*</v>
      </c>
      <c r="C887" s="144" t="str">
        <f>IF(SP_SUL!Z891="","*",SP_SUL!Z891)</f>
        <v>*</v>
      </c>
      <c r="D887" s="138" t="str">
        <f>IF(SP_SUL!S891="","*",SP_SUL!S891)</f>
        <v>-</v>
      </c>
      <c r="E887" s="138" t="str">
        <f>IF(SP_SUL!T891="","*",SP_SUL!T891)</f>
        <v>-</v>
      </c>
      <c r="F887" s="143" t="str">
        <f>IF(SP_SUL!B891="","*",SP_SUL!B891)</f>
        <v>*</v>
      </c>
      <c r="G887" s="143" t="str">
        <f>IF(SP_SUL!D891="","*",SP_SUL!D891)</f>
        <v>*</v>
      </c>
      <c r="H887" s="143" t="str">
        <f>IF(SP_SUL!F891="","*",SP_SUL!F891)</f>
        <v>*</v>
      </c>
      <c r="I887" s="143" t="str">
        <f>IF(SP_SUL!H891="","*",SP_SUL!H891)</f>
        <v>*</v>
      </c>
      <c r="J887" s="143" t="str">
        <f>IF(SP_SUL!I891="","*",SP_SUL!I891)</f>
        <v>*</v>
      </c>
      <c r="K887" s="138" t="str">
        <f>IF(SP_SUL!M891="","*",SP_SUL!M891)</f>
        <v>-</v>
      </c>
      <c r="L887" s="138" t="str">
        <f>IF(SP_SUL!N891="","*",SP_SUL!N891)</f>
        <v>-</v>
      </c>
      <c r="M887" s="139" t="str">
        <f>IF(SP_SUL!J891="","*",SP_SUL!J891)</f>
        <v>*</v>
      </c>
      <c r="N887" s="142" t="str">
        <f>IF(SP_SUL!K891="","*",SP_SUL!K891)</f>
        <v>*</v>
      </c>
      <c r="O887" s="142" t="str">
        <f>IF(SP_SUL!L891="","*",SP_SUL!L891)</f>
        <v>*</v>
      </c>
      <c r="P887" s="141" t="str">
        <f>IF(SP_SUL!O891="","*",SP_SUL!O891)</f>
        <v>*</v>
      </c>
      <c r="Q887" s="141" t="str">
        <f>IF(SP_SUL!P891="","*",SP_SUL!P891)</f>
        <v>*</v>
      </c>
      <c r="R887" s="143" t="str">
        <f>IF(SP_SUL!Q891="","*",CONCATENATE(SP_SUL!Q891," ",SP_SUL!R891))</f>
        <v>*</v>
      </c>
      <c r="S887" s="143" t="str">
        <f>IF(SP_SUL!V891="","*",SP_SUL!V891)</f>
        <v>*</v>
      </c>
      <c r="T887" s="143" t="str">
        <f>IF(SP_SUL!W891="","*",SP_SUL!W891)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IF(SP_SUL!Y892="","*",SP_SUL!Y892)</f>
        <v>*</v>
      </c>
      <c r="B888" s="144" t="str">
        <f>IF(SP_SUL!X892="","*",SP_SUL!X892)</f>
        <v>*</v>
      </c>
      <c r="C888" s="144" t="str">
        <f>IF(SP_SUL!Z892="","*",SP_SUL!Z892)</f>
        <v>*</v>
      </c>
      <c r="D888" s="138" t="str">
        <f>IF(SP_SUL!S892="","*",SP_SUL!S892)</f>
        <v>-</v>
      </c>
      <c r="E888" s="138" t="str">
        <f>IF(SP_SUL!T892="","*",SP_SUL!T892)</f>
        <v>-</v>
      </c>
      <c r="F888" s="143" t="str">
        <f>IF(SP_SUL!B892="","*",SP_SUL!B892)</f>
        <v>*</v>
      </c>
      <c r="G888" s="143" t="str">
        <f>IF(SP_SUL!D892="","*",SP_SUL!D892)</f>
        <v>*</v>
      </c>
      <c r="H888" s="143" t="str">
        <f>IF(SP_SUL!F892="","*",SP_SUL!F892)</f>
        <v>*</v>
      </c>
      <c r="I888" s="143" t="str">
        <f>IF(SP_SUL!H892="","*",SP_SUL!H892)</f>
        <v>*</v>
      </c>
      <c r="J888" s="143" t="str">
        <f>IF(SP_SUL!I892="","*",SP_SUL!I892)</f>
        <v>*</v>
      </c>
      <c r="K888" s="138" t="str">
        <f>IF(SP_SUL!M892="","*",SP_SUL!M892)</f>
        <v>-</v>
      </c>
      <c r="L888" s="138" t="str">
        <f>IF(SP_SUL!N892="","*",SP_SUL!N892)</f>
        <v>-</v>
      </c>
      <c r="M888" s="139" t="str">
        <f>IF(SP_SUL!J892="","*",SP_SUL!J892)</f>
        <v>*</v>
      </c>
      <c r="N888" s="142" t="str">
        <f>IF(SP_SUL!K892="","*",SP_SUL!K892)</f>
        <v>*</v>
      </c>
      <c r="O888" s="142" t="str">
        <f>IF(SP_SUL!L892="","*",SP_SUL!L892)</f>
        <v>*</v>
      </c>
      <c r="P888" s="141" t="str">
        <f>IF(SP_SUL!O892="","*",SP_SUL!O892)</f>
        <v>*</v>
      </c>
      <c r="Q888" s="141" t="str">
        <f>IF(SP_SUL!P892="","*",SP_SUL!P892)</f>
        <v>*</v>
      </c>
      <c r="R888" s="143" t="str">
        <f>IF(SP_SUL!Q892="","*",CONCATENATE(SP_SUL!Q892," ",SP_SUL!R892))</f>
        <v>*</v>
      </c>
      <c r="S888" s="143" t="str">
        <f>IF(SP_SUL!V892="","*",SP_SUL!V892)</f>
        <v>*</v>
      </c>
      <c r="T888" s="143" t="str">
        <f>IF(SP_SUL!W892="","*",SP_SUL!W892)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IF(SP_SUL!Y893="","*",SP_SUL!Y893)</f>
        <v>*</v>
      </c>
      <c r="B889" s="144" t="str">
        <f>IF(SP_SUL!X893="","*",SP_SUL!X893)</f>
        <v>*</v>
      </c>
      <c r="C889" s="144" t="str">
        <f>IF(SP_SUL!Z893="","*",SP_SUL!Z893)</f>
        <v>*</v>
      </c>
      <c r="D889" s="138" t="str">
        <f>IF(SP_SUL!S893="","*",SP_SUL!S893)</f>
        <v>-</v>
      </c>
      <c r="E889" s="138" t="str">
        <f>IF(SP_SUL!T893="","*",SP_SUL!T893)</f>
        <v>-</v>
      </c>
      <c r="F889" s="143" t="str">
        <f>IF(SP_SUL!B893="","*",SP_SUL!B893)</f>
        <v>*</v>
      </c>
      <c r="G889" s="143" t="str">
        <f>IF(SP_SUL!D893="","*",SP_SUL!D893)</f>
        <v>*</v>
      </c>
      <c r="H889" s="143" t="str">
        <f>IF(SP_SUL!F893="","*",SP_SUL!F893)</f>
        <v>*</v>
      </c>
      <c r="I889" s="143" t="str">
        <f>IF(SP_SUL!H893="","*",SP_SUL!H893)</f>
        <v>*</v>
      </c>
      <c r="J889" s="143" t="str">
        <f>IF(SP_SUL!I893="","*",SP_SUL!I893)</f>
        <v>*</v>
      </c>
      <c r="K889" s="138" t="str">
        <f>IF(SP_SUL!M893="","*",SP_SUL!M893)</f>
        <v>-</v>
      </c>
      <c r="L889" s="138" t="str">
        <f>IF(SP_SUL!N893="","*",SP_SUL!N893)</f>
        <v>-</v>
      </c>
      <c r="M889" s="139" t="str">
        <f>IF(SP_SUL!J893="","*",SP_SUL!J893)</f>
        <v>*</v>
      </c>
      <c r="N889" s="142" t="str">
        <f>IF(SP_SUL!K893="","*",SP_SUL!K893)</f>
        <v>*</v>
      </c>
      <c r="O889" s="142" t="str">
        <f>IF(SP_SUL!L893="","*",SP_SUL!L893)</f>
        <v>*</v>
      </c>
      <c r="P889" s="141" t="str">
        <f>IF(SP_SUL!O893="","*",SP_SUL!O893)</f>
        <v>*</v>
      </c>
      <c r="Q889" s="141" t="str">
        <f>IF(SP_SUL!P893="","*",SP_SUL!P893)</f>
        <v>*</v>
      </c>
      <c r="R889" s="143" t="str">
        <f>IF(SP_SUL!Q893="","*",CONCATENATE(SP_SUL!Q893," ",SP_SUL!R893))</f>
        <v>*</v>
      </c>
      <c r="S889" s="143" t="str">
        <f>IF(SP_SUL!V893="","*",SP_SUL!V893)</f>
        <v>*</v>
      </c>
      <c r="T889" s="143" t="str">
        <f>IF(SP_SUL!W893="","*",SP_SUL!W893)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IF(SP_SUL!Y894="","*",SP_SUL!Y894)</f>
        <v>*</v>
      </c>
      <c r="B890" s="144" t="str">
        <f>IF(SP_SUL!X894="","*",SP_SUL!X894)</f>
        <v>*</v>
      </c>
      <c r="C890" s="144" t="str">
        <f>IF(SP_SUL!Z894="","*",SP_SUL!Z894)</f>
        <v>*</v>
      </c>
      <c r="D890" s="138" t="str">
        <f>IF(SP_SUL!S894="","*",SP_SUL!S894)</f>
        <v>-</v>
      </c>
      <c r="E890" s="138" t="str">
        <f>IF(SP_SUL!T894="","*",SP_SUL!T894)</f>
        <v>-</v>
      </c>
      <c r="F890" s="143" t="str">
        <f>IF(SP_SUL!B894="","*",SP_SUL!B894)</f>
        <v>*</v>
      </c>
      <c r="G890" s="143" t="str">
        <f>IF(SP_SUL!D894="","*",SP_SUL!D894)</f>
        <v>*</v>
      </c>
      <c r="H890" s="143" t="str">
        <f>IF(SP_SUL!F894="","*",SP_SUL!F894)</f>
        <v>*</v>
      </c>
      <c r="I890" s="143" t="str">
        <f>IF(SP_SUL!H894="","*",SP_SUL!H894)</f>
        <v>*</v>
      </c>
      <c r="J890" s="143" t="str">
        <f>IF(SP_SUL!I894="","*",SP_SUL!I894)</f>
        <v>*</v>
      </c>
      <c r="K890" s="138" t="str">
        <f>IF(SP_SUL!M894="","*",SP_SUL!M894)</f>
        <v>-</v>
      </c>
      <c r="L890" s="138" t="str">
        <f>IF(SP_SUL!N894="","*",SP_SUL!N894)</f>
        <v>-</v>
      </c>
      <c r="M890" s="139" t="str">
        <f>IF(SP_SUL!J894="","*",SP_SUL!J894)</f>
        <v>*</v>
      </c>
      <c r="N890" s="142" t="str">
        <f>IF(SP_SUL!K894="","*",SP_SUL!K894)</f>
        <v>*</v>
      </c>
      <c r="O890" s="142" t="str">
        <f>IF(SP_SUL!L894="","*",SP_SUL!L894)</f>
        <v>*</v>
      </c>
      <c r="P890" s="141" t="str">
        <f>IF(SP_SUL!O894="","*",SP_SUL!O894)</f>
        <v>*</v>
      </c>
      <c r="Q890" s="141" t="str">
        <f>IF(SP_SUL!P894="","*",SP_SUL!P894)</f>
        <v>*</v>
      </c>
      <c r="R890" s="143" t="str">
        <f>IF(SP_SUL!Q894="","*",CONCATENATE(SP_SUL!Q894," ",SP_SUL!R894))</f>
        <v>*</v>
      </c>
      <c r="S890" s="143" t="str">
        <f>IF(SP_SUL!V894="","*",SP_SUL!V894)</f>
        <v>*</v>
      </c>
      <c r="T890" s="143" t="str">
        <f>IF(SP_SUL!W894="","*",SP_SUL!W894)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IF(SP_SUL!Y895="","*",SP_SUL!Y895)</f>
        <v>*</v>
      </c>
      <c r="B891" s="144" t="str">
        <f>IF(SP_SUL!X895="","*",SP_SUL!X895)</f>
        <v>*</v>
      </c>
      <c r="C891" s="144" t="str">
        <f>IF(SP_SUL!Z895="","*",SP_SUL!Z895)</f>
        <v>*</v>
      </c>
      <c r="D891" s="138" t="str">
        <f>IF(SP_SUL!S895="","*",SP_SUL!S895)</f>
        <v>-</v>
      </c>
      <c r="E891" s="138" t="str">
        <f>IF(SP_SUL!T895="","*",SP_SUL!T895)</f>
        <v>-</v>
      </c>
      <c r="F891" s="143" t="str">
        <f>IF(SP_SUL!B895="","*",SP_SUL!B895)</f>
        <v>*</v>
      </c>
      <c r="G891" s="143" t="str">
        <f>IF(SP_SUL!D895="","*",SP_SUL!D895)</f>
        <v>*</v>
      </c>
      <c r="H891" s="143" t="str">
        <f>IF(SP_SUL!F895="","*",SP_SUL!F895)</f>
        <v>*</v>
      </c>
      <c r="I891" s="143" t="str">
        <f>IF(SP_SUL!H895="","*",SP_SUL!H895)</f>
        <v>*</v>
      </c>
      <c r="J891" s="143" t="str">
        <f>IF(SP_SUL!I895="","*",SP_SUL!I895)</f>
        <v>*</v>
      </c>
      <c r="K891" s="138" t="str">
        <f>IF(SP_SUL!M895="","*",SP_SUL!M895)</f>
        <v>-</v>
      </c>
      <c r="L891" s="138" t="str">
        <f>IF(SP_SUL!N895="","*",SP_SUL!N895)</f>
        <v>-</v>
      </c>
      <c r="M891" s="139" t="str">
        <f>IF(SP_SUL!J895="","*",SP_SUL!J895)</f>
        <v>*</v>
      </c>
      <c r="N891" s="142" t="str">
        <f>IF(SP_SUL!K895="","*",SP_SUL!K895)</f>
        <v>*</v>
      </c>
      <c r="O891" s="142" t="str">
        <f>IF(SP_SUL!L895="","*",SP_SUL!L895)</f>
        <v>*</v>
      </c>
      <c r="P891" s="141" t="str">
        <f>IF(SP_SUL!O895="","*",SP_SUL!O895)</f>
        <v>*</v>
      </c>
      <c r="Q891" s="141" t="str">
        <f>IF(SP_SUL!P895="","*",SP_SUL!P895)</f>
        <v>*</v>
      </c>
      <c r="R891" s="143" t="str">
        <f>IF(SP_SUL!Q895="","*",CONCATENATE(SP_SUL!Q895," ",SP_SUL!R895))</f>
        <v>*</v>
      </c>
      <c r="S891" s="143" t="str">
        <f>IF(SP_SUL!V895="","*",SP_SUL!V895)</f>
        <v>*</v>
      </c>
      <c r="T891" s="143" t="str">
        <f>IF(SP_SUL!W895="","*",SP_SUL!W895)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IF(SP_SUL!Y896="","*",SP_SUL!Y896)</f>
        <v>*</v>
      </c>
      <c r="B892" s="144" t="str">
        <f>IF(SP_SUL!X896="","*",SP_SUL!X896)</f>
        <v>*</v>
      </c>
      <c r="C892" s="144" t="str">
        <f>IF(SP_SUL!Z896="","*",SP_SUL!Z896)</f>
        <v>*</v>
      </c>
      <c r="D892" s="138" t="str">
        <f>IF(SP_SUL!S896="","*",SP_SUL!S896)</f>
        <v>-</v>
      </c>
      <c r="E892" s="138" t="str">
        <f>IF(SP_SUL!T896="","*",SP_SUL!T896)</f>
        <v>-</v>
      </c>
      <c r="F892" s="143" t="str">
        <f>IF(SP_SUL!B896="","*",SP_SUL!B896)</f>
        <v>*</v>
      </c>
      <c r="G892" s="143" t="str">
        <f>IF(SP_SUL!D896="","*",SP_SUL!D896)</f>
        <v>*</v>
      </c>
      <c r="H892" s="143" t="str">
        <f>IF(SP_SUL!F896="","*",SP_SUL!F896)</f>
        <v>*</v>
      </c>
      <c r="I892" s="143" t="str">
        <f>IF(SP_SUL!H896="","*",SP_SUL!H896)</f>
        <v>*</v>
      </c>
      <c r="J892" s="143" t="str">
        <f>IF(SP_SUL!I896="","*",SP_SUL!I896)</f>
        <v>*</v>
      </c>
      <c r="K892" s="138" t="str">
        <f>IF(SP_SUL!M896="","*",SP_SUL!M896)</f>
        <v>-</v>
      </c>
      <c r="L892" s="138" t="str">
        <f>IF(SP_SUL!N896="","*",SP_SUL!N896)</f>
        <v>-</v>
      </c>
      <c r="M892" s="139" t="str">
        <f>IF(SP_SUL!J896="","*",SP_SUL!J896)</f>
        <v>*</v>
      </c>
      <c r="N892" s="142" t="str">
        <f>IF(SP_SUL!K896="","*",SP_SUL!K896)</f>
        <v>*</v>
      </c>
      <c r="O892" s="142" t="str">
        <f>IF(SP_SUL!L896="","*",SP_SUL!L896)</f>
        <v>*</v>
      </c>
      <c r="P892" s="141" t="str">
        <f>IF(SP_SUL!O896="","*",SP_SUL!O896)</f>
        <v>*</v>
      </c>
      <c r="Q892" s="141" t="str">
        <f>IF(SP_SUL!P896="","*",SP_SUL!P896)</f>
        <v>*</v>
      </c>
      <c r="R892" s="143" t="str">
        <f>IF(SP_SUL!Q896="","*",CONCATENATE(SP_SUL!Q896," ",SP_SUL!R896))</f>
        <v>*</v>
      </c>
      <c r="S892" s="143" t="str">
        <f>IF(SP_SUL!V896="","*",SP_SUL!V896)</f>
        <v>*</v>
      </c>
      <c r="T892" s="143" t="str">
        <f>IF(SP_SUL!W896="","*",SP_SUL!W896)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IF(SP_SUL!Y897="","*",SP_SUL!Y897)</f>
        <v>*</v>
      </c>
      <c r="B893" s="144" t="str">
        <f>IF(SP_SUL!X897="","*",SP_SUL!X897)</f>
        <v>*</v>
      </c>
      <c r="C893" s="144" t="str">
        <f>IF(SP_SUL!Z897="","*",SP_SUL!Z897)</f>
        <v>*</v>
      </c>
      <c r="D893" s="138" t="str">
        <f>IF(SP_SUL!S897="","*",SP_SUL!S897)</f>
        <v>-</v>
      </c>
      <c r="E893" s="138" t="str">
        <f>IF(SP_SUL!T897="","*",SP_SUL!T897)</f>
        <v>-</v>
      </c>
      <c r="F893" s="143" t="str">
        <f>IF(SP_SUL!B897="","*",SP_SUL!B897)</f>
        <v>*</v>
      </c>
      <c r="G893" s="143" t="str">
        <f>IF(SP_SUL!D897="","*",SP_SUL!D897)</f>
        <v>*</v>
      </c>
      <c r="H893" s="143" t="str">
        <f>IF(SP_SUL!F897="","*",SP_SUL!F897)</f>
        <v>*</v>
      </c>
      <c r="I893" s="143" t="str">
        <f>IF(SP_SUL!H897="","*",SP_SUL!H897)</f>
        <v>*</v>
      </c>
      <c r="J893" s="143" t="str">
        <f>IF(SP_SUL!I897="","*",SP_SUL!I897)</f>
        <v>*</v>
      </c>
      <c r="K893" s="138" t="str">
        <f>IF(SP_SUL!M897="","*",SP_SUL!M897)</f>
        <v>-</v>
      </c>
      <c r="L893" s="138" t="str">
        <f>IF(SP_SUL!N897="","*",SP_SUL!N897)</f>
        <v>-</v>
      </c>
      <c r="M893" s="139" t="str">
        <f>IF(SP_SUL!J897="","*",SP_SUL!J897)</f>
        <v>*</v>
      </c>
      <c r="N893" s="142" t="str">
        <f>IF(SP_SUL!K897="","*",SP_SUL!K897)</f>
        <v>*</v>
      </c>
      <c r="O893" s="142" t="str">
        <f>IF(SP_SUL!L897="","*",SP_SUL!L897)</f>
        <v>*</v>
      </c>
      <c r="P893" s="141" t="str">
        <f>IF(SP_SUL!O897="","*",SP_SUL!O897)</f>
        <v>*</v>
      </c>
      <c r="Q893" s="141" t="str">
        <f>IF(SP_SUL!P897="","*",SP_SUL!P897)</f>
        <v>*</v>
      </c>
      <c r="R893" s="143" t="str">
        <f>IF(SP_SUL!Q897="","*",CONCATENATE(SP_SUL!Q897," ",SP_SUL!R897))</f>
        <v>*</v>
      </c>
      <c r="S893" s="143" t="str">
        <f>IF(SP_SUL!V897="","*",SP_SUL!V897)</f>
        <v>*</v>
      </c>
      <c r="T893" s="143" t="str">
        <f>IF(SP_SUL!W897="","*",SP_SUL!W897)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IF(SP_SUL!Y898="","*",SP_SUL!Y898)</f>
        <v>*</v>
      </c>
      <c r="B894" s="144" t="str">
        <f>IF(SP_SUL!X898="","*",SP_SUL!X898)</f>
        <v>*</v>
      </c>
      <c r="C894" s="144" t="str">
        <f>IF(SP_SUL!Z898="","*",SP_SUL!Z898)</f>
        <v>*</v>
      </c>
      <c r="D894" s="138" t="str">
        <f>IF(SP_SUL!S898="","*",SP_SUL!S898)</f>
        <v>-</v>
      </c>
      <c r="E894" s="138" t="str">
        <f>IF(SP_SUL!T898="","*",SP_SUL!T898)</f>
        <v>-</v>
      </c>
      <c r="F894" s="143" t="str">
        <f>IF(SP_SUL!B898="","*",SP_SUL!B898)</f>
        <v>*</v>
      </c>
      <c r="G894" s="143" t="str">
        <f>IF(SP_SUL!D898="","*",SP_SUL!D898)</f>
        <v>*</v>
      </c>
      <c r="H894" s="143" t="str">
        <f>IF(SP_SUL!F898="","*",SP_SUL!F898)</f>
        <v>*</v>
      </c>
      <c r="I894" s="143" t="str">
        <f>IF(SP_SUL!H898="","*",SP_SUL!H898)</f>
        <v>*</v>
      </c>
      <c r="J894" s="143" t="str">
        <f>IF(SP_SUL!I898="","*",SP_SUL!I898)</f>
        <v>*</v>
      </c>
      <c r="K894" s="138" t="str">
        <f>IF(SP_SUL!M898="","*",SP_SUL!M898)</f>
        <v>-</v>
      </c>
      <c r="L894" s="138" t="str">
        <f>IF(SP_SUL!N898="","*",SP_SUL!N898)</f>
        <v>-</v>
      </c>
      <c r="M894" s="139" t="str">
        <f>IF(SP_SUL!J898="","*",SP_SUL!J898)</f>
        <v>*</v>
      </c>
      <c r="N894" s="142" t="str">
        <f>IF(SP_SUL!K898="","*",SP_SUL!K898)</f>
        <v>*</v>
      </c>
      <c r="O894" s="142" t="str">
        <f>IF(SP_SUL!L898="","*",SP_SUL!L898)</f>
        <v>*</v>
      </c>
      <c r="P894" s="141" t="str">
        <f>IF(SP_SUL!O898="","*",SP_SUL!O898)</f>
        <v>*</v>
      </c>
      <c r="Q894" s="141" t="str">
        <f>IF(SP_SUL!P898="","*",SP_SUL!P898)</f>
        <v>*</v>
      </c>
      <c r="R894" s="143" t="str">
        <f>IF(SP_SUL!Q898="","*",CONCATENATE(SP_SUL!Q898," ",SP_SUL!R898))</f>
        <v>*</v>
      </c>
      <c r="S894" s="143" t="str">
        <f>IF(SP_SUL!V898="","*",SP_SUL!V898)</f>
        <v>*</v>
      </c>
      <c r="T894" s="143" t="str">
        <f>IF(SP_SUL!W898="","*",SP_SUL!W898)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IF(SP_SUL!Y899="","*",SP_SUL!Y899)</f>
        <v>*</v>
      </c>
      <c r="B895" s="144" t="str">
        <f>IF(SP_SUL!X899="","*",SP_SUL!X899)</f>
        <v>*</v>
      </c>
      <c r="C895" s="144" t="str">
        <f>IF(SP_SUL!Z899="","*",SP_SUL!Z899)</f>
        <v>*</v>
      </c>
      <c r="D895" s="138" t="str">
        <f>IF(SP_SUL!S899="","*",SP_SUL!S899)</f>
        <v>-</v>
      </c>
      <c r="E895" s="138" t="str">
        <f>IF(SP_SUL!T899="","*",SP_SUL!T899)</f>
        <v>-</v>
      </c>
      <c r="F895" s="143" t="str">
        <f>IF(SP_SUL!B899="","*",SP_SUL!B899)</f>
        <v>*</v>
      </c>
      <c r="G895" s="143" t="str">
        <f>IF(SP_SUL!D899="","*",SP_SUL!D899)</f>
        <v>*</v>
      </c>
      <c r="H895" s="143" t="str">
        <f>IF(SP_SUL!F899="","*",SP_SUL!F899)</f>
        <v>*</v>
      </c>
      <c r="I895" s="143" t="str">
        <f>IF(SP_SUL!H899="","*",SP_SUL!H899)</f>
        <v>*</v>
      </c>
      <c r="J895" s="143" t="str">
        <f>IF(SP_SUL!I899="","*",SP_SUL!I899)</f>
        <v>*</v>
      </c>
      <c r="K895" s="138" t="str">
        <f>IF(SP_SUL!M899="","*",SP_SUL!M899)</f>
        <v>-</v>
      </c>
      <c r="L895" s="138" t="str">
        <f>IF(SP_SUL!N899="","*",SP_SUL!N899)</f>
        <v>-</v>
      </c>
      <c r="M895" s="139" t="str">
        <f>IF(SP_SUL!J899="","*",SP_SUL!J899)</f>
        <v>*</v>
      </c>
      <c r="N895" s="142" t="str">
        <f>IF(SP_SUL!K899="","*",SP_SUL!K899)</f>
        <v>*</v>
      </c>
      <c r="O895" s="142" t="str">
        <f>IF(SP_SUL!L899="","*",SP_SUL!L899)</f>
        <v>*</v>
      </c>
      <c r="P895" s="141" t="str">
        <f>IF(SP_SUL!O899="","*",SP_SUL!O899)</f>
        <v>*</v>
      </c>
      <c r="Q895" s="141" t="str">
        <f>IF(SP_SUL!P899="","*",SP_SUL!P899)</f>
        <v>*</v>
      </c>
      <c r="R895" s="143" t="str">
        <f>IF(SP_SUL!Q899="","*",CONCATENATE(SP_SUL!Q899," ",SP_SUL!R899))</f>
        <v>*</v>
      </c>
      <c r="S895" s="143" t="str">
        <f>IF(SP_SUL!V899="","*",SP_SUL!V899)</f>
        <v>*</v>
      </c>
      <c r="T895" s="143" t="str">
        <f>IF(SP_SUL!W899="","*",SP_SUL!W899)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IF(SP_SUL!Y900="","*",SP_SUL!Y900)</f>
        <v>*</v>
      </c>
      <c r="B896" s="144" t="str">
        <f>IF(SP_SUL!X900="","*",SP_SUL!X900)</f>
        <v>*</v>
      </c>
      <c r="C896" s="144" t="str">
        <f>IF(SP_SUL!Z900="","*",SP_SUL!Z900)</f>
        <v>*</v>
      </c>
      <c r="D896" s="138" t="str">
        <f>IF(SP_SUL!S900="","*",SP_SUL!S900)</f>
        <v>-</v>
      </c>
      <c r="E896" s="138" t="str">
        <f>IF(SP_SUL!T900="","*",SP_SUL!T900)</f>
        <v>-</v>
      </c>
      <c r="F896" s="143" t="str">
        <f>IF(SP_SUL!B900="","*",SP_SUL!B900)</f>
        <v>*</v>
      </c>
      <c r="G896" s="143" t="str">
        <f>IF(SP_SUL!D900="","*",SP_SUL!D900)</f>
        <v>*</v>
      </c>
      <c r="H896" s="143" t="str">
        <f>IF(SP_SUL!F900="","*",SP_SUL!F900)</f>
        <v>*</v>
      </c>
      <c r="I896" s="143" t="str">
        <f>IF(SP_SUL!H900="","*",SP_SUL!H900)</f>
        <v>*</v>
      </c>
      <c r="J896" s="143" t="str">
        <f>IF(SP_SUL!I900="","*",SP_SUL!I900)</f>
        <v>*</v>
      </c>
      <c r="K896" s="138" t="str">
        <f>IF(SP_SUL!M900="","*",SP_SUL!M900)</f>
        <v>-</v>
      </c>
      <c r="L896" s="138" t="str">
        <f>IF(SP_SUL!N900="","*",SP_SUL!N900)</f>
        <v>-</v>
      </c>
      <c r="M896" s="139" t="str">
        <f>IF(SP_SUL!J900="","*",SP_SUL!J900)</f>
        <v>*</v>
      </c>
      <c r="N896" s="142" t="str">
        <f>IF(SP_SUL!K900="","*",SP_SUL!K900)</f>
        <v>*</v>
      </c>
      <c r="O896" s="142" t="str">
        <f>IF(SP_SUL!L900="","*",SP_SUL!L900)</f>
        <v>*</v>
      </c>
      <c r="P896" s="141" t="str">
        <f>IF(SP_SUL!O900="","*",SP_SUL!O900)</f>
        <v>*</v>
      </c>
      <c r="Q896" s="141" t="str">
        <f>IF(SP_SUL!P900="","*",SP_SUL!P900)</f>
        <v>*</v>
      </c>
      <c r="R896" s="143" t="str">
        <f>IF(SP_SUL!Q900="","*",CONCATENATE(SP_SUL!Q900," ",SP_SUL!R900))</f>
        <v>*</v>
      </c>
      <c r="S896" s="143" t="str">
        <f>IF(SP_SUL!V900="","*",SP_SUL!V900)</f>
        <v>*</v>
      </c>
      <c r="T896" s="143" t="str">
        <f>IF(SP_SUL!W900="","*",SP_SUL!W900)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IF(SP_SUL!Y901="","*",SP_SUL!Y901)</f>
        <v>*</v>
      </c>
      <c r="B897" s="144" t="str">
        <f>IF(SP_SUL!X901="","*",SP_SUL!X901)</f>
        <v>*</v>
      </c>
      <c r="C897" s="144" t="str">
        <f>IF(SP_SUL!Z901="","*",SP_SUL!Z901)</f>
        <v>*</v>
      </c>
      <c r="D897" s="138" t="str">
        <f>IF(SP_SUL!S901="","*",SP_SUL!S901)</f>
        <v>-</v>
      </c>
      <c r="E897" s="138" t="str">
        <f>IF(SP_SUL!T901="","*",SP_SUL!T901)</f>
        <v>-</v>
      </c>
      <c r="F897" s="143" t="str">
        <f>IF(SP_SUL!B901="","*",SP_SUL!B901)</f>
        <v>*</v>
      </c>
      <c r="G897" s="143" t="str">
        <f>IF(SP_SUL!D901="","*",SP_SUL!D901)</f>
        <v>*</v>
      </c>
      <c r="H897" s="143" t="str">
        <f>IF(SP_SUL!F901="","*",SP_SUL!F901)</f>
        <v>*</v>
      </c>
      <c r="I897" s="143" t="str">
        <f>IF(SP_SUL!H901="","*",SP_SUL!H901)</f>
        <v>*</v>
      </c>
      <c r="J897" s="143" t="str">
        <f>IF(SP_SUL!I901="","*",SP_SUL!I901)</f>
        <v>*</v>
      </c>
      <c r="K897" s="138" t="str">
        <f>IF(SP_SUL!M901="","*",SP_SUL!M901)</f>
        <v>-</v>
      </c>
      <c r="L897" s="138" t="str">
        <f>IF(SP_SUL!N901="","*",SP_SUL!N901)</f>
        <v>-</v>
      </c>
      <c r="M897" s="139" t="str">
        <f>IF(SP_SUL!J901="","*",SP_SUL!J901)</f>
        <v>*</v>
      </c>
      <c r="N897" s="142" t="str">
        <f>IF(SP_SUL!K901="","*",SP_SUL!K901)</f>
        <v>*</v>
      </c>
      <c r="O897" s="142" t="str">
        <f>IF(SP_SUL!L901="","*",SP_SUL!L901)</f>
        <v>*</v>
      </c>
      <c r="P897" s="141" t="str">
        <f>IF(SP_SUL!O901="","*",SP_SUL!O901)</f>
        <v>*</v>
      </c>
      <c r="Q897" s="141" t="str">
        <f>IF(SP_SUL!P901="","*",SP_SUL!P901)</f>
        <v>*</v>
      </c>
      <c r="R897" s="143" t="str">
        <f>IF(SP_SUL!Q901="","*",CONCATENATE(SP_SUL!Q901," ",SP_SUL!R901))</f>
        <v>*</v>
      </c>
      <c r="S897" s="143" t="str">
        <f>IF(SP_SUL!V901="","*",SP_SUL!V901)</f>
        <v>*</v>
      </c>
      <c r="T897" s="143" t="str">
        <f>IF(SP_SUL!W901="","*",SP_SUL!W901)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IF(SP_SUL!Y902="","*",SP_SUL!Y902)</f>
        <v>*</v>
      </c>
      <c r="B898" s="144" t="str">
        <f>IF(SP_SUL!X902="","*",SP_SUL!X902)</f>
        <v>*</v>
      </c>
      <c r="C898" s="144" t="str">
        <f>IF(SP_SUL!Z902="","*",SP_SUL!Z902)</f>
        <v>*</v>
      </c>
      <c r="D898" s="138" t="str">
        <f>IF(SP_SUL!S902="","*",SP_SUL!S902)</f>
        <v>-</v>
      </c>
      <c r="E898" s="138" t="str">
        <f>IF(SP_SUL!T902="","*",SP_SUL!T902)</f>
        <v>-</v>
      </c>
      <c r="F898" s="143" t="str">
        <f>IF(SP_SUL!B902="","*",SP_SUL!B902)</f>
        <v>*</v>
      </c>
      <c r="G898" s="143" t="str">
        <f>IF(SP_SUL!D902="","*",SP_SUL!D902)</f>
        <v>*</v>
      </c>
      <c r="H898" s="143" t="str">
        <f>IF(SP_SUL!F902="","*",SP_SUL!F902)</f>
        <v>*</v>
      </c>
      <c r="I898" s="143" t="str">
        <f>IF(SP_SUL!H902="","*",SP_SUL!H902)</f>
        <v>*</v>
      </c>
      <c r="J898" s="143" t="str">
        <f>IF(SP_SUL!I902="","*",SP_SUL!I902)</f>
        <v>*</v>
      </c>
      <c r="K898" s="138" t="str">
        <f>IF(SP_SUL!M902="","*",SP_SUL!M902)</f>
        <v>-</v>
      </c>
      <c r="L898" s="138" t="str">
        <f>IF(SP_SUL!N902="","*",SP_SUL!N902)</f>
        <v>-</v>
      </c>
      <c r="M898" s="139" t="str">
        <f>IF(SP_SUL!J902="","*",SP_SUL!J902)</f>
        <v>*</v>
      </c>
      <c r="N898" s="142" t="str">
        <f>IF(SP_SUL!K902="","*",SP_SUL!K902)</f>
        <v>*</v>
      </c>
      <c r="O898" s="142" t="str">
        <f>IF(SP_SUL!L902="","*",SP_SUL!L902)</f>
        <v>*</v>
      </c>
      <c r="P898" s="141" t="str">
        <f>IF(SP_SUL!O902="","*",SP_SUL!O902)</f>
        <v>*</v>
      </c>
      <c r="Q898" s="141" t="str">
        <f>IF(SP_SUL!P902="","*",SP_SUL!P902)</f>
        <v>*</v>
      </c>
      <c r="R898" s="143" t="str">
        <f>IF(SP_SUL!Q902="","*",CONCATENATE(SP_SUL!Q902," ",SP_SUL!R902))</f>
        <v>*</v>
      </c>
      <c r="S898" s="143" t="str">
        <f>IF(SP_SUL!V902="","*",SP_SUL!V902)</f>
        <v>*</v>
      </c>
      <c r="T898" s="143" t="str">
        <f>IF(SP_SUL!W902="","*",SP_SUL!W902)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IF(SP_SUL!Y903="","*",SP_SUL!Y903)</f>
        <v>*</v>
      </c>
      <c r="B899" s="144" t="str">
        <f>IF(SP_SUL!X903="","*",SP_SUL!X903)</f>
        <v>*</v>
      </c>
      <c r="C899" s="144" t="str">
        <f>IF(SP_SUL!Z903="","*",SP_SUL!Z903)</f>
        <v>*</v>
      </c>
      <c r="D899" s="138" t="str">
        <f>IF(SP_SUL!S903="","*",SP_SUL!S903)</f>
        <v>-</v>
      </c>
      <c r="E899" s="138" t="str">
        <f>IF(SP_SUL!T903="","*",SP_SUL!T903)</f>
        <v>-</v>
      </c>
      <c r="F899" s="143" t="str">
        <f>IF(SP_SUL!B903="","*",SP_SUL!B903)</f>
        <v>*</v>
      </c>
      <c r="G899" s="143" t="str">
        <f>IF(SP_SUL!D903="","*",SP_SUL!D903)</f>
        <v>*</v>
      </c>
      <c r="H899" s="143" t="str">
        <f>IF(SP_SUL!F903="","*",SP_SUL!F903)</f>
        <v>*</v>
      </c>
      <c r="I899" s="143" t="str">
        <f>IF(SP_SUL!H903="","*",SP_SUL!H903)</f>
        <v>*</v>
      </c>
      <c r="J899" s="143" t="str">
        <f>IF(SP_SUL!I903="","*",SP_SUL!I903)</f>
        <v>*</v>
      </c>
      <c r="K899" s="138" t="str">
        <f>IF(SP_SUL!M903="","*",SP_SUL!M903)</f>
        <v>-</v>
      </c>
      <c r="L899" s="138" t="str">
        <f>IF(SP_SUL!N903="","*",SP_SUL!N903)</f>
        <v>-</v>
      </c>
      <c r="M899" s="139" t="str">
        <f>IF(SP_SUL!J903="","*",SP_SUL!J903)</f>
        <v>*</v>
      </c>
      <c r="N899" s="142" t="str">
        <f>IF(SP_SUL!K903="","*",SP_SUL!K903)</f>
        <v>*</v>
      </c>
      <c r="O899" s="142" t="str">
        <f>IF(SP_SUL!L903="","*",SP_SUL!L903)</f>
        <v>*</v>
      </c>
      <c r="P899" s="141" t="str">
        <f>IF(SP_SUL!O903="","*",SP_SUL!O903)</f>
        <v>*</v>
      </c>
      <c r="Q899" s="141" t="str">
        <f>IF(SP_SUL!P903="","*",SP_SUL!P903)</f>
        <v>*</v>
      </c>
      <c r="R899" s="143" t="str">
        <f>IF(SP_SUL!Q903="","*",CONCATENATE(SP_SUL!Q903," ",SP_SUL!R903))</f>
        <v>*</v>
      </c>
      <c r="S899" s="143" t="str">
        <f>IF(SP_SUL!V903="","*",SP_SUL!V903)</f>
        <v>*</v>
      </c>
      <c r="T899" s="143" t="str">
        <f>IF(SP_SUL!W903="","*",SP_SUL!W903)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IF(SP_SUL!Y904="","*",SP_SUL!Y904)</f>
        <v>*</v>
      </c>
      <c r="B900" s="144" t="str">
        <f>IF(SP_SUL!X904="","*",SP_SUL!X904)</f>
        <v>*</v>
      </c>
      <c r="C900" s="144" t="str">
        <f>IF(SP_SUL!Z904="","*",SP_SUL!Z904)</f>
        <v>*</v>
      </c>
      <c r="D900" s="138" t="str">
        <f>IF(SP_SUL!S904="","*",SP_SUL!S904)</f>
        <v>-</v>
      </c>
      <c r="E900" s="138" t="str">
        <f>IF(SP_SUL!T904="","*",SP_SUL!T904)</f>
        <v>-</v>
      </c>
      <c r="F900" s="143" t="str">
        <f>IF(SP_SUL!B904="","*",SP_SUL!B904)</f>
        <v>*</v>
      </c>
      <c r="G900" s="143" t="str">
        <f>IF(SP_SUL!D904="","*",SP_SUL!D904)</f>
        <v>*</v>
      </c>
      <c r="H900" s="143" t="str">
        <f>IF(SP_SUL!F904="","*",SP_SUL!F904)</f>
        <v>*</v>
      </c>
      <c r="I900" s="143" t="str">
        <f>IF(SP_SUL!H904="","*",SP_SUL!H904)</f>
        <v>*</v>
      </c>
      <c r="J900" s="143" t="str">
        <f>IF(SP_SUL!I904="","*",SP_SUL!I904)</f>
        <v>*</v>
      </c>
      <c r="K900" s="138" t="str">
        <f>IF(SP_SUL!M904="","*",SP_SUL!M904)</f>
        <v>-</v>
      </c>
      <c r="L900" s="138" t="str">
        <f>IF(SP_SUL!N904="","*",SP_SUL!N904)</f>
        <v>-</v>
      </c>
      <c r="M900" s="139" t="str">
        <f>IF(SP_SUL!J904="","*",SP_SUL!J904)</f>
        <v>*</v>
      </c>
      <c r="N900" s="142" t="str">
        <f>IF(SP_SUL!K904="","*",SP_SUL!K904)</f>
        <v>*</v>
      </c>
      <c r="O900" s="142" t="str">
        <f>IF(SP_SUL!L904="","*",SP_SUL!L904)</f>
        <v>*</v>
      </c>
      <c r="P900" s="141" t="str">
        <f>IF(SP_SUL!O904="","*",SP_SUL!O904)</f>
        <v>*</v>
      </c>
      <c r="Q900" s="141" t="str">
        <f>IF(SP_SUL!P904="","*",SP_SUL!P904)</f>
        <v>*</v>
      </c>
      <c r="R900" s="143" t="str">
        <f>IF(SP_SUL!Q904="","*",CONCATENATE(SP_SUL!Q904," ",SP_SUL!R904))</f>
        <v>*</v>
      </c>
      <c r="S900" s="143" t="str">
        <f>IF(SP_SUL!V904="","*",SP_SUL!V904)</f>
        <v>*</v>
      </c>
      <c r="T900" s="143" t="str">
        <f>IF(SP_SUL!W904="","*",SP_SUL!W904)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IF(SP_SUL!Y905="","*",SP_SUL!Y905)</f>
        <v>*</v>
      </c>
      <c r="B901" s="144" t="str">
        <f>IF(SP_SUL!X905="","*",SP_SUL!X905)</f>
        <v>*</v>
      </c>
      <c r="C901" s="144" t="str">
        <f>IF(SP_SUL!Z905="","*",SP_SUL!Z905)</f>
        <v>*</v>
      </c>
      <c r="D901" s="138" t="str">
        <f>IF(SP_SUL!S905="","*",SP_SUL!S905)</f>
        <v>-</v>
      </c>
      <c r="E901" s="138" t="str">
        <f>IF(SP_SUL!T905="","*",SP_SUL!T905)</f>
        <v>-</v>
      </c>
      <c r="F901" s="143" t="str">
        <f>IF(SP_SUL!B905="","*",SP_SUL!B905)</f>
        <v>*</v>
      </c>
      <c r="G901" s="143" t="str">
        <f>IF(SP_SUL!D905="","*",SP_SUL!D905)</f>
        <v>*</v>
      </c>
      <c r="H901" s="143" t="str">
        <f>IF(SP_SUL!F905="","*",SP_SUL!F905)</f>
        <v>*</v>
      </c>
      <c r="I901" s="143" t="str">
        <f>IF(SP_SUL!H905="","*",SP_SUL!H905)</f>
        <v>*</v>
      </c>
      <c r="J901" s="143" t="str">
        <f>IF(SP_SUL!I905="","*",SP_SUL!I905)</f>
        <v>*</v>
      </c>
      <c r="K901" s="138" t="str">
        <f>IF(SP_SUL!M905="","*",SP_SUL!M905)</f>
        <v>-</v>
      </c>
      <c r="L901" s="138" t="str">
        <f>IF(SP_SUL!N905="","*",SP_SUL!N905)</f>
        <v>-</v>
      </c>
      <c r="M901" s="139" t="str">
        <f>IF(SP_SUL!J905="","*",SP_SUL!J905)</f>
        <v>*</v>
      </c>
      <c r="N901" s="142" t="str">
        <f>IF(SP_SUL!K905="","*",SP_SUL!K905)</f>
        <v>*</v>
      </c>
      <c r="O901" s="142" t="str">
        <f>IF(SP_SUL!L905="","*",SP_SUL!L905)</f>
        <v>*</v>
      </c>
      <c r="P901" s="141" t="str">
        <f>IF(SP_SUL!O905="","*",SP_SUL!O905)</f>
        <v>*</v>
      </c>
      <c r="Q901" s="141" t="str">
        <f>IF(SP_SUL!P905="","*",SP_SUL!P905)</f>
        <v>*</v>
      </c>
      <c r="R901" s="143" t="str">
        <f>IF(SP_SUL!Q905="","*",CONCATENATE(SP_SUL!Q905," ",SP_SUL!R905))</f>
        <v>*</v>
      </c>
      <c r="S901" s="143" t="str">
        <f>IF(SP_SUL!V905="","*",SP_SUL!V905)</f>
        <v>*</v>
      </c>
      <c r="T901" s="143" t="str">
        <f>IF(SP_SUL!W905="","*",SP_SUL!W905)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IF(SP_SUL!Y906="","*",SP_SUL!Y906)</f>
        <v>*</v>
      </c>
      <c r="B902" s="144" t="str">
        <f>IF(SP_SUL!X906="","*",SP_SUL!X906)</f>
        <v>*</v>
      </c>
      <c r="C902" s="144" t="str">
        <f>IF(SP_SUL!Z906="","*",SP_SUL!Z906)</f>
        <v>*</v>
      </c>
      <c r="D902" s="138" t="str">
        <f>IF(SP_SUL!S906="","*",SP_SUL!S906)</f>
        <v>-</v>
      </c>
      <c r="E902" s="138" t="str">
        <f>IF(SP_SUL!T906="","*",SP_SUL!T906)</f>
        <v>-</v>
      </c>
      <c r="F902" s="143" t="str">
        <f>IF(SP_SUL!B906="","*",SP_SUL!B906)</f>
        <v>*</v>
      </c>
      <c r="G902" s="143" t="str">
        <f>IF(SP_SUL!D906="","*",SP_SUL!D906)</f>
        <v>*</v>
      </c>
      <c r="H902" s="143" t="str">
        <f>IF(SP_SUL!F906="","*",SP_SUL!F906)</f>
        <v>*</v>
      </c>
      <c r="I902" s="143" t="str">
        <f>IF(SP_SUL!H906="","*",SP_SUL!H906)</f>
        <v>*</v>
      </c>
      <c r="J902" s="143" t="str">
        <f>IF(SP_SUL!I906="","*",SP_SUL!I906)</f>
        <v>*</v>
      </c>
      <c r="K902" s="138" t="str">
        <f>IF(SP_SUL!M906="","*",SP_SUL!M906)</f>
        <v>-</v>
      </c>
      <c r="L902" s="138" t="str">
        <f>IF(SP_SUL!N906="","*",SP_SUL!N906)</f>
        <v>-</v>
      </c>
      <c r="M902" s="139" t="str">
        <f>IF(SP_SUL!J906="","*",SP_SUL!J906)</f>
        <v>*</v>
      </c>
      <c r="N902" s="142" t="str">
        <f>IF(SP_SUL!K906="","*",SP_SUL!K906)</f>
        <v>*</v>
      </c>
      <c r="O902" s="142" t="str">
        <f>IF(SP_SUL!L906="","*",SP_SUL!L906)</f>
        <v>*</v>
      </c>
      <c r="P902" s="141" t="str">
        <f>IF(SP_SUL!O906="","*",SP_SUL!O906)</f>
        <v>*</v>
      </c>
      <c r="Q902" s="141" t="str">
        <f>IF(SP_SUL!P906="","*",SP_SUL!P906)</f>
        <v>*</v>
      </c>
      <c r="R902" s="143" t="str">
        <f>IF(SP_SUL!Q906="","*",CONCATENATE(SP_SUL!Q906," ",SP_SUL!R906))</f>
        <v>*</v>
      </c>
      <c r="S902" s="143" t="str">
        <f>IF(SP_SUL!V906="","*",SP_SUL!V906)</f>
        <v>*</v>
      </c>
      <c r="T902" s="143" t="str">
        <f>IF(SP_SUL!W906="","*",SP_SUL!W906)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IF(SP_SUL!Y907="","*",SP_SUL!Y907)</f>
        <v>*</v>
      </c>
      <c r="B903" s="144" t="str">
        <f>IF(SP_SUL!X907="","*",SP_SUL!X907)</f>
        <v>*</v>
      </c>
      <c r="C903" s="144" t="str">
        <f>IF(SP_SUL!Z907="","*",SP_SUL!Z907)</f>
        <v>*</v>
      </c>
      <c r="D903" s="138" t="str">
        <f>IF(SP_SUL!S907="","*",SP_SUL!S907)</f>
        <v>-</v>
      </c>
      <c r="E903" s="138" t="str">
        <f>IF(SP_SUL!T907="","*",SP_SUL!T907)</f>
        <v>-</v>
      </c>
      <c r="F903" s="143" t="str">
        <f>IF(SP_SUL!B907="","*",SP_SUL!B907)</f>
        <v>*</v>
      </c>
      <c r="G903" s="143" t="str">
        <f>IF(SP_SUL!D907="","*",SP_SUL!D907)</f>
        <v>*</v>
      </c>
      <c r="H903" s="143" t="str">
        <f>IF(SP_SUL!F907="","*",SP_SUL!F907)</f>
        <v>*</v>
      </c>
      <c r="I903" s="143" t="str">
        <f>IF(SP_SUL!H907="","*",SP_SUL!H907)</f>
        <v>*</v>
      </c>
      <c r="J903" s="143" t="str">
        <f>IF(SP_SUL!I907="","*",SP_SUL!I907)</f>
        <v>*</v>
      </c>
      <c r="K903" s="138" t="str">
        <f>IF(SP_SUL!M907="","*",SP_SUL!M907)</f>
        <v>-</v>
      </c>
      <c r="L903" s="138" t="str">
        <f>IF(SP_SUL!N907="","*",SP_SUL!N907)</f>
        <v>-</v>
      </c>
      <c r="M903" s="139" t="str">
        <f>IF(SP_SUL!J907="","*",SP_SUL!J907)</f>
        <v>*</v>
      </c>
      <c r="N903" s="142" t="str">
        <f>IF(SP_SUL!K907="","*",SP_SUL!K907)</f>
        <v>*</v>
      </c>
      <c r="O903" s="142" t="str">
        <f>IF(SP_SUL!L907="","*",SP_SUL!L907)</f>
        <v>*</v>
      </c>
      <c r="P903" s="141" t="str">
        <f>IF(SP_SUL!O907="","*",SP_SUL!O907)</f>
        <v>*</v>
      </c>
      <c r="Q903" s="141" t="str">
        <f>IF(SP_SUL!P907="","*",SP_SUL!P907)</f>
        <v>*</v>
      </c>
      <c r="R903" s="143" t="str">
        <f>IF(SP_SUL!Q907="","*",CONCATENATE(SP_SUL!Q907," ",SP_SUL!R907))</f>
        <v>*</v>
      </c>
      <c r="S903" s="143" t="str">
        <f>IF(SP_SUL!V907="","*",SP_SUL!V907)</f>
        <v>*</v>
      </c>
      <c r="T903" s="143" t="str">
        <f>IF(SP_SUL!W907="","*",SP_SUL!W907)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IF(SP_SUL!Y908="","*",SP_SUL!Y908)</f>
        <v>*</v>
      </c>
      <c r="B904" s="144" t="str">
        <f>IF(SP_SUL!X908="","*",SP_SUL!X908)</f>
        <v>*</v>
      </c>
      <c r="C904" s="144" t="str">
        <f>IF(SP_SUL!Z908="","*",SP_SUL!Z908)</f>
        <v>*</v>
      </c>
      <c r="D904" s="138" t="str">
        <f>IF(SP_SUL!S908="","*",SP_SUL!S908)</f>
        <v>-</v>
      </c>
      <c r="E904" s="138" t="str">
        <f>IF(SP_SUL!T908="","*",SP_SUL!T908)</f>
        <v>-</v>
      </c>
      <c r="F904" s="143" t="str">
        <f>IF(SP_SUL!B908="","*",SP_SUL!B908)</f>
        <v>*</v>
      </c>
      <c r="G904" s="143" t="str">
        <f>IF(SP_SUL!D908="","*",SP_SUL!D908)</f>
        <v>*</v>
      </c>
      <c r="H904" s="143" t="str">
        <f>IF(SP_SUL!F908="","*",SP_SUL!F908)</f>
        <v>*</v>
      </c>
      <c r="I904" s="143" t="str">
        <f>IF(SP_SUL!H908="","*",SP_SUL!H908)</f>
        <v>*</v>
      </c>
      <c r="J904" s="143" t="str">
        <f>IF(SP_SUL!I908="","*",SP_SUL!I908)</f>
        <v>*</v>
      </c>
      <c r="K904" s="138" t="str">
        <f>IF(SP_SUL!M908="","*",SP_SUL!M908)</f>
        <v>-</v>
      </c>
      <c r="L904" s="138" t="str">
        <f>IF(SP_SUL!N908="","*",SP_SUL!N908)</f>
        <v>-</v>
      </c>
      <c r="M904" s="139" t="str">
        <f>IF(SP_SUL!J908="","*",SP_SUL!J908)</f>
        <v>*</v>
      </c>
      <c r="N904" s="142" t="str">
        <f>IF(SP_SUL!K908="","*",SP_SUL!K908)</f>
        <v>*</v>
      </c>
      <c r="O904" s="142" t="str">
        <f>IF(SP_SUL!L908="","*",SP_SUL!L908)</f>
        <v>*</v>
      </c>
      <c r="P904" s="141" t="str">
        <f>IF(SP_SUL!O908="","*",SP_SUL!O908)</f>
        <v>*</v>
      </c>
      <c r="Q904" s="141" t="str">
        <f>IF(SP_SUL!P908="","*",SP_SUL!P908)</f>
        <v>*</v>
      </c>
      <c r="R904" s="143" t="str">
        <f>IF(SP_SUL!Q908="","*",CONCATENATE(SP_SUL!Q908," ",SP_SUL!R908))</f>
        <v>*</v>
      </c>
      <c r="S904" s="143" t="str">
        <f>IF(SP_SUL!V908="","*",SP_SUL!V908)</f>
        <v>*</v>
      </c>
      <c r="T904" s="143" t="str">
        <f>IF(SP_SUL!W908="","*",SP_SUL!W908)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IF(SP_SUL!Y909="","*",SP_SUL!Y909)</f>
        <v>*</v>
      </c>
      <c r="B905" s="144" t="str">
        <f>IF(SP_SUL!X909="","*",SP_SUL!X909)</f>
        <v>*</v>
      </c>
      <c r="C905" s="144" t="str">
        <f>IF(SP_SUL!Z909="","*",SP_SUL!Z909)</f>
        <v>*</v>
      </c>
      <c r="D905" s="138" t="str">
        <f>IF(SP_SUL!S909="","*",SP_SUL!S909)</f>
        <v>-</v>
      </c>
      <c r="E905" s="138" t="str">
        <f>IF(SP_SUL!T909="","*",SP_SUL!T909)</f>
        <v>-</v>
      </c>
      <c r="F905" s="143" t="str">
        <f>IF(SP_SUL!B909="","*",SP_SUL!B909)</f>
        <v>*</v>
      </c>
      <c r="G905" s="143" t="str">
        <f>IF(SP_SUL!D909="","*",SP_SUL!D909)</f>
        <v>*</v>
      </c>
      <c r="H905" s="143" t="str">
        <f>IF(SP_SUL!F909="","*",SP_SUL!F909)</f>
        <v>*</v>
      </c>
      <c r="I905" s="143" t="str">
        <f>IF(SP_SUL!H909="","*",SP_SUL!H909)</f>
        <v>*</v>
      </c>
      <c r="J905" s="143" t="str">
        <f>IF(SP_SUL!I909="","*",SP_SUL!I909)</f>
        <v>*</v>
      </c>
      <c r="K905" s="138" t="str">
        <f>IF(SP_SUL!M909="","*",SP_SUL!M909)</f>
        <v>-</v>
      </c>
      <c r="L905" s="138" t="str">
        <f>IF(SP_SUL!N909="","*",SP_SUL!N909)</f>
        <v>-</v>
      </c>
      <c r="M905" s="139" t="str">
        <f>IF(SP_SUL!J909="","*",SP_SUL!J909)</f>
        <v>*</v>
      </c>
      <c r="N905" s="142" t="str">
        <f>IF(SP_SUL!K909="","*",SP_SUL!K909)</f>
        <v>*</v>
      </c>
      <c r="O905" s="142" t="str">
        <f>IF(SP_SUL!L909="","*",SP_SUL!L909)</f>
        <v>*</v>
      </c>
      <c r="P905" s="141" t="str">
        <f>IF(SP_SUL!O909="","*",SP_SUL!O909)</f>
        <v>*</v>
      </c>
      <c r="Q905" s="141" t="str">
        <f>IF(SP_SUL!P909="","*",SP_SUL!P909)</f>
        <v>*</v>
      </c>
      <c r="R905" s="143" t="str">
        <f>IF(SP_SUL!Q909="","*",CONCATENATE(SP_SUL!Q909," ",SP_SUL!R909))</f>
        <v>*</v>
      </c>
      <c r="S905" s="143" t="str">
        <f>IF(SP_SUL!V909="","*",SP_SUL!V909)</f>
        <v>*</v>
      </c>
      <c r="T905" s="143" t="str">
        <f>IF(SP_SUL!W909="","*",SP_SUL!W909)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IF(SP_SUL!Y910="","*",SP_SUL!Y910)</f>
        <v>*</v>
      </c>
      <c r="B906" s="144" t="str">
        <f>IF(SP_SUL!X910="","*",SP_SUL!X910)</f>
        <v>*</v>
      </c>
      <c r="C906" s="144" t="str">
        <f>IF(SP_SUL!Z910="","*",SP_SUL!Z910)</f>
        <v>*</v>
      </c>
      <c r="D906" s="138" t="str">
        <f>IF(SP_SUL!S910="","*",SP_SUL!S910)</f>
        <v>-</v>
      </c>
      <c r="E906" s="138" t="str">
        <f>IF(SP_SUL!T910="","*",SP_SUL!T910)</f>
        <v>-</v>
      </c>
      <c r="F906" s="143" t="str">
        <f>IF(SP_SUL!B910="","*",SP_SUL!B910)</f>
        <v>*</v>
      </c>
      <c r="G906" s="143" t="str">
        <f>IF(SP_SUL!D910="","*",SP_SUL!D910)</f>
        <v>*</v>
      </c>
      <c r="H906" s="143" t="str">
        <f>IF(SP_SUL!F910="","*",SP_SUL!F910)</f>
        <v>*</v>
      </c>
      <c r="I906" s="143" t="str">
        <f>IF(SP_SUL!H910="","*",SP_SUL!H910)</f>
        <v>*</v>
      </c>
      <c r="J906" s="143" t="str">
        <f>IF(SP_SUL!I910="","*",SP_SUL!I910)</f>
        <v>*</v>
      </c>
      <c r="K906" s="138" t="str">
        <f>IF(SP_SUL!M910="","*",SP_SUL!M910)</f>
        <v>-</v>
      </c>
      <c r="L906" s="138" t="str">
        <f>IF(SP_SUL!N910="","*",SP_SUL!N910)</f>
        <v>-</v>
      </c>
      <c r="M906" s="139" t="str">
        <f>IF(SP_SUL!J910="","*",SP_SUL!J910)</f>
        <v>*</v>
      </c>
      <c r="N906" s="142" t="str">
        <f>IF(SP_SUL!K910="","*",SP_SUL!K910)</f>
        <v>*</v>
      </c>
      <c r="O906" s="142" t="str">
        <f>IF(SP_SUL!L910="","*",SP_SUL!L910)</f>
        <v>*</v>
      </c>
      <c r="P906" s="141" t="str">
        <f>IF(SP_SUL!O910="","*",SP_SUL!O910)</f>
        <v>*</v>
      </c>
      <c r="Q906" s="141" t="str">
        <f>IF(SP_SUL!P910="","*",SP_SUL!P910)</f>
        <v>*</v>
      </c>
      <c r="R906" s="143" t="str">
        <f>IF(SP_SUL!Q910="","*",CONCATENATE(SP_SUL!Q910," ",SP_SUL!R910))</f>
        <v>*</v>
      </c>
      <c r="S906" s="143" t="str">
        <f>IF(SP_SUL!V910="","*",SP_SUL!V910)</f>
        <v>*</v>
      </c>
      <c r="T906" s="143" t="str">
        <f>IF(SP_SUL!W910="","*",SP_SUL!W910)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IF(SP_SUL!Y911="","*",SP_SUL!Y911)</f>
        <v>*</v>
      </c>
      <c r="B907" s="144" t="str">
        <f>IF(SP_SUL!X911="","*",SP_SUL!X911)</f>
        <v>*</v>
      </c>
      <c r="C907" s="144" t="str">
        <f>IF(SP_SUL!Z911="","*",SP_SUL!Z911)</f>
        <v>*</v>
      </c>
      <c r="D907" s="138" t="str">
        <f>IF(SP_SUL!S911="","*",SP_SUL!S911)</f>
        <v>-</v>
      </c>
      <c r="E907" s="138" t="str">
        <f>IF(SP_SUL!T911="","*",SP_SUL!T911)</f>
        <v>-</v>
      </c>
      <c r="F907" s="143" t="str">
        <f>IF(SP_SUL!B911="","*",SP_SUL!B911)</f>
        <v>*</v>
      </c>
      <c r="G907" s="143" t="str">
        <f>IF(SP_SUL!D911="","*",SP_SUL!D911)</f>
        <v>*</v>
      </c>
      <c r="H907" s="143" t="str">
        <f>IF(SP_SUL!F911="","*",SP_SUL!F911)</f>
        <v>*</v>
      </c>
      <c r="I907" s="143" t="str">
        <f>IF(SP_SUL!H911="","*",SP_SUL!H911)</f>
        <v>*</v>
      </c>
      <c r="J907" s="143" t="str">
        <f>IF(SP_SUL!I911="","*",SP_SUL!I911)</f>
        <v>*</v>
      </c>
      <c r="K907" s="138" t="str">
        <f>IF(SP_SUL!M911="","*",SP_SUL!M911)</f>
        <v>-</v>
      </c>
      <c r="L907" s="138" t="str">
        <f>IF(SP_SUL!N911="","*",SP_SUL!N911)</f>
        <v>-</v>
      </c>
      <c r="M907" s="139" t="str">
        <f>IF(SP_SUL!J911="","*",SP_SUL!J911)</f>
        <v>*</v>
      </c>
      <c r="N907" s="142" t="str">
        <f>IF(SP_SUL!K911="","*",SP_SUL!K911)</f>
        <v>*</v>
      </c>
      <c r="O907" s="142" t="str">
        <f>IF(SP_SUL!L911="","*",SP_SUL!L911)</f>
        <v>*</v>
      </c>
      <c r="P907" s="141" t="str">
        <f>IF(SP_SUL!O911="","*",SP_SUL!O911)</f>
        <v>*</v>
      </c>
      <c r="Q907" s="141" t="str">
        <f>IF(SP_SUL!P911="","*",SP_SUL!P911)</f>
        <v>*</v>
      </c>
      <c r="R907" s="143" t="str">
        <f>IF(SP_SUL!Q911="","*",CONCATENATE(SP_SUL!Q911," ",SP_SUL!R911))</f>
        <v>*</v>
      </c>
      <c r="S907" s="143" t="str">
        <f>IF(SP_SUL!V911="","*",SP_SUL!V911)</f>
        <v>*</v>
      </c>
      <c r="T907" s="143" t="str">
        <f>IF(SP_SUL!W911="","*",SP_SUL!W911)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IF(SP_SUL!Y912="","*",SP_SUL!Y912)</f>
        <v>*</v>
      </c>
      <c r="B908" s="144" t="str">
        <f>IF(SP_SUL!X912="","*",SP_SUL!X912)</f>
        <v>*</v>
      </c>
      <c r="C908" s="144" t="str">
        <f>IF(SP_SUL!Z912="","*",SP_SUL!Z912)</f>
        <v>*</v>
      </c>
      <c r="D908" s="138" t="str">
        <f>IF(SP_SUL!S912="","*",SP_SUL!S912)</f>
        <v>-</v>
      </c>
      <c r="E908" s="138" t="str">
        <f>IF(SP_SUL!T912="","*",SP_SUL!T912)</f>
        <v>-</v>
      </c>
      <c r="F908" s="143" t="str">
        <f>IF(SP_SUL!B912="","*",SP_SUL!B912)</f>
        <v>*</v>
      </c>
      <c r="G908" s="143" t="str">
        <f>IF(SP_SUL!D912="","*",SP_SUL!D912)</f>
        <v>*</v>
      </c>
      <c r="H908" s="143" t="str">
        <f>IF(SP_SUL!F912="","*",SP_SUL!F912)</f>
        <v>*</v>
      </c>
      <c r="I908" s="143" t="str">
        <f>IF(SP_SUL!H912="","*",SP_SUL!H912)</f>
        <v>*</v>
      </c>
      <c r="J908" s="143" t="str">
        <f>IF(SP_SUL!I912="","*",SP_SUL!I912)</f>
        <v>*</v>
      </c>
      <c r="K908" s="138" t="str">
        <f>IF(SP_SUL!M912="","*",SP_SUL!M912)</f>
        <v>-</v>
      </c>
      <c r="L908" s="138" t="str">
        <f>IF(SP_SUL!N912="","*",SP_SUL!N912)</f>
        <v>-</v>
      </c>
      <c r="M908" s="139" t="str">
        <f>IF(SP_SUL!J912="","*",SP_SUL!J912)</f>
        <v>*</v>
      </c>
      <c r="N908" s="142" t="str">
        <f>IF(SP_SUL!K912="","*",SP_SUL!K912)</f>
        <v>*</v>
      </c>
      <c r="O908" s="142" t="str">
        <f>IF(SP_SUL!L912="","*",SP_SUL!L912)</f>
        <v>*</v>
      </c>
      <c r="P908" s="141" t="str">
        <f>IF(SP_SUL!O912="","*",SP_SUL!O912)</f>
        <v>*</v>
      </c>
      <c r="Q908" s="141" t="str">
        <f>IF(SP_SUL!P912="","*",SP_SUL!P912)</f>
        <v>*</v>
      </c>
      <c r="R908" s="143" t="str">
        <f>IF(SP_SUL!Q912="","*",CONCATENATE(SP_SUL!Q912," ",SP_SUL!R912))</f>
        <v>*</v>
      </c>
      <c r="S908" s="143" t="str">
        <f>IF(SP_SUL!V912="","*",SP_SUL!V912)</f>
        <v>*</v>
      </c>
      <c r="T908" s="143" t="str">
        <f>IF(SP_SUL!W912="","*",SP_SUL!W912)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IF(SP_SUL!Y913="","*",SP_SUL!Y913)</f>
        <v>*</v>
      </c>
      <c r="B909" s="144" t="str">
        <f>IF(SP_SUL!X913="","*",SP_SUL!X913)</f>
        <v>*</v>
      </c>
      <c r="C909" s="144" t="str">
        <f>IF(SP_SUL!Z913="","*",SP_SUL!Z913)</f>
        <v>*</v>
      </c>
      <c r="D909" s="138" t="str">
        <f>IF(SP_SUL!S913="","*",SP_SUL!S913)</f>
        <v>-</v>
      </c>
      <c r="E909" s="138" t="str">
        <f>IF(SP_SUL!T913="","*",SP_SUL!T913)</f>
        <v>-</v>
      </c>
      <c r="F909" s="143" t="str">
        <f>IF(SP_SUL!B913="","*",SP_SUL!B913)</f>
        <v>*</v>
      </c>
      <c r="G909" s="143" t="str">
        <f>IF(SP_SUL!D913="","*",SP_SUL!D913)</f>
        <v>*</v>
      </c>
      <c r="H909" s="143" t="str">
        <f>IF(SP_SUL!F913="","*",SP_SUL!F913)</f>
        <v>*</v>
      </c>
      <c r="I909" s="143" t="str">
        <f>IF(SP_SUL!H913="","*",SP_SUL!H913)</f>
        <v>*</v>
      </c>
      <c r="J909" s="143" t="str">
        <f>IF(SP_SUL!I913="","*",SP_SUL!I913)</f>
        <v>*</v>
      </c>
      <c r="K909" s="138" t="str">
        <f>IF(SP_SUL!M913="","*",SP_SUL!M913)</f>
        <v>-</v>
      </c>
      <c r="L909" s="138" t="str">
        <f>IF(SP_SUL!N913="","*",SP_SUL!N913)</f>
        <v>-</v>
      </c>
      <c r="M909" s="139" t="str">
        <f>IF(SP_SUL!J913="","*",SP_SUL!J913)</f>
        <v>*</v>
      </c>
      <c r="N909" s="142" t="str">
        <f>IF(SP_SUL!K913="","*",SP_SUL!K913)</f>
        <v>*</v>
      </c>
      <c r="O909" s="142" t="str">
        <f>IF(SP_SUL!L913="","*",SP_SUL!L913)</f>
        <v>*</v>
      </c>
      <c r="P909" s="141" t="str">
        <f>IF(SP_SUL!O913="","*",SP_SUL!O913)</f>
        <v>*</v>
      </c>
      <c r="Q909" s="141" t="str">
        <f>IF(SP_SUL!P913="","*",SP_SUL!P913)</f>
        <v>*</v>
      </c>
      <c r="R909" s="143" t="str">
        <f>IF(SP_SUL!Q913="","*",CONCATENATE(SP_SUL!Q913," ",SP_SUL!R913))</f>
        <v>*</v>
      </c>
      <c r="S909" s="143" t="str">
        <f>IF(SP_SUL!V913="","*",SP_SUL!V913)</f>
        <v>*</v>
      </c>
      <c r="T909" s="143" t="str">
        <f>IF(SP_SUL!W913="","*",SP_SUL!W913)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IF(SP_SUL!Y914="","*",SP_SUL!Y914)</f>
        <v>*</v>
      </c>
      <c r="B910" s="144" t="str">
        <f>IF(SP_SUL!X914="","*",SP_SUL!X914)</f>
        <v>*</v>
      </c>
      <c r="C910" s="144" t="str">
        <f>IF(SP_SUL!Z914="","*",SP_SUL!Z914)</f>
        <v>*</v>
      </c>
      <c r="D910" s="138" t="str">
        <f>IF(SP_SUL!S914="","*",SP_SUL!S914)</f>
        <v>-</v>
      </c>
      <c r="E910" s="138" t="str">
        <f>IF(SP_SUL!T914="","*",SP_SUL!T914)</f>
        <v>-</v>
      </c>
      <c r="F910" s="143" t="str">
        <f>IF(SP_SUL!B914="","*",SP_SUL!B914)</f>
        <v>*</v>
      </c>
      <c r="G910" s="143" t="str">
        <f>IF(SP_SUL!D914="","*",SP_SUL!D914)</f>
        <v>*</v>
      </c>
      <c r="H910" s="143" t="str">
        <f>IF(SP_SUL!F914="","*",SP_SUL!F914)</f>
        <v>*</v>
      </c>
      <c r="I910" s="143" t="str">
        <f>IF(SP_SUL!H914="","*",SP_SUL!H914)</f>
        <v>*</v>
      </c>
      <c r="J910" s="143" t="str">
        <f>IF(SP_SUL!I914="","*",SP_SUL!I914)</f>
        <v>*</v>
      </c>
      <c r="K910" s="138" t="str">
        <f>IF(SP_SUL!M914="","*",SP_SUL!M914)</f>
        <v>-</v>
      </c>
      <c r="L910" s="138" t="str">
        <f>IF(SP_SUL!N914="","*",SP_SUL!N914)</f>
        <v>-</v>
      </c>
      <c r="M910" s="139" t="str">
        <f>IF(SP_SUL!J914="","*",SP_SUL!J914)</f>
        <v>*</v>
      </c>
      <c r="N910" s="142" t="str">
        <f>IF(SP_SUL!K914="","*",SP_SUL!K914)</f>
        <v>*</v>
      </c>
      <c r="O910" s="142" t="str">
        <f>IF(SP_SUL!L914="","*",SP_SUL!L914)</f>
        <v>*</v>
      </c>
      <c r="P910" s="141" t="str">
        <f>IF(SP_SUL!O914="","*",SP_SUL!O914)</f>
        <v>*</v>
      </c>
      <c r="Q910" s="141" t="str">
        <f>IF(SP_SUL!P914="","*",SP_SUL!P914)</f>
        <v>*</v>
      </c>
      <c r="R910" s="143" t="str">
        <f>IF(SP_SUL!Q914="","*",CONCATENATE(SP_SUL!Q914," ",SP_SUL!R914))</f>
        <v>*</v>
      </c>
      <c r="S910" s="143" t="str">
        <f>IF(SP_SUL!V914="","*",SP_SUL!V914)</f>
        <v>*</v>
      </c>
      <c r="T910" s="143" t="str">
        <f>IF(SP_SUL!W914="","*",SP_SUL!W914)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IF(SP_SUL!Y915="","*",SP_SUL!Y915)</f>
        <v>*</v>
      </c>
      <c r="B911" s="144" t="str">
        <f>IF(SP_SUL!X915="","*",SP_SUL!X915)</f>
        <v>*</v>
      </c>
      <c r="C911" s="144" t="str">
        <f>IF(SP_SUL!Z915="","*",SP_SUL!Z915)</f>
        <v>*</v>
      </c>
      <c r="D911" s="138" t="str">
        <f>IF(SP_SUL!S915="","*",SP_SUL!S915)</f>
        <v>-</v>
      </c>
      <c r="E911" s="138" t="str">
        <f>IF(SP_SUL!T915="","*",SP_SUL!T915)</f>
        <v>-</v>
      </c>
      <c r="F911" s="143" t="str">
        <f>IF(SP_SUL!B915="","*",SP_SUL!B915)</f>
        <v>*</v>
      </c>
      <c r="G911" s="143" t="str">
        <f>IF(SP_SUL!D915="","*",SP_SUL!D915)</f>
        <v>*</v>
      </c>
      <c r="H911" s="143" t="str">
        <f>IF(SP_SUL!F915="","*",SP_SUL!F915)</f>
        <v>*</v>
      </c>
      <c r="I911" s="143" t="str">
        <f>IF(SP_SUL!H915="","*",SP_SUL!H915)</f>
        <v>*</v>
      </c>
      <c r="J911" s="143" t="str">
        <f>IF(SP_SUL!I915="","*",SP_SUL!I915)</f>
        <v>*</v>
      </c>
      <c r="K911" s="138" t="str">
        <f>IF(SP_SUL!M915="","*",SP_SUL!M915)</f>
        <v>-</v>
      </c>
      <c r="L911" s="138" t="str">
        <f>IF(SP_SUL!N915="","*",SP_SUL!N915)</f>
        <v>-</v>
      </c>
      <c r="M911" s="139" t="str">
        <f>IF(SP_SUL!J915="","*",SP_SUL!J915)</f>
        <v>*</v>
      </c>
      <c r="N911" s="142" t="str">
        <f>IF(SP_SUL!K915="","*",SP_SUL!K915)</f>
        <v>*</v>
      </c>
      <c r="O911" s="142" t="str">
        <f>IF(SP_SUL!L915="","*",SP_SUL!L915)</f>
        <v>*</v>
      </c>
      <c r="P911" s="141" t="str">
        <f>IF(SP_SUL!O915="","*",SP_SUL!O915)</f>
        <v>*</v>
      </c>
      <c r="Q911" s="141" t="str">
        <f>IF(SP_SUL!P915="","*",SP_SUL!P915)</f>
        <v>*</v>
      </c>
      <c r="R911" s="143" t="str">
        <f>IF(SP_SUL!Q915="","*",CONCATENATE(SP_SUL!Q915," ",SP_SUL!R915))</f>
        <v>*</v>
      </c>
      <c r="S911" s="143" t="str">
        <f>IF(SP_SUL!V915="","*",SP_SUL!V915)</f>
        <v>*</v>
      </c>
      <c r="T911" s="143" t="str">
        <f>IF(SP_SUL!W915="","*",SP_SUL!W915)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IF(SP_SUL!Y916="","*",SP_SUL!Y916)</f>
        <v>*</v>
      </c>
      <c r="B912" s="144" t="str">
        <f>IF(SP_SUL!X916="","*",SP_SUL!X916)</f>
        <v>*</v>
      </c>
      <c r="C912" s="144" t="str">
        <f>IF(SP_SUL!Z916="","*",SP_SUL!Z916)</f>
        <v>*</v>
      </c>
      <c r="D912" s="138" t="str">
        <f>IF(SP_SUL!S916="","*",SP_SUL!S916)</f>
        <v>-</v>
      </c>
      <c r="E912" s="138" t="str">
        <f>IF(SP_SUL!T916="","*",SP_SUL!T916)</f>
        <v>-</v>
      </c>
      <c r="F912" s="143" t="str">
        <f>IF(SP_SUL!B916="","*",SP_SUL!B916)</f>
        <v>*</v>
      </c>
      <c r="G912" s="143" t="str">
        <f>IF(SP_SUL!D916="","*",SP_SUL!D916)</f>
        <v>*</v>
      </c>
      <c r="H912" s="143" t="str">
        <f>IF(SP_SUL!F916="","*",SP_SUL!F916)</f>
        <v>*</v>
      </c>
      <c r="I912" s="143" t="str">
        <f>IF(SP_SUL!H916="","*",SP_SUL!H916)</f>
        <v>*</v>
      </c>
      <c r="J912" s="143" t="str">
        <f>IF(SP_SUL!I916="","*",SP_SUL!I916)</f>
        <v>*</v>
      </c>
      <c r="K912" s="138" t="str">
        <f>IF(SP_SUL!M916="","*",SP_SUL!M916)</f>
        <v>-</v>
      </c>
      <c r="L912" s="138" t="str">
        <f>IF(SP_SUL!N916="","*",SP_SUL!N916)</f>
        <v>-</v>
      </c>
      <c r="M912" s="139" t="str">
        <f>IF(SP_SUL!J916="","*",SP_SUL!J916)</f>
        <v>*</v>
      </c>
      <c r="N912" s="142" t="str">
        <f>IF(SP_SUL!K916="","*",SP_SUL!K916)</f>
        <v>*</v>
      </c>
      <c r="O912" s="142" t="str">
        <f>IF(SP_SUL!L916="","*",SP_SUL!L916)</f>
        <v>*</v>
      </c>
      <c r="P912" s="141" t="str">
        <f>IF(SP_SUL!O916="","*",SP_SUL!O916)</f>
        <v>*</v>
      </c>
      <c r="Q912" s="141" t="str">
        <f>IF(SP_SUL!P916="","*",SP_SUL!P916)</f>
        <v>*</v>
      </c>
      <c r="R912" s="143" t="str">
        <f>IF(SP_SUL!Q916="","*",CONCATENATE(SP_SUL!Q916," ",SP_SUL!R916))</f>
        <v>*</v>
      </c>
      <c r="S912" s="143" t="str">
        <f>IF(SP_SUL!V916="","*",SP_SUL!V916)</f>
        <v>*</v>
      </c>
      <c r="T912" s="143" t="str">
        <f>IF(SP_SUL!W916="","*",SP_SUL!W916)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IF(SP_SUL!Y917="","*",SP_SUL!Y917)</f>
        <v>*</v>
      </c>
      <c r="B913" s="144" t="str">
        <f>IF(SP_SUL!X917="","*",SP_SUL!X917)</f>
        <v>*</v>
      </c>
      <c r="C913" s="144" t="str">
        <f>IF(SP_SUL!Z917="","*",SP_SUL!Z917)</f>
        <v>*</v>
      </c>
      <c r="D913" s="138" t="str">
        <f>IF(SP_SUL!S917="","*",SP_SUL!S917)</f>
        <v>-</v>
      </c>
      <c r="E913" s="138" t="str">
        <f>IF(SP_SUL!T917="","*",SP_SUL!T917)</f>
        <v>-</v>
      </c>
      <c r="F913" s="143" t="str">
        <f>IF(SP_SUL!B917="","*",SP_SUL!B917)</f>
        <v>*</v>
      </c>
      <c r="G913" s="143" t="str">
        <f>IF(SP_SUL!D917="","*",SP_SUL!D917)</f>
        <v>*</v>
      </c>
      <c r="H913" s="143" t="str">
        <f>IF(SP_SUL!F917="","*",SP_SUL!F917)</f>
        <v>*</v>
      </c>
      <c r="I913" s="143" t="str">
        <f>IF(SP_SUL!H917="","*",SP_SUL!H917)</f>
        <v>*</v>
      </c>
      <c r="J913" s="143" t="str">
        <f>IF(SP_SUL!I917="","*",SP_SUL!I917)</f>
        <v>*</v>
      </c>
      <c r="K913" s="138" t="str">
        <f>IF(SP_SUL!M917="","*",SP_SUL!M917)</f>
        <v>-</v>
      </c>
      <c r="L913" s="138" t="str">
        <f>IF(SP_SUL!N917="","*",SP_SUL!N917)</f>
        <v>-</v>
      </c>
      <c r="M913" s="139" t="str">
        <f>IF(SP_SUL!J917="","*",SP_SUL!J917)</f>
        <v>*</v>
      </c>
      <c r="N913" s="142" t="str">
        <f>IF(SP_SUL!K917="","*",SP_SUL!K917)</f>
        <v>*</v>
      </c>
      <c r="O913" s="142" t="str">
        <f>IF(SP_SUL!L917="","*",SP_SUL!L917)</f>
        <v>*</v>
      </c>
      <c r="P913" s="141" t="str">
        <f>IF(SP_SUL!O917="","*",SP_SUL!O917)</f>
        <v>*</v>
      </c>
      <c r="Q913" s="141" t="str">
        <f>IF(SP_SUL!P917="","*",SP_SUL!P917)</f>
        <v>*</v>
      </c>
      <c r="R913" s="143" t="str">
        <f>IF(SP_SUL!Q917="","*",CONCATENATE(SP_SUL!Q917," ",SP_SUL!R917))</f>
        <v>*</v>
      </c>
      <c r="S913" s="143" t="str">
        <f>IF(SP_SUL!V917="","*",SP_SUL!V917)</f>
        <v>*</v>
      </c>
      <c r="T913" s="143" t="str">
        <f>IF(SP_SUL!W917="","*",SP_SUL!W917)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IF(SP_SUL!Y918="","*",SP_SUL!Y918)</f>
        <v>*</v>
      </c>
      <c r="B914" s="144" t="str">
        <f>IF(SP_SUL!X918="","*",SP_SUL!X918)</f>
        <v>*</v>
      </c>
      <c r="C914" s="144" t="str">
        <f>IF(SP_SUL!Z918="","*",SP_SUL!Z918)</f>
        <v>*</v>
      </c>
      <c r="D914" s="138" t="str">
        <f>IF(SP_SUL!S918="","*",SP_SUL!S918)</f>
        <v>-</v>
      </c>
      <c r="E914" s="138" t="str">
        <f>IF(SP_SUL!T918="","*",SP_SUL!T918)</f>
        <v>-</v>
      </c>
      <c r="F914" s="143" t="str">
        <f>IF(SP_SUL!B918="","*",SP_SUL!B918)</f>
        <v>*</v>
      </c>
      <c r="G914" s="143" t="str">
        <f>IF(SP_SUL!D918="","*",SP_SUL!D918)</f>
        <v>*</v>
      </c>
      <c r="H914" s="143" t="str">
        <f>IF(SP_SUL!F918="","*",SP_SUL!F918)</f>
        <v>*</v>
      </c>
      <c r="I914" s="143" t="str">
        <f>IF(SP_SUL!H918="","*",SP_SUL!H918)</f>
        <v>*</v>
      </c>
      <c r="J914" s="143" t="str">
        <f>IF(SP_SUL!I918="","*",SP_SUL!I918)</f>
        <v>*</v>
      </c>
      <c r="K914" s="138" t="str">
        <f>IF(SP_SUL!M918="","*",SP_SUL!M918)</f>
        <v>-</v>
      </c>
      <c r="L914" s="138" t="str">
        <f>IF(SP_SUL!N918="","*",SP_SUL!N918)</f>
        <v>-</v>
      </c>
      <c r="M914" s="139" t="str">
        <f>IF(SP_SUL!J918="","*",SP_SUL!J918)</f>
        <v>*</v>
      </c>
      <c r="N914" s="142" t="str">
        <f>IF(SP_SUL!K918="","*",SP_SUL!K918)</f>
        <v>*</v>
      </c>
      <c r="O914" s="142" t="str">
        <f>IF(SP_SUL!L918="","*",SP_SUL!L918)</f>
        <v>*</v>
      </c>
      <c r="P914" s="141" t="str">
        <f>IF(SP_SUL!O918="","*",SP_SUL!O918)</f>
        <v>*</v>
      </c>
      <c r="Q914" s="141" t="str">
        <f>IF(SP_SUL!P918="","*",SP_SUL!P918)</f>
        <v>*</v>
      </c>
      <c r="R914" s="143" t="str">
        <f>IF(SP_SUL!Q918="","*",CONCATENATE(SP_SUL!Q918," ",SP_SUL!R918))</f>
        <v>*</v>
      </c>
      <c r="S914" s="143" t="str">
        <f>IF(SP_SUL!V918="","*",SP_SUL!V918)</f>
        <v>*</v>
      </c>
      <c r="T914" s="143" t="str">
        <f>IF(SP_SUL!W918="","*",SP_SUL!W918)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IF(SP_SUL!Y919="","*",SP_SUL!Y919)</f>
        <v>*</v>
      </c>
      <c r="B915" s="144" t="str">
        <f>IF(SP_SUL!X919="","*",SP_SUL!X919)</f>
        <v>*</v>
      </c>
      <c r="C915" s="144" t="str">
        <f>IF(SP_SUL!Z919="","*",SP_SUL!Z919)</f>
        <v>*</v>
      </c>
      <c r="D915" s="138" t="str">
        <f>IF(SP_SUL!S919="","*",SP_SUL!S919)</f>
        <v>-</v>
      </c>
      <c r="E915" s="138" t="str">
        <f>IF(SP_SUL!T919="","*",SP_SUL!T919)</f>
        <v>-</v>
      </c>
      <c r="F915" s="143" t="str">
        <f>IF(SP_SUL!B919="","*",SP_SUL!B919)</f>
        <v>*</v>
      </c>
      <c r="G915" s="143" t="str">
        <f>IF(SP_SUL!D919="","*",SP_SUL!D919)</f>
        <v>*</v>
      </c>
      <c r="H915" s="143" t="str">
        <f>IF(SP_SUL!F919="","*",SP_SUL!F919)</f>
        <v>*</v>
      </c>
      <c r="I915" s="143" t="str">
        <f>IF(SP_SUL!H919="","*",SP_SUL!H919)</f>
        <v>*</v>
      </c>
      <c r="J915" s="143" t="str">
        <f>IF(SP_SUL!I919="","*",SP_SUL!I919)</f>
        <v>*</v>
      </c>
      <c r="K915" s="138" t="str">
        <f>IF(SP_SUL!M919="","*",SP_SUL!M919)</f>
        <v>-</v>
      </c>
      <c r="L915" s="138" t="str">
        <f>IF(SP_SUL!N919="","*",SP_SUL!N919)</f>
        <v>-</v>
      </c>
      <c r="M915" s="139" t="str">
        <f>IF(SP_SUL!J919="","*",SP_SUL!J919)</f>
        <v>*</v>
      </c>
      <c r="N915" s="142" t="str">
        <f>IF(SP_SUL!K919="","*",SP_SUL!K919)</f>
        <v>*</v>
      </c>
      <c r="O915" s="142" t="str">
        <f>IF(SP_SUL!L919="","*",SP_SUL!L919)</f>
        <v>*</v>
      </c>
      <c r="P915" s="141" t="str">
        <f>IF(SP_SUL!O919="","*",SP_SUL!O919)</f>
        <v>*</v>
      </c>
      <c r="Q915" s="141" t="str">
        <f>IF(SP_SUL!P919="","*",SP_SUL!P919)</f>
        <v>*</v>
      </c>
      <c r="R915" s="143" t="str">
        <f>IF(SP_SUL!Q919="","*",CONCATENATE(SP_SUL!Q919," ",SP_SUL!R919))</f>
        <v>*</v>
      </c>
      <c r="S915" s="143" t="str">
        <f>IF(SP_SUL!V919="","*",SP_SUL!V919)</f>
        <v>*</v>
      </c>
      <c r="T915" s="143" t="str">
        <f>IF(SP_SUL!W919="","*",SP_SUL!W919)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IF(SP_SUL!Y920="","*",SP_SUL!Y920)</f>
        <v>*</v>
      </c>
      <c r="B916" s="144" t="str">
        <f>IF(SP_SUL!X920="","*",SP_SUL!X920)</f>
        <v>*</v>
      </c>
      <c r="C916" s="144" t="str">
        <f>IF(SP_SUL!Z920="","*",SP_SUL!Z920)</f>
        <v>*</v>
      </c>
      <c r="D916" s="138" t="str">
        <f>IF(SP_SUL!S920="","*",SP_SUL!S920)</f>
        <v>-</v>
      </c>
      <c r="E916" s="138" t="str">
        <f>IF(SP_SUL!T920="","*",SP_SUL!T920)</f>
        <v>-</v>
      </c>
      <c r="F916" s="143" t="str">
        <f>IF(SP_SUL!B920="","*",SP_SUL!B920)</f>
        <v>*</v>
      </c>
      <c r="G916" s="143" t="str">
        <f>IF(SP_SUL!D920="","*",SP_SUL!D920)</f>
        <v>*</v>
      </c>
      <c r="H916" s="143" t="str">
        <f>IF(SP_SUL!F920="","*",SP_SUL!F920)</f>
        <v>*</v>
      </c>
      <c r="I916" s="143" t="str">
        <f>IF(SP_SUL!H920="","*",SP_SUL!H920)</f>
        <v>*</v>
      </c>
      <c r="J916" s="143" t="str">
        <f>IF(SP_SUL!I920="","*",SP_SUL!I920)</f>
        <v>*</v>
      </c>
      <c r="K916" s="138" t="str">
        <f>IF(SP_SUL!M920="","*",SP_SUL!M920)</f>
        <v>-</v>
      </c>
      <c r="L916" s="138" t="str">
        <f>IF(SP_SUL!N920="","*",SP_SUL!N920)</f>
        <v>-</v>
      </c>
      <c r="M916" s="139" t="str">
        <f>IF(SP_SUL!J920="","*",SP_SUL!J920)</f>
        <v>*</v>
      </c>
      <c r="N916" s="142" t="str">
        <f>IF(SP_SUL!K920="","*",SP_SUL!K920)</f>
        <v>*</v>
      </c>
      <c r="O916" s="142" t="str">
        <f>IF(SP_SUL!L920="","*",SP_SUL!L920)</f>
        <v>*</v>
      </c>
      <c r="P916" s="141" t="str">
        <f>IF(SP_SUL!O920="","*",SP_SUL!O920)</f>
        <v>*</v>
      </c>
      <c r="Q916" s="141" t="str">
        <f>IF(SP_SUL!P920="","*",SP_SUL!P920)</f>
        <v>*</v>
      </c>
      <c r="R916" s="143" t="str">
        <f>IF(SP_SUL!Q920="","*",CONCATENATE(SP_SUL!Q920," ",SP_SUL!R920))</f>
        <v>*</v>
      </c>
      <c r="S916" s="143" t="str">
        <f>IF(SP_SUL!V920="","*",SP_SUL!V920)</f>
        <v>*</v>
      </c>
      <c r="T916" s="143" t="str">
        <f>IF(SP_SUL!W920="","*",SP_SUL!W920)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IF(SP_SUL!Y921="","*",SP_SUL!Y921)</f>
        <v>*</v>
      </c>
      <c r="B917" s="144" t="str">
        <f>IF(SP_SUL!X921="","*",SP_SUL!X921)</f>
        <v>*</v>
      </c>
      <c r="C917" s="144" t="str">
        <f>IF(SP_SUL!Z921="","*",SP_SUL!Z921)</f>
        <v>*</v>
      </c>
      <c r="D917" s="138" t="str">
        <f>IF(SP_SUL!S921="","*",SP_SUL!S921)</f>
        <v>-</v>
      </c>
      <c r="E917" s="138" t="str">
        <f>IF(SP_SUL!T921="","*",SP_SUL!T921)</f>
        <v>-</v>
      </c>
      <c r="F917" s="143" t="str">
        <f>IF(SP_SUL!B921="","*",SP_SUL!B921)</f>
        <v>*</v>
      </c>
      <c r="G917" s="143" t="str">
        <f>IF(SP_SUL!D921="","*",SP_SUL!D921)</f>
        <v>*</v>
      </c>
      <c r="H917" s="143" t="str">
        <f>IF(SP_SUL!F921="","*",SP_SUL!F921)</f>
        <v>*</v>
      </c>
      <c r="I917" s="143" t="str">
        <f>IF(SP_SUL!H921="","*",SP_SUL!H921)</f>
        <v>*</v>
      </c>
      <c r="J917" s="143" t="str">
        <f>IF(SP_SUL!I921="","*",SP_SUL!I921)</f>
        <v>*</v>
      </c>
      <c r="K917" s="138" t="str">
        <f>IF(SP_SUL!M921="","*",SP_SUL!M921)</f>
        <v>-</v>
      </c>
      <c r="L917" s="138" t="str">
        <f>IF(SP_SUL!N921="","*",SP_SUL!N921)</f>
        <v>-</v>
      </c>
      <c r="M917" s="139" t="str">
        <f>IF(SP_SUL!J921="","*",SP_SUL!J921)</f>
        <v>*</v>
      </c>
      <c r="N917" s="142" t="str">
        <f>IF(SP_SUL!K921="","*",SP_SUL!K921)</f>
        <v>*</v>
      </c>
      <c r="O917" s="142" t="str">
        <f>IF(SP_SUL!L921="","*",SP_SUL!L921)</f>
        <v>*</v>
      </c>
      <c r="P917" s="141" t="str">
        <f>IF(SP_SUL!O921="","*",SP_SUL!O921)</f>
        <v>*</v>
      </c>
      <c r="Q917" s="141" t="str">
        <f>IF(SP_SUL!P921="","*",SP_SUL!P921)</f>
        <v>*</v>
      </c>
      <c r="R917" s="143" t="str">
        <f>IF(SP_SUL!Q921="","*",CONCATENATE(SP_SUL!Q921," ",SP_SUL!R921))</f>
        <v>*</v>
      </c>
      <c r="S917" s="143" t="str">
        <f>IF(SP_SUL!V921="","*",SP_SUL!V921)</f>
        <v>*</v>
      </c>
      <c r="T917" s="143" t="str">
        <f>IF(SP_SUL!W921="","*",SP_SUL!W921)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IF(SP_SUL!Y922="","*",SP_SUL!Y922)</f>
        <v>*</v>
      </c>
      <c r="B918" s="144" t="str">
        <f>IF(SP_SUL!X922="","*",SP_SUL!X922)</f>
        <v>*</v>
      </c>
      <c r="C918" s="144" t="str">
        <f>IF(SP_SUL!Z922="","*",SP_SUL!Z922)</f>
        <v>*</v>
      </c>
      <c r="D918" s="138" t="str">
        <f>IF(SP_SUL!S922="","*",SP_SUL!S922)</f>
        <v>-</v>
      </c>
      <c r="E918" s="138" t="str">
        <f>IF(SP_SUL!T922="","*",SP_SUL!T922)</f>
        <v>-</v>
      </c>
      <c r="F918" s="143" t="str">
        <f>IF(SP_SUL!B922="","*",SP_SUL!B922)</f>
        <v>*</v>
      </c>
      <c r="G918" s="143" t="str">
        <f>IF(SP_SUL!D922="","*",SP_SUL!D922)</f>
        <v>*</v>
      </c>
      <c r="H918" s="143" t="str">
        <f>IF(SP_SUL!F922="","*",SP_SUL!F922)</f>
        <v>*</v>
      </c>
      <c r="I918" s="143" t="str">
        <f>IF(SP_SUL!H922="","*",SP_SUL!H922)</f>
        <v>*</v>
      </c>
      <c r="J918" s="143" t="str">
        <f>IF(SP_SUL!I922="","*",SP_SUL!I922)</f>
        <v>*</v>
      </c>
      <c r="K918" s="138" t="str">
        <f>IF(SP_SUL!M922="","*",SP_SUL!M922)</f>
        <v>-</v>
      </c>
      <c r="L918" s="138" t="str">
        <f>IF(SP_SUL!N922="","*",SP_SUL!N922)</f>
        <v>-</v>
      </c>
      <c r="M918" s="139" t="str">
        <f>IF(SP_SUL!J922="","*",SP_SUL!J922)</f>
        <v>*</v>
      </c>
      <c r="N918" s="142" t="str">
        <f>IF(SP_SUL!K922="","*",SP_SUL!K922)</f>
        <v>*</v>
      </c>
      <c r="O918" s="142" t="str">
        <f>IF(SP_SUL!L922="","*",SP_SUL!L922)</f>
        <v>*</v>
      </c>
      <c r="P918" s="141" t="str">
        <f>IF(SP_SUL!O922="","*",SP_SUL!O922)</f>
        <v>*</v>
      </c>
      <c r="Q918" s="141" t="str">
        <f>IF(SP_SUL!P922="","*",SP_SUL!P922)</f>
        <v>*</v>
      </c>
      <c r="R918" s="143" t="str">
        <f>IF(SP_SUL!Q922="","*",CONCATENATE(SP_SUL!Q922," ",SP_SUL!R922))</f>
        <v>*</v>
      </c>
      <c r="S918" s="143" t="str">
        <f>IF(SP_SUL!V922="","*",SP_SUL!V922)</f>
        <v>*</v>
      </c>
      <c r="T918" s="143" t="str">
        <f>IF(SP_SUL!W922="","*",SP_SUL!W922)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IF(SP_SUL!Y923="","*",SP_SUL!Y923)</f>
        <v>*</v>
      </c>
      <c r="B919" s="144" t="str">
        <f>IF(SP_SUL!X923="","*",SP_SUL!X923)</f>
        <v>*</v>
      </c>
      <c r="C919" s="144" t="str">
        <f>IF(SP_SUL!Z923="","*",SP_SUL!Z923)</f>
        <v>*</v>
      </c>
      <c r="D919" s="138" t="str">
        <f>IF(SP_SUL!S923="","*",SP_SUL!S923)</f>
        <v>-</v>
      </c>
      <c r="E919" s="138" t="str">
        <f>IF(SP_SUL!T923="","*",SP_SUL!T923)</f>
        <v>-</v>
      </c>
      <c r="F919" s="143" t="str">
        <f>IF(SP_SUL!B923="","*",SP_SUL!B923)</f>
        <v>*</v>
      </c>
      <c r="G919" s="143" t="str">
        <f>IF(SP_SUL!D923="","*",SP_SUL!D923)</f>
        <v>*</v>
      </c>
      <c r="H919" s="143" t="str">
        <f>IF(SP_SUL!F923="","*",SP_SUL!F923)</f>
        <v>*</v>
      </c>
      <c r="I919" s="143" t="str">
        <f>IF(SP_SUL!H923="","*",SP_SUL!H923)</f>
        <v>*</v>
      </c>
      <c r="J919" s="143" t="str">
        <f>IF(SP_SUL!I923="","*",SP_SUL!I923)</f>
        <v>*</v>
      </c>
      <c r="K919" s="138" t="str">
        <f>IF(SP_SUL!M923="","*",SP_SUL!M923)</f>
        <v>-</v>
      </c>
      <c r="L919" s="138" t="str">
        <f>IF(SP_SUL!N923="","*",SP_SUL!N923)</f>
        <v>-</v>
      </c>
      <c r="M919" s="139" t="str">
        <f>IF(SP_SUL!J923="","*",SP_SUL!J923)</f>
        <v>*</v>
      </c>
      <c r="N919" s="142" t="str">
        <f>IF(SP_SUL!K923="","*",SP_SUL!K923)</f>
        <v>*</v>
      </c>
      <c r="O919" s="142" t="str">
        <f>IF(SP_SUL!L923="","*",SP_SUL!L923)</f>
        <v>*</v>
      </c>
      <c r="P919" s="141" t="str">
        <f>IF(SP_SUL!O923="","*",SP_SUL!O923)</f>
        <v>*</v>
      </c>
      <c r="Q919" s="141" t="str">
        <f>IF(SP_SUL!P923="","*",SP_SUL!P923)</f>
        <v>*</v>
      </c>
      <c r="R919" s="143" t="str">
        <f>IF(SP_SUL!Q923="","*",CONCATENATE(SP_SUL!Q923," ",SP_SUL!R923))</f>
        <v>*</v>
      </c>
      <c r="S919" s="143" t="str">
        <f>IF(SP_SUL!V923="","*",SP_SUL!V923)</f>
        <v>*</v>
      </c>
      <c r="T919" s="143" t="str">
        <f>IF(SP_SUL!W923="","*",SP_SUL!W923)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IF(SP_SUL!Y924="","*",SP_SUL!Y924)</f>
        <v>*</v>
      </c>
      <c r="B920" s="144" t="str">
        <f>IF(SP_SUL!X924="","*",SP_SUL!X924)</f>
        <v>*</v>
      </c>
      <c r="C920" s="144" t="str">
        <f>IF(SP_SUL!Z924="","*",SP_SUL!Z924)</f>
        <v>*</v>
      </c>
      <c r="D920" s="138" t="str">
        <f>IF(SP_SUL!S924="","*",SP_SUL!S924)</f>
        <v>-</v>
      </c>
      <c r="E920" s="138" t="str">
        <f>IF(SP_SUL!T924="","*",SP_SUL!T924)</f>
        <v>-</v>
      </c>
      <c r="F920" s="143" t="str">
        <f>IF(SP_SUL!B924="","*",SP_SUL!B924)</f>
        <v>*</v>
      </c>
      <c r="G920" s="143" t="str">
        <f>IF(SP_SUL!D924="","*",SP_SUL!D924)</f>
        <v>*</v>
      </c>
      <c r="H920" s="143" t="str">
        <f>IF(SP_SUL!F924="","*",SP_SUL!F924)</f>
        <v>*</v>
      </c>
      <c r="I920" s="143" t="str">
        <f>IF(SP_SUL!H924="","*",SP_SUL!H924)</f>
        <v>*</v>
      </c>
      <c r="J920" s="143" t="str">
        <f>IF(SP_SUL!I924="","*",SP_SUL!I924)</f>
        <v>*</v>
      </c>
      <c r="K920" s="138" t="str">
        <f>IF(SP_SUL!M924="","*",SP_SUL!M924)</f>
        <v>-</v>
      </c>
      <c r="L920" s="138" t="str">
        <f>IF(SP_SUL!N924="","*",SP_SUL!N924)</f>
        <v>-</v>
      </c>
      <c r="M920" s="139" t="str">
        <f>IF(SP_SUL!J924="","*",SP_SUL!J924)</f>
        <v>*</v>
      </c>
      <c r="N920" s="142" t="str">
        <f>IF(SP_SUL!K924="","*",SP_SUL!K924)</f>
        <v>*</v>
      </c>
      <c r="O920" s="142" t="str">
        <f>IF(SP_SUL!L924="","*",SP_SUL!L924)</f>
        <v>*</v>
      </c>
      <c r="P920" s="141" t="str">
        <f>IF(SP_SUL!O924="","*",SP_SUL!O924)</f>
        <v>*</v>
      </c>
      <c r="Q920" s="141" t="str">
        <f>IF(SP_SUL!P924="","*",SP_SUL!P924)</f>
        <v>*</v>
      </c>
      <c r="R920" s="143" t="str">
        <f>IF(SP_SUL!Q924="","*",CONCATENATE(SP_SUL!Q924," ",SP_SUL!R924))</f>
        <v>*</v>
      </c>
      <c r="S920" s="143" t="str">
        <f>IF(SP_SUL!V924="","*",SP_SUL!V924)</f>
        <v>*</v>
      </c>
      <c r="T920" s="143" t="str">
        <f>IF(SP_SUL!W924="","*",SP_SUL!W924)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IF(SP_SUL!Y925="","*",SP_SUL!Y925)</f>
        <v>*</v>
      </c>
      <c r="B921" s="144" t="str">
        <f>IF(SP_SUL!X925="","*",SP_SUL!X925)</f>
        <v>*</v>
      </c>
      <c r="C921" s="144" t="str">
        <f>IF(SP_SUL!Z925="","*",SP_SUL!Z925)</f>
        <v>*</v>
      </c>
      <c r="D921" s="138" t="str">
        <f>IF(SP_SUL!S925="","*",SP_SUL!S925)</f>
        <v>-</v>
      </c>
      <c r="E921" s="138" t="str">
        <f>IF(SP_SUL!T925="","*",SP_SUL!T925)</f>
        <v>-</v>
      </c>
      <c r="F921" s="143" t="str">
        <f>IF(SP_SUL!B925="","*",SP_SUL!B925)</f>
        <v>*</v>
      </c>
      <c r="G921" s="143" t="str">
        <f>IF(SP_SUL!D925="","*",SP_SUL!D925)</f>
        <v>*</v>
      </c>
      <c r="H921" s="143" t="str">
        <f>IF(SP_SUL!F925="","*",SP_SUL!F925)</f>
        <v>*</v>
      </c>
      <c r="I921" s="143" t="str">
        <f>IF(SP_SUL!H925="","*",SP_SUL!H925)</f>
        <v>*</v>
      </c>
      <c r="J921" s="143" t="str">
        <f>IF(SP_SUL!I925="","*",SP_SUL!I925)</f>
        <v>*</v>
      </c>
      <c r="K921" s="138" t="str">
        <f>IF(SP_SUL!M925="","*",SP_SUL!M925)</f>
        <v>-</v>
      </c>
      <c r="L921" s="138" t="str">
        <f>IF(SP_SUL!N925="","*",SP_SUL!N925)</f>
        <v>-</v>
      </c>
      <c r="M921" s="139" t="str">
        <f>IF(SP_SUL!J925="","*",SP_SUL!J925)</f>
        <v>*</v>
      </c>
      <c r="N921" s="142" t="str">
        <f>IF(SP_SUL!K925="","*",SP_SUL!K925)</f>
        <v>*</v>
      </c>
      <c r="O921" s="142" t="str">
        <f>IF(SP_SUL!L925="","*",SP_SUL!L925)</f>
        <v>*</v>
      </c>
      <c r="P921" s="141" t="str">
        <f>IF(SP_SUL!O925="","*",SP_SUL!O925)</f>
        <v>*</v>
      </c>
      <c r="Q921" s="141" t="str">
        <f>IF(SP_SUL!P925="","*",SP_SUL!P925)</f>
        <v>*</v>
      </c>
      <c r="R921" s="143" t="str">
        <f>IF(SP_SUL!Q925="","*",CONCATENATE(SP_SUL!Q925," ",SP_SUL!R925))</f>
        <v>*</v>
      </c>
      <c r="S921" s="143" t="str">
        <f>IF(SP_SUL!V925="","*",SP_SUL!V925)</f>
        <v>*</v>
      </c>
      <c r="T921" s="143" t="str">
        <f>IF(SP_SUL!W925="","*",SP_SUL!W925)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IF(SP_SUL!Y926="","*",SP_SUL!Y926)</f>
        <v>*</v>
      </c>
      <c r="B922" s="144" t="str">
        <f>IF(SP_SUL!X926="","*",SP_SUL!X926)</f>
        <v>*</v>
      </c>
      <c r="C922" s="144" t="str">
        <f>IF(SP_SUL!Z926="","*",SP_SUL!Z926)</f>
        <v>*</v>
      </c>
      <c r="D922" s="138" t="str">
        <f>IF(SP_SUL!S926="","*",SP_SUL!S926)</f>
        <v>-</v>
      </c>
      <c r="E922" s="138" t="str">
        <f>IF(SP_SUL!T926="","*",SP_SUL!T926)</f>
        <v>-</v>
      </c>
      <c r="F922" s="143" t="str">
        <f>IF(SP_SUL!B926="","*",SP_SUL!B926)</f>
        <v>*</v>
      </c>
      <c r="G922" s="143" t="str">
        <f>IF(SP_SUL!D926="","*",SP_SUL!D926)</f>
        <v>*</v>
      </c>
      <c r="H922" s="143" t="str">
        <f>IF(SP_SUL!F926="","*",SP_SUL!F926)</f>
        <v>*</v>
      </c>
      <c r="I922" s="143" t="str">
        <f>IF(SP_SUL!H926="","*",SP_SUL!H926)</f>
        <v>*</v>
      </c>
      <c r="J922" s="143" t="str">
        <f>IF(SP_SUL!I926="","*",SP_SUL!I926)</f>
        <v>*</v>
      </c>
      <c r="K922" s="138" t="str">
        <f>IF(SP_SUL!M926="","*",SP_SUL!M926)</f>
        <v>-</v>
      </c>
      <c r="L922" s="138" t="str">
        <f>IF(SP_SUL!N926="","*",SP_SUL!N926)</f>
        <v>-</v>
      </c>
      <c r="M922" s="139" t="str">
        <f>IF(SP_SUL!J926="","*",SP_SUL!J926)</f>
        <v>*</v>
      </c>
      <c r="N922" s="142" t="str">
        <f>IF(SP_SUL!K926="","*",SP_SUL!K926)</f>
        <v>*</v>
      </c>
      <c r="O922" s="142" t="str">
        <f>IF(SP_SUL!L926="","*",SP_SUL!L926)</f>
        <v>*</v>
      </c>
      <c r="P922" s="141" t="str">
        <f>IF(SP_SUL!O926="","*",SP_SUL!O926)</f>
        <v>*</v>
      </c>
      <c r="Q922" s="141" t="str">
        <f>IF(SP_SUL!P926="","*",SP_SUL!P926)</f>
        <v>*</v>
      </c>
      <c r="R922" s="143" t="str">
        <f>IF(SP_SUL!Q926="","*",CONCATENATE(SP_SUL!Q926," ",SP_SUL!R926))</f>
        <v>*</v>
      </c>
      <c r="S922" s="143" t="str">
        <f>IF(SP_SUL!V926="","*",SP_SUL!V926)</f>
        <v>*</v>
      </c>
      <c r="T922" s="143" t="str">
        <f>IF(SP_SUL!W926="","*",SP_SUL!W926)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IF(SP_SUL!Y927="","*",SP_SUL!Y927)</f>
        <v>*</v>
      </c>
      <c r="B923" s="144" t="str">
        <f>IF(SP_SUL!X927="","*",SP_SUL!X927)</f>
        <v>*</v>
      </c>
      <c r="C923" s="144" t="str">
        <f>IF(SP_SUL!Z927="","*",SP_SUL!Z927)</f>
        <v>*</v>
      </c>
      <c r="D923" s="138" t="str">
        <f>IF(SP_SUL!S927="","*",SP_SUL!S927)</f>
        <v>-</v>
      </c>
      <c r="E923" s="138" t="str">
        <f>IF(SP_SUL!T927="","*",SP_SUL!T927)</f>
        <v>-</v>
      </c>
      <c r="F923" s="143" t="str">
        <f>IF(SP_SUL!B927="","*",SP_SUL!B927)</f>
        <v>*</v>
      </c>
      <c r="G923" s="143" t="str">
        <f>IF(SP_SUL!D927="","*",SP_SUL!D927)</f>
        <v>*</v>
      </c>
      <c r="H923" s="143" t="str">
        <f>IF(SP_SUL!F927="","*",SP_SUL!F927)</f>
        <v>*</v>
      </c>
      <c r="I923" s="143" t="str">
        <f>IF(SP_SUL!H927="","*",SP_SUL!H927)</f>
        <v>*</v>
      </c>
      <c r="J923" s="143" t="str">
        <f>IF(SP_SUL!I927="","*",SP_SUL!I927)</f>
        <v>*</v>
      </c>
      <c r="K923" s="138" t="str">
        <f>IF(SP_SUL!M927="","*",SP_SUL!M927)</f>
        <v>-</v>
      </c>
      <c r="L923" s="138" t="str">
        <f>IF(SP_SUL!N927="","*",SP_SUL!N927)</f>
        <v>-</v>
      </c>
      <c r="M923" s="139" t="str">
        <f>IF(SP_SUL!J927="","*",SP_SUL!J927)</f>
        <v>*</v>
      </c>
      <c r="N923" s="142" t="str">
        <f>IF(SP_SUL!K927="","*",SP_SUL!K927)</f>
        <v>*</v>
      </c>
      <c r="O923" s="142" t="str">
        <f>IF(SP_SUL!L927="","*",SP_SUL!L927)</f>
        <v>*</v>
      </c>
      <c r="P923" s="141" t="str">
        <f>IF(SP_SUL!O927="","*",SP_SUL!O927)</f>
        <v>*</v>
      </c>
      <c r="Q923" s="141" t="str">
        <f>IF(SP_SUL!P927="","*",SP_SUL!P927)</f>
        <v>*</v>
      </c>
      <c r="R923" s="143" t="str">
        <f>IF(SP_SUL!Q927="","*",CONCATENATE(SP_SUL!Q927," ",SP_SUL!R927))</f>
        <v>*</v>
      </c>
      <c r="S923" s="143" t="str">
        <f>IF(SP_SUL!V927="","*",SP_SUL!V927)</f>
        <v>*</v>
      </c>
      <c r="T923" s="143" t="str">
        <f>IF(SP_SUL!W927="","*",SP_SUL!W927)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IF(SP_SUL!Y928="","*",SP_SUL!Y928)</f>
        <v>*</v>
      </c>
      <c r="B924" s="144" t="str">
        <f>IF(SP_SUL!X928="","*",SP_SUL!X928)</f>
        <v>*</v>
      </c>
      <c r="C924" s="144" t="str">
        <f>IF(SP_SUL!Z928="","*",SP_SUL!Z928)</f>
        <v>*</v>
      </c>
      <c r="D924" s="138" t="str">
        <f>IF(SP_SUL!S928="","*",SP_SUL!S928)</f>
        <v>-</v>
      </c>
      <c r="E924" s="138" t="str">
        <f>IF(SP_SUL!T928="","*",SP_SUL!T928)</f>
        <v>-</v>
      </c>
      <c r="F924" s="143" t="str">
        <f>IF(SP_SUL!B928="","*",SP_SUL!B928)</f>
        <v>*</v>
      </c>
      <c r="G924" s="143" t="str">
        <f>IF(SP_SUL!D928="","*",SP_SUL!D928)</f>
        <v>*</v>
      </c>
      <c r="H924" s="143" t="str">
        <f>IF(SP_SUL!F928="","*",SP_SUL!F928)</f>
        <v>*</v>
      </c>
      <c r="I924" s="143" t="str">
        <f>IF(SP_SUL!H928="","*",SP_SUL!H928)</f>
        <v>*</v>
      </c>
      <c r="J924" s="143" t="str">
        <f>IF(SP_SUL!I928="","*",SP_SUL!I928)</f>
        <v>*</v>
      </c>
      <c r="K924" s="138" t="str">
        <f>IF(SP_SUL!M928="","*",SP_SUL!M928)</f>
        <v>-</v>
      </c>
      <c r="L924" s="138" t="str">
        <f>IF(SP_SUL!N928="","*",SP_SUL!N928)</f>
        <v>-</v>
      </c>
      <c r="M924" s="139" t="str">
        <f>IF(SP_SUL!J928="","*",SP_SUL!J928)</f>
        <v>*</v>
      </c>
      <c r="N924" s="142" t="str">
        <f>IF(SP_SUL!K928="","*",SP_SUL!K928)</f>
        <v>*</v>
      </c>
      <c r="O924" s="142" t="str">
        <f>IF(SP_SUL!L928="","*",SP_SUL!L928)</f>
        <v>*</v>
      </c>
      <c r="P924" s="141" t="str">
        <f>IF(SP_SUL!O928="","*",SP_SUL!O928)</f>
        <v>*</v>
      </c>
      <c r="Q924" s="141" t="str">
        <f>IF(SP_SUL!P928="","*",SP_SUL!P928)</f>
        <v>*</v>
      </c>
      <c r="R924" s="143" t="str">
        <f>IF(SP_SUL!Q928="","*",CONCATENATE(SP_SUL!Q928," ",SP_SUL!R928))</f>
        <v>*</v>
      </c>
      <c r="S924" s="143" t="str">
        <f>IF(SP_SUL!V928="","*",SP_SUL!V928)</f>
        <v>*</v>
      </c>
      <c r="T924" s="143" t="str">
        <f>IF(SP_SUL!W928="","*",SP_SUL!W928)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IF(SP_SUL!Y929="","*",SP_SUL!Y929)</f>
        <v>*</v>
      </c>
      <c r="B925" s="144" t="str">
        <f>IF(SP_SUL!X929="","*",SP_SUL!X929)</f>
        <v>*</v>
      </c>
      <c r="C925" s="144" t="str">
        <f>IF(SP_SUL!Z929="","*",SP_SUL!Z929)</f>
        <v>*</v>
      </c>
      <c r="D925" s="138" t="str">
        <f>IF(SP_SUL!S929="","*",SP_SUL!S929)</f>
        <v>-</v>
      </c>
      <c r="E925" s="138" t="str">
        <f>IF(SP_SUL!T929="","*",SP_SUL!T929)</f>
        <v>-</v>
      </c>
      <c r="F925" s="143" t="str">
        <f>IF(SP_SUL!B929="","*",SP_SUL!B929)</f>
        <v>*</v>
      </c>
      <c r="G925" s="143" t="str">
        <f>IF(SP_SUL!D929="","*",SP_SUL!D929)</f>
        <v>*</v>
      </c>
      <c r="H925" s="143" t="str">
        <f>IF(SP_SUL!F929="","*",SP_SUL!F929)</f>
        <v>*</v>
      </c>
      <c r="I925" s="143" t="str">
        <f>IF(SP_SUL!H929="","*",SP_SUL!H929)</f>
        <v>*</v>
      </c>
      <c r="J925" s="143" t="str">
        <f>IF(SP_SUL!I929="","*",SP_SUL!I929)</f>
        <v>*</v>
      </c>
      <c r="K925" s="138" t="str">
        <f>IF(SP_SUL!M929="","*",SP_SUL!M929)</f>
        <v>-</v>
      </c>
      <c r="L925" s="138" t="str">
        <f>IF(SP_SUL!N929="","*",SP_SUL!N929)</f>
        <v>-</v>
      </c>
      <c r="M925" s="139" t="str">
        <f>IF(SP_SUL!J929="","*",SP_SUL!J929)</f>
        <v>*</v>
      </c>
      <c r="N925" s="142" t="str">
        <f>IF(SP_SUL!K929="","*",SP_SUL!K929)</f>
        <v>*</v>
      </c>
      <c r="O925" s="142" t="str">
        <f>IF(SP_SUL!L929="","*",SP_SUL!L929)</f>
        <v>*</v>
      </c>
      <c r="P925" s="141" t="str">
        <f>IF(SP_SUL!O929="","*",SP_SUL!O929)</f>
        <v>*</v>
      </c>
      <c r="Q925" s="141" t="str">
        <f>IF(SP_SUL!P929="","*",SP_SUL!P929)</f>
        <v>*</v>
      </c>
      <c r="R925" s="143" t="str">
        <f>IF(SP_SUL!Q929="","*",CONCATENATE(SP_SUL!Q929," ",SP_SUL!R929))</f>
        <v>*</v>
      </c>
      <c r="S925" s="143" t="str">
        <f>IF(SP_SUL!V929="","*",SP_SUL!V929)</f>
        <v>*</v>
      </c>
      <c r="T925" s="143" t="str">
        <f>IF(SP_SUL!W929="","*",SP_SUL!W929)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IF(SP_SUL!Y930="","*",SP_SUL!Y930)</f>
        <v>*</v>
      </c>
      <c r="B926" s="144" t="str">
        <f>IF(SP_SUL!X930="","*",SP_SUL!X930)</f>
        <v>*</v>
      </c>
      <c r="C926" s="144" t="str">
        <f>IF(SP_SUL!Z930="","*",SP_SUL!Z930)</f>
        <v>*</v>
      </c>
      <c r="D926" s="138" t="str">
        <f>IF(SP_SUL!S930="","*",SP_SUL!S930)</f>
        <v>-</v>
      </c>
      <c r="E926" s="138" t="str">
        <f>IF(SP_SUL!T930="","*",SP_SUL!T930)</f>
        <v>-</v>
      </c>
      <c r="F926" s="143" t="str">
        <f>IF(SP_SUL!B930="","*",SP_SUL!B930)</f>
        <v>*</v>
      </c>
      <c r="G926" s="143" t="str">
        <f>IF(SP_SUL!D930="","*",SP_SUL!D930)</f>
        <v>*</v>
      </c>
      <c r="H926" s="143" t="str">
        <f>IF(SP_SUL!F930="","*",SP_SUL!F930)</f>
        <v>*</v>
      </c>
      <c r="I926" s="143" t="str">
        <f>IF(SP_SUL!H930="","*",SP_SUL!H930)</f>
        <v>*</v>
      </c>
      <c r="J926" s="143" t="str">
        <f>IF(SP_SUL!I930="","*",SP_SUL!I930)</f>
        <v>*</v>
      </c>
      <c r="K926" s="138" t="str">
        <f>IF(SP_SUL!M930="","*",SP_SUL!M930)</f>
        <v>-</v>
      </c>
      <c r="L926" s="138" t="str">
        <f>IF(SP_SUL!N930="","*",SP_SUL!N930)</f>
        <v>-</v>
      </c>
      <c r="M926" s="139" t="str">
        <f>IF(SP_SUL!J930="","*",SP_SUL!J930)</f>
        <v>*</v>
      </c>
      <c r="N926" s="142" t="str">
        <f>IF(SP_SUL!K930="","*",SP_SUL!K930)</f>
        <v>*</v>
      </c>
      <c r="O926" s="142" t="str">
        <f>IF(SP_SUL!L930="","*",SP_SUL!L930)</f>
        <v>*</v>
      </c>
      <c r="P926" s="141" t="str">
        <f>IF(SP_SUL!O930="","*",SP_SUL!O930)</f>
        <v>*</v>
      </c>
      <c r="Q926" s="141" t="str">
        <f>IF(SP_SUL!P930="","*",SP_SUL!P930)</f>
        <v>*</v>
      </c>
      <c r="R926" s="143" t="str">
        <f>IF(SP_SUL!Q930="","*",CONCATENATE(SP_SUL!Q930," ",SP_SUL!R930))</f>
        <v>*</v>
      </c>
      <c r="S926" s="143" t="str">
        <f>IF(SP_SUL!V930="","*",SP_SUL!V930)</f>
        <v>*</v>
      </c>
      <c r="T926" s="143" t="str">
        <f>IF(SP_SUL!W930="","*",SP_SUL!W930)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IF(SP_SUL!Y931="","*",SP_SUL!Y931)</f>
        <v>*</v>
      </c>
      <c r="B927" s="144" t="str">
        <f>IF(SP_SUL!X931="","*",SP_SUL!X931)</f>
        <v>*</v>
      </c>
      <c r="C927" s="144" t="str">
        <f>IF(SP_SUL!Z931="","*",SP_SUL!Z931)</f>
        <v>*</v>
      </c>
      <c r="D927" s="138" t="str">
        <f>IF(SP_SUL!S931="","*",SP_SUL!S931)</f>
        <v>-</v>
      </c>
      <c r="E927" s="138" t="str">
        <f>IF(SP_SUL!T931="","*",SP_SUL!T931)</f>
        <v>-</v>
      </c>
      <c r="F927" s="143" t="str">
        <f>IF(SP_SUL!B931="","*",SP_SUL!B931)</f>
        <v>*</v>
      </c>
      <c r="G927" s="143" t="str">
        <f>IF(SP_SUL!D931="","*",SP_SUL!D931)</f>
        <v>*</v>
      </c>
      <c r="H927" s="143" t="str">
        <f>IF(SP_SUL!F931="","*",SP_SUL!F931)</f>
        <v>*</v>
      </c>
      <c r="I927" s="143" t="str">
        <f>IF(SP_SUL!H931="","*",SP_SUL!H931)</f>
        <v>*</v>
      </c>
      <c r="J927" s="143" t="str">
        <f>IF(SP_SUL!I931="","*",SP_SUL!I931)</f>
        <v>*</v>
      </c>
      <c r="K927" s="138" t="str">
        <f>IF(SP_SUL!M931="","*",SP_SUL!M931)</f>
        <v>-</v>
      </c>
      <c r="L927" s="138" t="str">
        <f>IF(SP_SUL!N931="","*",SP_SUL!N931)</f>
        <v>-</v>
      </c>
      <c r="M927" s="139" t="str">
        <f>IF(SP_SUL!J931="","*",SP_SUL!J931)</f>
        <v>*</v>
      </c>
      <c r="N927" s="142" t="str">
        <f>IF(SP_SUL!K931="","*",SP_SUL!K931)</f>
        <v>*</v>
      </c>
      <c r="O927" s="142" t="str">
        <f>IF(SP_SUL!L931="","*",SP_SUL!L931)</f>
        <v>*</v>
      </c>
      <c r="P927" s="141" t="str">
        <f>IF(SP_SUL!O931="","*",SP_SUL!O931)</f>
        <v>*</v>
      </c>
      <c r="Q927" s="141" t="str">
        <f>IF(SP_SUL!P931="","*",SP_SUL!P931)</f>
        <v>*</v>
      </c>
      <c r="R927" s="143" t="str">
        <f>IF(SP_SUL!Q931="","*",CONCATENATE(SP_SUL!Q931," ",SP_SUL!R931))</f>
        <v>*</v>
      </c>
      <c r="S927" s="143" t="str">
        <f>IF(SP_SUL!V931="","*",SP_SUL!V931)</f>
        <v>*</v>
      </c>
      <c r="T927" s="143" t="str">
        <f>IF(SP_SUL!W931="","*",SP_SUL!W931)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IF(SP_SUL!Y932="","*",SP_SUL!Y932)</f>
        <v>*</v>
      </c>
      <c r="B928" s="144" t="str">
        <f>IF(SP_SUL!X932="","*",SP_SUL!X932)</f>
        <v>*</v>
      </c>
      <c r="C928" s="144" t="str">
        <f>IF(SP_SUL!Z932="","*",SP_SUL!Z932)</f>
        <v>*</v>
      </c>
      <c r="D928" s="138" t="str">
        <f>IF(SP_SUL!S932="","*",SP_SUL!S932)</f>
        <v>-</v>
      </c>
      <c r="E928" s="138" t="str">
        <f>IF(SP_SUL!T932="","*",SP_SUL!T932)</f>
        <v>-</v>
      </c>
      <c r="F928" s="143" t="str">
        <f>IF(SP_SUL!B932="","*",SP_SUL!B932)</f>
        <v>*</v>
      </c>
      <c r="G928" s="143" t="str">
        <f>IF(SP_SUL!D932="","*",SP_SUL!D932)</f>
        <v>*</v>
      </c>
      <c r="H928" s="143" t="str">
        <f>IF(SP_SUL!F932="","*",SP_SUL!F932)</f>
        <v>*</v>
      </c>
      <c r="I928" s="143" t="str">
        <f>IF(SP_SUL!H932="","*",SP_SUL!H932)</f>
        <v>*</v>
      </c>
      <c r="J928" s="143" t="str">
        <f>IF(SP_SUL!I932="","*",SP_SUL!I932)</f>
        <v>*</v>
      </c>
      <c r="K928" s="138" t="str">
        <f>IF(SP_SUL!M932="","*",SP_SUL!M932)</f>
        <v>-</v>
      </c>
      <c r="L928" s="138" t="str">
        <f>IF(SP_SUL!N932="","*",SP_SUL!N932)</f>
        <v>-</v>
      </c>
      <c r="M928" s="139" t="str">
        <f>IF(SP_SUL!J932="","*",SP_SUL!J932)</f>
        <v>*</v>
      </c>
      <c r="N928" s="142" t="str">
        <f>IF(SP_SUL!K932="","*",SP_SUL!K932)</f>
        <v>*</v>
      </c>
      <c r="O928" s="142" t="str">
        <f>IF(SP_SUL!L932="","*",SP_SUL!L932)</f>
        <v>*</v>
      </c>
      <c r="P928" s="141" t="str">
        <f>IF(SP_SUL!O932="","*",SP_SUL!O932)</f>
        <v>*</v>
      </c>
      <c r="Q928" s="141" t="str">
        <f>IF(SP_SUL!P932="","*",SP_SUL!P932)</f>
        <v>*</v>
      </c>
      <c r="R928" s="143" t="str">
        <f>IF(SP_SUL!Q932="","*",CONCATENATE(SP_SUL!Q932," ",SP_SUL!R932))</f>
        <v>*</v>
      </c>
      <c r="S928" s="143" t="str">
        <f>IF(SP_SUL!V932="","*",SP_SUL!V932)</f>
        <v>*</v>
      </c>
      <c r="T928" s="143" t="str">
        <f>IF(SP_SUL!W932="","*",SP_SUL!W932)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IF(SP_SUL!Y933="","*",SP_SUL!Y933)</f>
        <v>*</v>
      </c>
      <c r="B929" s="144" t="str">
        <f>IF(SP_SUL!X933="","*",SP_SUL!X933)</f>
        <v>*</v>
      </c>
      <c r="C929" s="144" t="str">
        <f>IF(SP_SUL!Z933="","*",SP_SUL!Z933)</f>
        <v>*</v>
      </c>
      <c r="D929" s="138" t="str">
        <f>IF(SP_SUL!S933="","*",SP_SUL!S933)</f>
        <v>-</v>
      </c>
      <c r="E929" s="138" t="str">
        <f>IF(SP_SUL!T933="","*",SP_SUL!T933)</f>
        <v>-</v>
      </c>
      <c r="F929" s="143" t="str">
        <f>IF(SP_SUL!B933="","*",SP_SUL!B933)</f>
        <v>*</v>
      </c>
      <c r="G929" s="143" t="str">
        <f>IF(SP_SUL!D933="","*",SP_SUL!D933)</f>
        <v>*</v>
      </c>
      <c r="H929" s="143" t="str">
        <f>IF(SP_SUL!F933="","*",SP_SUL!F933)</f>
        <v>*</v>
      </c>
      <c r="I929" s="143" t="str">
        <f>IF(SP_SUL!H933="","*",SP_SUL!H933)</f>
        <v>*</v>
      </c>
      <c r="J929" s="143" t="str">
        <f>IF(SP_SUL!I933="","*",SP_SUL!I933)</f>
        <v>*</v>
      </c>
      <c r="K929" s="138" t="str">
        <f>IF(SP_SUL!M933="","*",SP_SUL!M933)</f>
        <v>-</v>
      </c>
      <c r="L929" s="138" t="str">
        <f>IF(SP_SUL!N933="","*",SP_SUL!N933)</f>
        <v>-</v>
      </c>
      <c r="M929" s="139" t="str">
        <f>IF(SP_SUL!J933="","*",SP_SUL!J933)</f>
        <v>*</v>
      </c>
      <c r="N929" s="142" t="str">
        <f>IF(SP_SUL!K933="","*",SP_SUL!K933)</f>
        <v>*</v>
      </c>
      <c r="O929" s="142" t="str">
        <f>IF(SP_SUL!L933="","*",SP_SUL!L933)</f>
        <v>*</v>
      </c>
      <c r="P929" s="141" t="str">
        <f>IF(SP_SUL!O933="","*",SP_SUL!O933)</f>
        <v>*</v>
      </c>
      <c r="Q929" s="141" t="str">
        <f>IF(SP_SUL!P933="","*",SP_SUL!P933)</f>
        <v>*</v>
      </c>
      <c r="R929" s="143" t="str">
        <f>IF(SP_SUL!Q933="","*",CONCATENATE(SP_SUL!Q933," ",SP_SUL!R933))</f>
        <v>*</v>
      </c>
      <c r="S929" s="143" t="str">
        <f>IF(SP_SUL!V933="","*",SP_SUL!V933)</f>
        <v>*</v>
      </c>
      <c r="T929" s="143" t="str">
        <f>IF(SP_SUL!W933="","*",SP_SUL!W933)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IF(SP_SUL!Y934="","*",SP_SUL!Y934)</f>
        <v>*</v>
      </c>
      <c r="B930" s="144" t="str">
        <f>IF(SP_SUL!X934="","*",SP_SUL!X934)</f>
        <v>*</v>
      </c>
      <c r="C930" s="144" t="str">
        <f>IF(SP_SUL!Z934="","*",SP_SUL!Z934)</f>
        <v>*</v>
      </c>
      <c r="D930" s="138" t="str">
        <f>IF(SP_SUL!S934="","*",SP_SUL!S934)</f>
        <v>-</v>
      </c>
      <c r="E930" s="138" t="str">
        <f>IF(SP_SUL!T934="","*",SP_SUL!T934)</f>
        <v>-</v>
      </c>
      <c r="F930" s="143" t="str">
        <f>IF(SP_SUL!B934="","*",SP_SUL!B934)</f>
        <v>*</v>
      </c>
      <c r="G930" s="143" t="str">
        <f>IF(SP_SUL!D934="","*",SP_SUL!D934)</f>
        <v>*</v>
      </c>
      <c r="H930" s="143" t="str">
        <f>IF(SP_SUL!F934="","*",SP_SUL!F934)</f>
        <v>*</v>
      </c>
      <c r="I930" s="143" t="str">
        <f>IF(SP_SUL!H934="","*",SP_SUL!H934)</f>
        <v>*</v>
      </c>
      <c r="J930" s="143" t="str">
        <f>IF(SP_SUL!I934="","*",SP_SUL!I934)</f>
        <v>*</v>
      </c>
      <c r="K930" s="138" t="str">
        <f>IF(SP_SUL!M934="","*",SP_SUL!M934)</f>
        <v>-</v>
      </c>
      <c r="L930" s="138" t="str">
        <f>IF(SP_SUL!N934="","*",SP_SUL!N934)</f>
        <v>-</v>
      </c>
      <c r="M930" s="139" t="str">
        <f>IF(SP_SUL!J934="","*",SP_SUL!J934)</f>
        <v>*</v>
      </c>
      <c r="N930" s="142" t="str">
        <f>IF(SP_SUL!K934="","*",SP_SUL!K934)</f>
        <v>*</v>
      </c>
      <c r="O930" s="142" t="str">
        <f>IF(SP_SUL!L934="","*",SP_SUL!L934)</f>
        <v>*</v>
      </c>
      <c r="P930" s="141" t="str">
        <f>IF(SP_SUL!O934="","*",SP_SUL!O934)</f>
        <v>*</v>
      </c>
      <c r="Q930" s="141" t="str">
        <f>IF(SP_SUL!P934="","*",SP_SUL!P934)</f>
        <v>*</v>
      </c>
      <c r="R930" s="143" t="str">
        <f>IF(SP_SUL!Q934="","*",CONCATENATE(SP_SUL!Q934," ",SP_SUL!R934))</f>
        <v>*</v>
      </c>
      <c r="S930" s="143" t="str">
        <f>IF(SP_SUL!V934="","*",SP_SUL!V934)</f>
        <v>*</v>
      </c>
      <c r="T930" s="143" t="str">
        <f>IF(SP_SUL!W934="","*",SP_SUL!W934)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IF(SP_SUL!Y935="","*",SP_SUL!Y935)</f>
        <v>*</v>
      </c>
      <c r="B931" s="144" t="str">
        <f>IF(SP_SUL!X935="","*",SP_SUL!X935)</f>
        <v>*</v>
      </c>
      <c r="C931" s="144" t="str">
        <f>IF(SP_SUL!Z935="","*",SP_SUL!Z935)</f>
        <v>*</v>
      </c>
      <c r="D931" s="138" t="str">
        <f>IF(SP_SUL!S935="","*",SP_SUL!S935)</f>
        <v>-</v>
      </c>
      <c r="E931" s="138" t="str">
        <f>IF(SP_SUL!T935="","*",SP_SUL!T935)</f>
        <v>-</v>
      </c>
      <c r="F931" s="143" t="str">
        <f>IF(SP_SUL!B935="","*",SP_SUL!B935)</f>
        <v>*</v>
      </c>
      <c r="G931" s="143" t="str">
        <f>IF(SP_SUL!D935="","*",SP_SUL!D935)</f>
        <v>*</v>
      </c>
      <c r="H931" s="143" t="str">
        <f>IF(SP_SUL!F935="","*",SP_SUL!F935)</f>
        <v>*</v>
      </c>
      <c r="I931" s="143" t="str">
        <f>IF(SP_SUL!H935="","*",SP_SUL!H935)</f>
        <v>*</v>
      </c>
      <c r="J931" s="143" t="str">
        <f>IF(SP_SUL!I935="","*",SP_SUL!I935)</f>
        <v>*</v>
      </c>
      <c r="K931" s="138" t="str">
        <f>IF(SP_SUL!M935="","*",SP_SUL!M935)</f>
        <v>-</v>
      </c>
      <c r="L931" s="138" t="str">
        <f>IF(SP_SUL!N935="","*",SP_SUL!N935)</f>
        <v>-</v>
      </c>
      <c r="M931" s="139" t="str">
        <f>IF(SP_SUL!J935="","*",SP_SUL!J935)</f>
        <v>*</v>
      </c>
      <c r="N931" s="142" t="str">
        <f>IF(SP_SUL!K935="","*",SP_SUL!K935)</f>
        <v>*</v>
      </c>
      <c r="O931" s="142" t="str">
        <f>IF(SP_SUL!L935="","*",SP_SUL!L935)</f>
        <v>*</v>
      </c>
      <c r="P931" s="141" t="str">
        <f>IF(SP_SUL!O935="","*",SP_SUL!O935)</f>
        <v>*</v>
      </c>
      <c r="Q931" s="141" t="str">
        <f>IF(SP_SUL!P935="","*",SP_SUL!P935)</f>
        <v>*</v>
      </c>
      <c r="R931" s="143" t="str">
        <f>IF(SP_SUL!Q935="","*",CONCATENATE(SP_SUL!Q935," ",SP_SUL!R935))</f>
        <v>*</v>
      </c>
      <c r="S931" s="143" t="str">
        <f>IF(SP_SUL!V935="","*",SP_SUL!V935)</f>
        <v>*</v>
      </c>
      <c r="T931" s="143" t="str">
        <f>IF(SP_SUL!W935="","*",SP_SUL!W935)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IF(SP_SUL!Y936="","*",SP_SUL!Y936)</f>
        <v>*</v>
      </c>
      <c r="B932" s="144" t="str">
        <f>IF(SP_SUL!X936="","*",SP_SUL!X936)</f>
        <v>*</v>
      </c>
      <c r="C932" s="144" t="str">
        <f>IF(SP_SUL!Z936="","*",SP_SUL!Z936)</f>
        <v>*</v>
      </c>
      <c r="D932" s="138" t="str">
        <f>IF(SP_SUL!S936="","*",SP_SUL!S936)</f>
        <v>-</v>
      </c>
      <c r="E932" s="138" t="str">
        <f>IF(SP_SUL!T936="","*",SP_SUL!T936)</f>
        <v>-</v>
      </c>
      <c r="F932" s="143" t="str">
        <f>IF(SP_SUL!B936="","*",SP_SUL!B936)</f>
        <v>*</v>
      </c>
      <c r="G932" s="143" t="str">
        <f>IF(SP_SUL!D936="","*",SP_SUL!D936)</f>
        <v>*</v>
      </c>
      <c r="H932" s="143" t="str">
        <f>IF(SP_SUL!F936="","*",SP_SUL!F936)</f>
        <v>*</v>
      </c>
      <c r="I932" s="143" t="str">
        <f>IF(SP_SUL!H936="","*",SP_SUL!H936)</f>
        <v>*</v>
      </c>
      <c r="J932" s="143" t="str">
        <f>IF(SP_SUL!I936="","*",SP_SUL!I936)</f>
        <v>*</v>
      </c>
      <c r="K932" s="138" t="str">
        <f>IF(SP_SUL!M936="","*",SP_SUL!M936)</f>
        <v>-</v>
      </c>
      <c r="L932" s="138" t="str">
        <f>IF(SP_SUL!N936="","*",SP_SUL!N936)</f>
        <v>-</v>
      </c>
      <c r="M932" s="139" t="str">
        <f>IF(SP_SUL!J936="","*",SP_SUL!J936)</f>
        <v>*</v>
      </c>
      <c r="N932" s="142" t="str">
        <f>IF(SP_SUL!K936="","*",SP_SUL!K936)</f>
        <v>*</v>
      </c>
      <c r="O932" s="142" t="str">
        <f>IF(SP_SUL!L936="","*",SP_SUL!L936)</f>
        <v>*</v>
      </c>
      <c r="P932" s="141" t="str">
        <f>IF(SP_SUL!O936="","*",SP_SUL!O936)</f>
        <v>*</v>
      </c>
      <c r="Q932" s="141" t="str">
        <f>IF(SP_SUL!P936="","*",SP_SUL!P936)</f>
        <v>*</v>
      </c>
      <c r="R932" s="143" t="str">
        <f>IF(SP_SUL!Q936="","*",CONCATENATE(SP_SUL!Q936," ",SP_SUL!R936))</f>
        <v>*</v>
      </c>
      <c r="S932" s="143" t="str">
        <f>IF(SP_SUL!V936="","*",SP_SUL!V936)</f>
        <v>*</v>
      </c>
      <c r="T932" s="143" t="str">
        <f>IF(SP_SUL!W936="","*",SP_SUL!W936)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IF(SP_SUL!Y937="","*",SP_SUL!Y937)</f>
        <v>*</v>
      </c>
      <c r="B933" s="144" t="str">
        <f>IF(SP_SUL!X937="","*",SP_SUL!X937)</f>
        <v>*</v>
      </c>
      <c r="C933" s="144" t="str">
        <f>IF(SP_SUL!Z937="","*",SP_SUL!Z937)</f>
        <v>*</v>
      </c>
      <c r="D933" s="138" t="str">
        <f>IF(SP_SUL!S937="","*",SP_SUL!S937)</f>
        <v>-</v>
      </c>
      <c r="E933" s="138" t="str">
        <f>IF(SP_SUL!T937="","*",SP_SUL!T937)</f>
        <v>-</v>
      </c>
      <c r="F933" s="143" t="str">
        <f>IF(SP_SUL!B937="","*",SP_SUL!B937)</f>
        <v>*</v>
      </c>
      <c r="G933" s="143" t="str">
        <f>IF(SP_SUL!D937="","*",SP_SUL!D937)</f>
        <v>*</v>
      </c>
      <c r="H933" s="143" t="str">
        <f>IF(SP_SUL!F937="","*",SP_SUL!F937)</f>
        <v>*</v>
      </c>
      <c r="I933" s="143" t="str">
        <f>IF(SP_SUL!H937="","*",SP_SUL!H937)</f>
        <v>*</v>
      </c>
      <c r="J933" s="143" t="str">
        <f>IF(SP_SUL!I937="","*",SP_SUL!I937)</f>
        <v>*</v>
      </c>
      <c r="K933" s="138" t="str">
        <f>IF(SP_SUL!M937="","*",SP_SUL!M937)</f>
        <v>-</v>
      </c>
      <c r="L933" s="138" t="str">
        <f>IF(SP_SUL!N937="","*",SP_SUL!N937)</f>
        <v>-</v>
      </c>
      <c r="M933" s="139" t="str">
        <f>IF(SP_SUL!J937="","*",SP_SUL!J937)</f>
        <v>*</v>
      </c>
      <c r="N933" s="142" t="str">
        <f>IF(SP_SUL!K937="","*",SP_SUL!K937)</f>
        <v>*</v>
      </c>
      <c r="O933" s="142" t="str">
        <f>IF(SP_SUL!L937="","*",SP_SUL!L937)</f>
        <v>*</v>
      </c>
      <c r="P933" s="141" t="str">
        <f>IF(SP_SUL!O937="","*",SP_SUL!O937)</f>
        <v>*</v>
      </c>
      <c r="Q933" s="141" t="str">
        <f>IF(SP_SUL!P937="","*",SP_SUL!P937)</f>
        <v>*</v>
      </c>
      <c r="R933" s="143" t="str">
        <f>IF(SP_SUL!Q937="","*",CONCATENATE(SP_SUL!Q937," ",SP_SUL!R937))</f>
        <v>*</v>
      </c>
      <c r="S933" s="143" t="str">
        <f>IF(SP_SUL!V937="","*",SP_SUL!V937)</f>
        <v>*</v>
      </c>
      <c r="T933" s="143" t="str">
        <f>IF(SP_SUL!W937="","*",SP_SUL!W937)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IF(SP_SUL!Y938="","*",SP_SUL!Y938)</f>
        <v>*</v>
      </c>
      <c r="B934" s="144" t="str">
        <f>IF(SP_SUL!X938="","*",SP_SUL!X938)</f>
        <v>*</v>
      </c>
      <c r="C934" s="144" t="str">
        <f>IF(SP_SUL!Z938="","*",SP_SUL!Z938)</f>
        <v>*</v>
      </c>
      <c r="D934" s="138" t="str">
        <f>IF(SP_SUL!S938="","*",SP_SUL!S938)</f>
        <v>-</v>
      </c>
      <c r="E934" s="138" t="str">
        <f>IF(SP_SUL!T938="","*",SP_SUL!T938)</f>
        <v>-</v>
      </c>
      <c r="F934" s="143" t="str">
        <f>IF(SP_SUL!B938="","*",SP_SUL!B938)</f>
        <v>*</v>
      </c>
      <c r="G934" s="143" t="str">
        <f>IF(SP_SUL!D938="","*",SP_SUL!D938)</f>
        <v>*</v>
      </c>
      <c r="H934" s="143" t="str">
        <f>IF(SP_SUL!F938="","*",SP_SUL!F938)</f>
        <v>*</v>
      </c>
      <c r="I934" s="143" t="str">
        <f>IF(SP_SUL!H938="","*",SP_SUL!H938)</f>
        <v>*</v>
      </c>
      <c r="J934" s="143" t="str">
        <f>IF(SP_SUL!I938="","*",SP_SUL!I938)</f>
        <v>*</v>
      </c>
      <c r="K934" s="138" t="str">
        <f>IF(SP_SUL!M938="","*",SP_SUL!M938)</f>
        <v>-</v>
      </c>
      <c r="L934" s="138" t="str">
        <f>IF(SP_SUL!N938="","*",SP_SUL!N938)</f>
        <v>-</v>
      </c>
      <c r="M934" s="139" t="str">
        <f>IF(SP_SUL!J938="","*",SP_SUL!J938)</f>
        <v>*</v>
      </c>
      <c r="N934" s="142" t="str">
        <f>IF(SP_SUL!K938="","*",SP_SUL!K938)</f>
        <v>*</v>
      </c>
      <c r="O934" s="142" t="str">
        <f>IF(SP_SUL!L938="","*",SP_SUL!L938)</f>
        <v>*</v>
      </c>
      <c r="P934" s="141" t="str">
        <f>IF(SP_SUL!O938="","*",SP_SUL!O938)</f>
        <v>*</v>
      </c>
      <c r="Q934" s="141" t="str">
        <f>IF(SP_SUL!P938="","*",SP_SUL!P938)</f>
        <v>*</v>
      </c>
      <c r="R934" s="143" t="str">
        <f>IF(SP_SUL!Q938="","*",CONCATENATE(SP_SUL!Q938," ",SP_SUL!R938))</f>
        <v>*</v>
      </c>
      <c r="S934" s="143" t="str">
        <f>IF(SP_SUL!V938="","*",SP_SUL!V938)</f>
        <v>*</v>
      </c>
      <c r="T934" s="143" t="str">
        <f>IF(SP_SUL!W938="","*",SP_SUL!W938)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IF(SP_SUL!Y939="","*",SP_SUL!Y939)</f>
        <v>*</v>
      </c>
      <c r="B935" s="144" t="str">
        <f>IF(SP_SUL!X939="","*",SP_SUL!X939)</f>
        <v>*</v>
      </c>
      <c r="C935" s="144" t="str">
        <f>IF(SP_SUL!Z939="","*",SP_SUL!Z939)</f>
        <v>*</v>
      </c>
      <c r="D935" s="138" t="str">
        <f>IF(SP_SUL!S939="","*",SP_SUL!S939)</f>
        <v>-</v>
      </c>
      <c r="E935" s="138" t="str">
        <f>IF(SP_SUL!T939="","*",SP_SUL!T939)</f>
        <v>-</v>
      </c>
      <c r="F935" s="143" t="str">
        <f>IF(SP_SUL!B939="","*",SP_SUL!B939)</f>
        <v>*</v>
      </c>
      <c r="G935" s="143" t="str">
        <f>IF(SP_SUL!D939="","*",SP_SUL!D939)</f>
        <v>*</v>
      </c>
      <c r="H935" s="143" t="str">
        <f>IF(SP_SUL!F939="","*",SP_SUL!F939)</f>
        <v>*</v>
      </c>
      <c r="I935" s="143" t="str">
        <f>IF(SP_SUL!H939="","*",SP_SUL!H939)</f>
        <v>*</v>
      </c>
      <c r="J935" s="143" t="str">
        <f>IF(SP_SUL!I939="","*",SP_SUL!I939)</f>
        <v>*</v>
      </c>
      <c r="K935" s="138" t="str">
        <f>IF(SP_SUL!M939="","*",SP_SUL!M939)</f>
        <v>-</v>
      </c>
      <c r="L935" s="138" t="str">
        <f>IF(SP_SUL!N939="","*",SP_SUL!N939)</f>
        <v>-</v>
      </c>
      <c r="M935" s="139" t="str">
        <f>IF(SP_SUL!J939="","*",SP_SUL!J939)</f>
        <v>*</v>
      </c>
      <c r="N935" s="142" t="str">
        <f>IF(SP_SUL!K939="","*",SP_SUL!K939)</f>
        <v>*</v>
      </c>
      <c r="O935" s="142" t="str">
        <f>IF(SP_SUL!L939="","*",SP_SUL!L939)</f>
        <v>*</v>
      </c>
      <c r="P935" s="141" t="str">
        <f>IF(SP_SUL!O939="","*",SP_SUL!O939)</f>
        <v>*</v>
      </c>
      <c r="Q935" s="141" t="str">
        <f>IF(SP_SUL!P939="","*",SP_SUL!P939)</f>
        <v>*</v>
      </c>
      <c r="R935" s="143" t="str">
        <f>IF(SP_SUL!Q939="","*",CONCATENATE(SP_SUL!Q939," ",SP_SUL!R939))</f>
        <v>*</v>
      </c>
      <c r="S935" s="143" t="str">
        <f>IF(SP_SUL!V939="","*",SP_SUL!V939)</f>
        <v>*</v>
      </c>
      <c r="T935" s="143" t="str">
        <f>IF(SP_SUL!W939="","*",SP_SUL!W939)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IF(SP_SUL!Y940="","*",SP_SUL!Y940)</f>
        <v>*</v>
      </c>
      <c r="B936" s="144" t="str">
        <f>IF(SP_SUL!X940="","*",SP_SUL!X940)</f>
        <v>*</v>
      </c>
      <c r="C936" s="144" t="str">
        <f>IF(SP_SUL!Z940="","*",SP_SUL!Z940)</f>
        <v>*</v>
      </c>
      <c r="D936" s="138" t="str">
        <f>IF(SP_SUL!S940="","*",SP_SUL!S940)</f>
        <v>-</v>
      </c>
      <c r="E936" s="138" t="str">
        <f>IF(SP_SUL!T940="","*",SP_SUL!T940)</f>
        <v>-</v>
      </c>
      <c r="F936" s="143" t="str">
        <f>IF(SP_SUL!B940="","*",SP_SUL!B940)</f>
        <v>*</v>
      </c>
      <c r="G936" s="143" t="str">
        <f>IF(SP_SUL!D940="","*",SP_SUL!D940)</f>
        <v>*</v>
      </c>
      <c r="H936" s="143" t="str">
        <f>IF(SP_SUL!F940="","*",SP_SUL!F940)</f>
        <v>*</v>
      </c>
      <c r="I936" s="143" t="str">
        <f>IF(SP_SUL!H940="","*",SP_SUL!H940)</f>
        <v>*</v>
      </c>
      <c r="J936" s="143" t="str">
        <f>IF(SP_SUL!I940="","*",SP_SUL!I940)</f>
        <v>*</v>
      </c>
      <c r="K936" s="138" t="str">
        <f>IF(SP_SUL!M940="","*",SP_SUL!M940)</f>
        <v>-</v>
      </c>
      <c r="L936" s="138" t="str">
        <f>IF(SP_SUL!N940="","*",SP_SUL!N940)</f>
        <v>-</v>
      </c>
      <c r="M936" s="139" t="str">
        <f>IF(SP_SUL!J940="","*",SP_SUL!J940)</f>
        <v>*</v>
      </c>
      <c r="N936" s="142" t="str">
        <f>IF(SP_SUL!K940="","*",SP_SUL!K940)</f>
        <v>*</v>
      </c>
      <c r="O936" s="142" t="str">
        <f>IF(SP_SUL!L940="","*",SP_SUL!L940)</f>
        <v>*</v>
      </c>
      <c r="P936" s="141" t="str">
        <f>IF(SP_SUL!O940="","*",SP_SUL!O940)</f>
        <v>*</v>
      </c>
      <c r="Q936" s="141" t="str">
        <f>IF(SP_SUL!P940="","*",SP_SUL!P940)</f>
        <v>*</v>
      </c>
      <c r="R936" s="143" t="str">
        <f>IF(SP_SUL!Q940="","*",CONCATENATE(SP_SUL!Q940," ",SP_SUL!R940))</f>
        <v>*</v>
      </c>
      <c r="S936" s="143" t="str">
        <f>IF(SP_SUL!V940="","*",SP_SUL!V940)</f>
        <v>*</v>
      </c>
      <c r="T936" s="143" t="str">
        <f>IF(SP_SUL!W940="","*",SP_SUL!W940)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IF(SP_SUL!Y941="","*",SP_SUL!Y941)</f>
        <v>*</v>
      </c>
      <c r="B937" s="144" t="str">
        <f>IF(SP_SUL!X941="","*",SP_SUL!X941)</f>
        <v>*</v>
      </c>
      <c r="C937" s="144" t="str">
        <f>IF(SP_SUL!Z941="","*",SP_SUL!Z941)</f>
        <v>*</v>
      </c>
      <c r="D937" s="138" t="str">
        <f>IF(SP_SUL!S941="","*",SP_SUL!S941)</f>
        <v>-</v>
      </c>
      <c r="E937" s="138" t="str">
        <f>IF(SP_SUL!T941="","*",SP_SUL!T941)</f>
        <v>-</v>
      </c>
      <c r="F937" s="143" t="str">
        <f>IF(SP_SUL!B941="","*",SP_SUL!B941)</f>
        <v>*</v>
      </c>
      <c r="G937" s="143" t="str">
        <f>IF(SP_SUL!D941="","*",SP_SUL!D941)</f>
        <v>*</v>
      </c>
      <c r="H937" s="143" t="str">
        <f>IF(SP_SUL!F941="","*",SP_SUL!F941)</f>
        <v>*</v>
      </c>
      <c r="I937" s="143" t="str">
        <f>IF(SP_SUL!H941="","*",SP_SUL!H941)</f>
        <v>*</v>
      </c>
      <c r="J937" s="143" t="str">
        <f>IF(SP_SUL!I941="","*",SP_SUL!I941)</f>
        <v>*</v>
      </c>
      <c r="K937" s="138" t="str">
        <f>IF(SP_SUL!M941="","*",SP_SUL!M941)</f>
        <v>-</v>
      </c>
      <c r="L937" s="138" t="str">
        <f>IF(SP_SUL!N941="","*",SP_SUL!N941)</f>
        <v>-</v>
      </c>
      <c r="M937" s="139" t="str">
        <f>IF(SP_SUL!J941="","*",SP_SUL!J941)</f>
        <v>*</v>
      </c>
      <c r="N937" s="142" t="str">
        <f>IF(SP_SUL!K941="","*",SP_SUL!K941)</f>
        <v>*</v>
      </c>
      <c r="O937" s="142" t="str">
        <f>IF(SP_SUL!L941="","*",SP_SUL!L941)</f>
        <v>*</v>
      </c>
      <c r="P937" s="141" t="str">
        <f>IF(SP_SUL!O941="","*",SP_SUL!O941)</f>
        <v>*</v>
      </c>
      <c r="Q937" s="141" t="str">
        <f>IF(SP_SUL!P941="","*",SP_SUL!P941)</f>
        <v>*</v>
      </c>
      <c r="R937" s="143" t="str">
        <f>IF(SP_SUL!Q941="","*",CONCATENATE(SP_SUL!Q941," ",SP_SUL!R941))</f>
        <v>*</v>
      </c>
      <c r="S937" s="143" t="str">
        <f>IF(SP_SUL!V941="","*",SP_SUL!V941)</f>
        <v>*</v>
      </c>
      <c r="T937" s="143" t="str">
        <f>IF(SP_SUL!W941="","*",SP_SUL!W941)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IF(SP_SUL!Y942="","*",SP_SUL!Y942)</f>
        <v>*</v>
      </c>
      <c r="B938" s="144" t="str">
        <f>IF(SP_SUL!X942="","*",SP_SUL!X942)</f>
        <v>*</v>
      </c>
      <c r="C938" s="144" t="str">
        <f>IF(SP_SUL!Z942="","*",SP_SUL!Z942)</f>
        <v>*</v>
      </c>
      <c r="D938" s="138" t="str">
        <f>IF(SP_SUL!S942="","*",SP_SUL!S942)</f>
        <v>-</v>
      </c>
      <c r="E938" s="138" t="str">
        <f>IF(SP_SUL!T942="","*",SP_SUL!T942)</f>
        <v>-</v>
      </c>
      <c r="F938" s="143" t="str">
        <f>IF(SP_SUL!B942="","*",SP_SUL!B942)</f>
        <v>*</v>
      </c>
      <c r="G938" s="143" t="str">
        <f>IF(SP_SUL!D942="","*",SP_SUL!D942)</f>
        <v>*</v>
      </c>
      <c r="H938" s="143" t="str">
        <f>IF(SP_SUL!F942="","*",SP_SUL!F942)</f>
        <v>*</v>
      </c>
      <c r="I938" s="143" t="str">
        <f>IF(SP_SUL!H942="","*",SP_SUL!H942)</f>
        <v>*</v>
      </c>
      <c r="J938" s="143" t="str">
        <f>IF(SP_SUL!I942="","*",SP_SUL!I942)</f>
        <v>*</v>
      </c>
      <c r="K938" s="138" t="str">
        <f>IF(SP_SUL!M942="","*",SP_SUL!M942)</f>
        <v>-</v>
      </c>
      <c r="L938" s="138" t="str">
        <f>IF(SP_SUL!N942="","*",SP_SUL!N942)</f>
        <v>-</v>
      </c>
      <c r="M938" s="139" t="str">
        <f>IF(SP_SUL!J942="","*",SP_SUL!J942)</f>
        <v>*</v>
      </c>
      <c r="N938" s="142" t="str">
        <f>IF(SP_SUL!K942="","*",SP_SUL!K942)</f>
        <v>*</v>
      </c>
      <c r="O938" s="142" t="str">
        <f>IF(SP_SUL!L942="","*",SP_SUL!L942)</f>
        <v>*</v>
      </c>
      <c r="P938" s="141" t="str">
        <f>IF(SP_SUL!O942="","*",SP_SUL!O942)</f>
        <v>*</v>
      </c>
      <c r="Q938" s="141" t="str">
        <f>IF(SP_SUL!P942="","*",SP_SUL!P942)</f>
        <v>*</v>
      </c>
      <c r="R938" s="143" t="str">
        <f>IF(SP_SUL!Q942="","*",CONCATENATE(SP_SUL!Q942," ",SP_SUL!R942))</f>
        <v>*</v>
      </c>
      <c r="S938" s="143" t="str">
        <f>IF(SP_SUL!V942="","*",SP_SUL!V942)</f>
        <v>*</v>
      </c>
      <c r="T938" s="143" t="str">
        <f>IF(SP_SUL!W942="","*",SP_SUL!W942)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IF(SP_SUL!Y943="","*",SP_SUL!Y943)</f>
        <v>*</v>
      </c>
      <c r="B939" s="144" t="str">
        <f>IF(SP_SUL!X943="","*",SP_SUL!X943)</f>
        <v>*</v>
      </c>
      <c r="C939" s="144" t="str">
        <f>IF(SP_SUL!Z943="","*",SP_SUL!Z943)</f>
        <v>*</v>
      </c>
      <c r="D939" s="138" t="str">
        <f>IF(SP_SUL!S943="","*",SP_SUL!S943)</f>
        <v>-</v>
      </c>
      <c r="E939" s="138" t="str">
        <f>IF(SP_SUL!T943="","*",SP_SUL!T943)</f>
        <v>-</v>
      </c>
      <c r="F939" s="143" t="str">
        <f>IF(SP_SUL!B943="","*",SP_SUL!B943)</f>
        <v>*</v>
      </c>
      <c r="G939" s="143" t="str">
        <f>IF(SP_SUL!D943="","*",SP_SUL!D943)</f>
        <v>*</v>
      </c>
      <c r="H939" s="143" t="str">
        <f>IF(SP_SUL!F943="","*",SP_SUL!F943)</f>
        <v>*</v>
      </c>
      <c r="I939" s="143" t="str">
        <f>IF(SP_SUL!H943="","*",SP_SUL!H943)</f>
        <v>*</v>
      </c>
      <c r="J939" s="143" t="str">
        <f>IF(SP_SUL!I943="","*",SP_SUL!I943)</f>
        <v>*</v>
      </c>
      <c r="K939" s="138" t="str">
        <f>IF(SP_SUL!M943="","*",SP_SUL!M943)</f>
        <v>-</v>
      </c>
      <c r="L939" s="138" t="str">
        <f>IF(SP_SUL!N943="","*",SP_SUL!N943)</f>
        <v>-</v>
      </c>
      <c r="M939" s="139" t="str">
        <f>IF(SP_SUL!J943="","*",SP_SUL!J943)</f>
        <v>*</v>
      </c>
      <c r="N939" s="142" t="str">
        <f>IF(SP_SUL!K943="","*",SP_SUL!K943)</f>
        <v>*</v>
      </c>
      <c r="O939" s="142" t="str">
        <f>IF(SP_SUL!L943="","*",SP_SUL!L943)</f>
        <v>*</v>
      </c>
      <c r="P939" s="141" t="str">
        <f>IF(SP_SUL!O943="","*",SP_SUL!O943)</f>
        <v>*</v>
      </c>
      <c r="Q939" s="141" t="str">
        <f>IF(SP_SUL!P943="","*",SP_SUL!P943)</f>
        <v>*</v>
      </c>
      <c r="R939" s="143" t="str">
        <f>IF(SP_SUL!Q943="","*",CONCATENATE(SP_SUL!Q943," ",SP_SUL!R943))</f>
        <v>*</v>
      </c>
      <c r="S939" s="143" t="str">
        <f>IF(SP_SUL!V943="","*",SP_SUL!V943)</f>
        <v>*</v>
      </c>
      <c r="T939" s="143" t="str">
        <f>IF(SP_SUL!W943="","*",SP_SUL!W943)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IF(SP_SUL!Y944="","*",SP_SUL!Y944)</f>
        <v>*</v>
      </c>
      <c r="B940" s="144" t="str">
        <f>IF(SP_SUL!X944="","*",SP_SUL!X944)</f>
        <v>*</v>
      </c>
      <c r="C940" s="144" t="str">
        <f>IF(SP_SUL!Z944="","*",SP_SUL!Z944)</f>
        <v>*</v>
      </c>
      <c r="D940" s="138" t="str">
        <f>IF(SP_SUL!S944="","*",SP_SUL!S944)</f>
        <v>-</v>
      </c>
      <c r="E940" s="138" t="str">
        <f>IF(SP_SUL!T944="","*",SP_SUL!T944)</f>
        <v>-</v>
      </c>
      <c r="F940" s="143" t="str">
        <f>IF(SP_SUL!B944="","*",SP_SUL!B944)</f>
        <v>*</v>
      </c>
      <c r="G940" s="143" t="str">
        <f>IF(SP_SUL!D944="","*",SP_SUL!D944)</f>
        <v>*</v>
      </c>
      <c r="H940" s="143" t="str">
        <f>IF(SP_SUL!F944="","*",SP_SUL!F944)</f>
        <v>*</v>
      </c>
      <c r="I940" s="143" t="str">
        <f>IF(SP_SUL!H944="","*",SP_SUL!H944)</f>
        <v>*</v>
      </c>
      <c r="J940" s="143" t="str">
        <f>IF(SP_SUL!I944="","*",SP_SUL!I944)</f>
        <v>*</v>
      </c>
      <c r="K940" s="138" t="str">
        <f>IF(SP_SUL!M944="","*",SP_SUL!M944)</f>
        <v>-</v>
      </c>
      <c r="L940" s="138" t="str">
        <f>IF(SP_SUL!N944="","*",SP_SUL!N944)</f>
        <v>-</v>
      </c>
      <c r="M940" s="139" t="str">
        <f>IF(SP_SUL!J944="","*",SP_SUL!J944)</f>
        <v>*</v>
      </c>
      <c r="N940" s="142" t="str">
        <f>IF(SP_SUL!K944="","*",SP_SUL!K944)</f>
        <v>*</v>
      </c>
      <c r="O940" s="142" t="str">
        <f>IF(SP_SUL!L944="","*",SP_SUL!L944)</f>
        <v>*</v>
      </c>
      <c r="P940" s="141" t="str">
        <f>IF(SP_SUL!O944="","*",SP_SUL!O944)</f>
        <v>*</v>
      </c>
      <c r="Q940" s="141" t="str">
        <f>IF(SP_SUL!P944="","*",SP_SUL!P944)</f>
        <v>*</v>
      </c>
      <c r="R940" s="143" t="str">
        <f>IF(SP_SUL!Q944="","*",CONCATENATE(SP_SUL!Q944," ",SP_SUL!R944))</f>
        <v>*</v>
      </c>
      <c r="S940" s="143" t="str">
        <f>IF(SP_SUL!V944="","*",SP_SUL!V944)</f>
        <v>*</v>
      </c>
      <c r="T940" s="143" t="str">
        <f>IF(SP_SUL!W944="","*",SP_SUL!W944)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IF(SP_SUL!Y945="","*",SP_SUL!Y945)</f>
        <v>*</v>
      </c>
      <c r="B941" s="144" t="str">
        <f>IF(SP_SUL!X945="","*",SP_SUL!X945)</f>
        <v>*</v>
      </c>
      <c r="C941" s="144" t="str">
        <f>IF(SP_SUL!Z945="","*",SP_SUL!Z945)</f>
        <v>*</v>
      </c>
      <c r="D941" s="138" t="str">
        <f>IF(SP_SUL!S945="","*",SP_SUL!S945)</f>
        <v>-</v>
      </c>
      <c r="E941" s="138" t="str">
        <f>IF(SP_SUL!T945="","*",SP_SUL!T945)</f>
        <v>-</v>
      </c>
      <c r="F941" s="143" t="str">
        <f>IF(SP_SUL!B945="","*",SP_SUL!B945)</f>
        <v>*</v>
      </c>
      <c r="G941" s="143" t="str">
        <f>IF(SP_SUL!D945="","*",SP_SUL!D945)</f>
        <v>*</v>
      </c>
      <c r="H941" s="143" t="str">
        <f>IF(SP_SUL!F945="","*",SP_SUL!F945)</f>
        <v>*</v>
      </c>
      <c r="I941" s="143" t="str">
        <f>IF(SP_SUL!H945="","*",SP_SUL!H945)</f>
        <v>*</v>
      </c>
      <c r="J941" s="143" t="str">
        <f>IF(SP_SUL!I945="","*",SP_SUL!I945)</f>
        <v>*</v>
      </c>
      <c r="K941" s="138" t="str">
        <f>IF(SP_SUL!M945="","*",SP_SUL!M945)</f>
        <v>-</v>
      </c>
      <c r="L941" s="138" t="str">
        <f>IF(SP_SUL!N945="","*",SP_SUL!N945)</f>
        <v>-</v>
      </c>
      <c r="M941" s="139" t="str">
        <f>IF(SP_SUL!J945="","*",SP_SUL!J945)</f>
        <v>*</v>
      </c>
      <c r="N941" s="142" t="str">
        <f>IF(SP_SUL!K945="","*",SP_SUL!K945)</f>
        <v>*</v>
      </c>
      <c r="O941" s="142" t="str">
        <f>IF(SP_SUL!L945="","*",SP_SUL!L945)</f>
        <v>*</v>
      </c>
      <c r="P941" s="141" t="str">
        <f>IF(SP_SUL!O945="","*",SP_SUL!O945)</f>
        <v>*</v>
      </c>
      <c r="Q941" s="141" t="str">
        <f>IF(SP_SUL!P945="","*",SP_SUL!P945)</f>
        <v>*</v>
      </c>
      <c r="R941" s="143" t="str">
        <f>IF(SP_SUL!Q945="","*",CONCATENATE(SP_SUL!Q945," ",SP_SUL!R945))</f>
        <v>*</v>
      </c>
      <c r="S941" s="143" t="str">
        <f>IF(SP_SUL!V945="","*",SP_SUL!V945)</f>
        <v>*</v>
      </c>
      <c r="T941" s="143" t="str">
        <f>IF(SP_SUL!W945="","*",SP_SUL!W945)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IF(SP_SUL!Y946="","*",SP_SUL!Y946)</f>
        <v>*</v>
      </c>
      <c r="B942" s="144" t="str">
        <f>IF(SP_SUL!X946="","*",SP_SUL!X946)</f>
        <v>*</v>
      </c>
      <c r="C942" s="144" t="str">
        <f>IF(SP_SUL!Z946="","*",SP_SUL!Z946)</f>
        <v>*</v>
      </c>
      <c r="D942" s="138" t="str">
        <f>IF(SP_SUL!S946="","*",SP_SUL!S946)</f>
        <v>-</v>
      </c>
      <c r="E942" s="138" t="str">
        <f>IF(SP_SUL!T946="","*",SP_SUL!T946)</f>
        <v>-</v>
      </c>
      <c r="F942" s="143" t="str">
        <f>IF(SP_SUL!B946="","*",SP_SUL!B946)</f>
        <v>*</v>
      </c>
      <c r="G942" s="143" t="str">
        <f>IF(SP_SUL!D946="","*",SP_SUL!D946)</f>
        <v>*</v>
      </c>
      <c r="H942" s="143" t="str">
        <f>IF(SP_SUL!F946="","*",SP_SUL!F946)</f>
        <v>*</v>
      </c>
      <c r="I942" s="143" t="str">
        <f>IF(SP_SUL!H946="","*",SP_SUL!H946)</f>
        <v>*</v>
      </c>
      <c r="J942" s="143" t="str">
        <f>IF(SP_SUL!I946="","*",SP_SUL!I946)</f>
        <v>*</v>
      </c>
      <c r="K942" s="138" t="str">
        <f>IF(SP_SUL!M946="","*",SP_SUL!M946)</f>
        <v>-</v>
      </c>
      <c r="L942" s="138" t="str">
        <f>IF(SP_SUL!N946="","*",SP_SUL!N946)</f>
        <v>-</v>
      </c>
      <c r="M942" s="139" t="str">
        <f>IF(SP_SUL!J946="","*",SP_SUL!J946)</f>
        <v>*</v>
      </c>
      <c r="N942" s="142" t="str">
        <f>IF(SP_SUL!K946="","*",SP_SUL!K946)</f>
        <v>*</v>
      </c>
      <c r="O942" s="142" t="str">
        <f>IF(SP_SUL!L946="","*",SP_SUL!L946)</f>
        <v>*</v>
      </c>
      <c r="P942" s="141" t="str">
        <f>IF(SP_SUL!O946="","*",SP_SUL!O946)</f>
        <v>*</v>
      </c>
      <c r="Q942" s="141" t="str">
        <f>IF(SP_SUL!P946="","*",SP_SUL!P946)</f>
        <v>*</v>
      </c>
      <c r="R942" s="143" t="str">
        <f>IF(SP_SUL!Q946="","*",CONCATENATE(SP_SUL!Q946," ",SP_SUL!R946))</f>
        <v>*</v>
      </c>
      <c r="S942" s="143" t="str">
        <f>IF(SP_SUL!V946="","*",SP_SUL!V946)</f>
        <v>*</v>
      </c>
      <c r="T942" s="143" t="str">
        <f>IF(SP_SUL!W946="","*",SP_SUL!W946)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IF(SP_SUL!Y947="","*",SP_SUL!Y947)</f>
        <v>*</v>
      </c>
      <c r="B943" s="144" t="str">
        <f>IF(SP_SUL!X947="","*",SP_SUL!X947)</f>
        <v>*</v>
      </c>
      <c r="C943" s="144" t="str">
        <f>IF(SP_SUL!Z947="","*",SP_SUL!Z947)</f>
        <v>*</v>
      </c>
      <c r="D943" s="138" t="str">
        <f>IF(SP_SUL!S947="","*",SP_SUL!S947)</f>
        <v>-</v>
      </c>
      <c r="E943" s="138" t="str">
        <f>IF(SP_SUL!T947="","*",SP_SUL!T947)</f>
        <v>-</v>
      </c>
      <c r="F943" s="143" t="str">
        <f>IF(SP_SUL!B947="","*",SP_SUL!B947)</f>
        <v>*</v>
      </c>
      <c r="G943" s="143" t="str">
        <f>IF(SP_SUL!D947="","*",SP_SUL!D947)</f>
        <v>*</v>
      </c>
      <c r="H943" s="143" t="str">
        <f>IF(SP_SUL!F947="","*",SP_SUL!F947)</f>
        <v>*</v>
      </c>
      <c r="I943" s="143" t="str">
        <f>IF(SP_SUL!H947="","*",SP_SUL!H947)</f>
        <v>*</v>
      </c>
      <c r="J943" s="143" t="str">
        <f>IF(SP_SUL!I947="","*",SP_SUL!I947)</f>
        <v>*</v>
      </c>
      <c r="K943" s="138" t="str">
        <f>IF(SP_SUL!M947="","*",SP_SUL!M947)</f>
        <v>-</v>
      </c>
      <c r="L943" s="138" t="str">
        <f>IF(SP_SUL!N947="","*",SP_SUL!N947)</f>
        <v>-</v>
      </c>
      <c r="M943" s="139" t="str">
        <f>IF(SP_SUL!J947="","*",SP_SUL!J947)</f>
        <v>*</v>
      </c>
      <c r="N943" s="142" t="str">
        <f>IF(SP_SUL!K947="","*",SP_SUL!K947)</f>
        <v>*</v>
      </c>
      <c r="O943" s="142" t="str">
        <f>IF(SP_SUL!L947="","*",SP_SUL!L947)</f>
        <v>*</v>
      </c>
      <c r="P943" s="141" t="str">
        <f>IF(SP_SUL!O947="","*",SP_SUL!O947)</f>
        <v>*</v>
      </c>
      <c r="Q943" s="141" t="str">
        <f>IF(SP_SUL!P947="","*",SP_SUL!P947)</f>
        <v>*</v>
      </c>
      <c r="R943" s="143" t="str">
        <f>IF(SP_SUL!Q947="","*",CONCATENATE(SP_SUL!Q947," ",SP_SUL!R947))</f>
        <v>*</v>
      </c>
      <c r="S943" s="143" t="str">
        <f>IF(SP_SUL!V947="","*",SP_SUL!V947)</f>
        <v>*</v>
      </c>
      <c r="T943" s="143" t="str">
        <f>IF(SP_SUL!W947="","*",SP_SUL!W947)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IF(SP_SUL!Y948="","*",SP_SUL!Y948)</f>
        <v>*</v>
      </c>
      <c r="B944" s="144" t="str">
        <f>IF(SP_SUL!X948="","*",SP_SUL!X948)</f>
        <v>*</v>
      </c>
      <c r="C944" s="144" t="str">
        <f>IF(SP_SUL!Z948="","*",SP_SUL!Z948)</f>
        <v>*</v>
      </c>
      <c r="D944" s="138" t="str">
        <f>IF(SP_SUL!S948="","*",SP_SUL!S948)</f>
        <v>-</v>
      </c>
      <c r="E944" s="138" t="str">
        <f>IF(SP_SUL!T948="","*",SP_SUL!T948)</f>
        <v>-</v>
      </c>
      <c r="F944" s="143" t="str">
        <f>IF(SP_SUL!B948="","*",SP_SUL!B948)</f>
        <v>*</v>
      </c>
      <c r="G944" s="143" t="str">
        <f>IF(SP_SUL!D948="","*",SP_SUL!D948)</f>
        <v>*</v>
      </c>
      <c r="H944" s="143" t="str">
        <f>IF(SP_SUL!F948="","*",SP_SUL!F948)</f>
        <v>*</v>
      </c>
      <c r="I944" s="143" t="str">
        <f>IF(SP_SUL!H948="","*",SP_SUL!H948)</f>
        <v>*</v>
      </c>
      <c r="J944" s="143" t="str">
        <f>IF(SP_SUL!I948="","*",SP_SUL!I948)</f>
        <v>*</v>
      </c>
      <c r="K944" s="138" t="str">
        <f>IF(SP_SUL!M948="","*",SP_SUL!M948)</f>
        <v>-</v>
      </c>
      <c r="L944" s="138" t="str">
        <f>IF(SP_SUL!N948="","*",SP_SUL!N948)</f>
        <v>-</v>
      </c>
      <c r="M944" s="139" t="str">
        <f>IF(SP_SUL!J948="","*",SP_SUL!J948)</f>
        <v>*</v>
      </c>
      <c r="N944" s="142" t="str">
        <f>IF(SP_SUL!K948="","*",SP_SUL!K948)</f>
        <v>*</v>
      </c>
      <c r="O944" s="142" t="str">
        <f>IF(SP_SUL!L948="","*",SP_SUL!L948)</f>
        <v>*</v>
      </c>
      <c r="P944" s="141" t="str">
        <f>IF(SP_SUL!O948="","*",SP_SUL!O948)</f>
        <v>*</v>
      </c>
      <c r="Q944" s="141" t="str">
        <f>IF(SP_SUL!P948="","*",SP_SUL!P948)</f>
        <v>*</v>
      </c>
      <c r="R944" s="143" t="str">
        <f>IF(SP_SUL!Q948="","*",CONCATENATE(SP_SUL!Q948," ",SP_SUL!R948))</f>
        <v>*</v>
      </c>
      <c r="S944" s="143" t="str">
        <f>IF(SP_SUL!V948="","*",SP_SUL!V948)</f>
        <v>*</v>
      </c>
      <c r="T944" s="143" t="str">
        <f>IF(SP_SUL!W948="","*",SP_SUL!W948)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IF(SP_SUL!Y949="","*",SP_SUL!Y949)</f>
        <v>*</v>
      </c>
      <c r="B945" s="144" t="str">
        <f>IF(SP_SUL!X949="","*",SP_SUL!X949)</f>
        <v>*</v>
      </c>
      <c r="C945" s="144" t="str">
        <f>IF(SP_SUL!Z949="","*",SP_SUL!Z949)</f>
        <v>*</v>
      </c>
      <c r="D945" s="138" t="str">
        <f>IF(SP_SUL!S949="","*",SP_SUL!S949)</f>
        <v>-</v>
      </c>
      <c r="E945" s="138" t="str">
        <f>IF(SP_SUL!T949="","*",SP_SUL!T949)</f>
        <v>-</v>
      </c>
      <c r="F945" s="143" t="str">
        <f>IF(SP_SUL!B949="","*",SP_SUL!B949)</f>
        <v>*</v>
      </c>
      <c r="G945" s="143" t="str">
        <f>IF(SP_SUL!D949="","*",SP_SUL!D949)</f>
        <v>*</v>
      </c>
      <c r="H945" s="143" t="str">
        <f>IF(SP_SUL!F949="","*",SP_SUL!F949)</f>
        <v>*</v>
      </c>
      <c r="I945" s="143" t="str">
        <f>IF(SP_SUL!H949="","*",SP_SUL!H949)</f>
        <v>*</v>
      </c>
      <c r="J945" s="143" t="str">
        <f>IF(SP_SUL!I949="","*",SP_SUL!I949)</f>
        <v>*</v>
      </c>
      <c r="K945" s="138" t="str">
        <f>IF(SP_SUL!M949="","*",SP_SUL!M949)</f>
        <v>-</v>
      </c>
      <c r="L945" s="138" t="str">
        <f>IF(SP_SUL!N949="","*",SP_SUL!N949)</f>
        <v>-</v>
      </c>
      <c r="M945" s="139" t="str">
        <f>IF(SP_SUL!J949="","*",SP_SUL!J949)</f>
        <v>*</v>
      </c>
      <c r="N945" s="142" t="str">
        <f>IF(SP_SUL!K949="","*",SP_SUL!K949)</f>
        <v>*</v>
      </c>
      <c r="O945" s="142" t="str">
        <f>IF(SP_SUL!L949="","*",SP_SUL!L949)</f>
        <v>*</v>
      </c>
      <c r="P945" s="141" t="str">
        <f>IF(SP_SUL!O949="","*",SP_SUL!O949)</f>
        <v>*</v>
      </c>
      <c r="Q945" s="141" t="str">
        <f>IF(SP_SUL!P949="","*",SP_SUL!P949)</f>
        <v>*</v>
      </c>
      <c r="R945" s="143" t="str">
        <f>IF(SP_SUL!Q949="","*",CONCATENATE(SP_SUL!Q949," ",SP_SUL!R949))</f>
        <v>*</v>
      </c>
      <c r="S945" s="143" t="str">
        <f>IF(SP_SUL!V949="","*",SP_SUL!V949)</f>
        <v>*</v>
      </c>
      <c r="T945" s="143" t="str">
        <f>IF(SP_SUL!W949="","*",SP_SUL!W949)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IF(SP_SUL!Y950="","*",SP_SUL!Y950)</f>
        <v>*</v>
      </c>
      <c r="B946" s="144" t="str">
        <f>IF(SP_SUL!X950="","*",SP_SUL!X950)</f>
        <v>*</v>
      </c>
      <c r="C946" s="144" t="str">
        <f>IF(SP_SUL!Z950="","*",SP_SUL!Z950)</f>
        <v>*</v>
      </c>
      <c r="D946" s="138" t="str">
        <f>IF(SP_SUL!S950="","*",SP_SUL!S950)</f>
        <v>-</v>
      </c>
      <c r="E946" s="138" t="str">
        <f>IF(SP_SUL!T950="","*",SP_SUL!T950)</f>
        <v>-</v>
      </c>
      <c r="F946" s="143" t="str">
        <f>IF(SP_SUL!B950="","*",SP_SUL!B950)</f>
        <v>*</v>
      </c>
      <c r="G946" s="143" t="str">
        <f>IF(SP_SUL!D950="","*",SP_SUL!D950)</f>
        <v>*</v>
      </c>
      <c r="H946" s="143" t="str">
        <f>IF(SP_SUL!F950="","*",SP_SUL!F950)</f>
        <v>*</v>
      </c>
      <c r="I946" s="143" t="str">
        <f>IF(SP_SUL!H950="","*",SP_SUL!H950)</f>
        <v>*</v>
      </c>
      <c r="J946" s="143" t="str">
        <f>IF(SP_SUL!I950="","*",SP_SUL!I950)</f>
        <v>*</v>
      </c>
      <c r="K946" s="138" t="str">
        <f>IF(SP_SUL!M950="","*",SP_SUL!M950)</f>
        <v>-</v>
      </c>
      <c r="L946" s="138" t="str">
        <f>IF(SP_SUL!N950="","*",SP_SUL!N950)</f>
        <v>-</v>
      </c>
      <c r="M946" s="139" t="str">
        <f>IF(SP_SUL!J950="","*",SP_SUL!J950)</f>
        <v>*</v>
      </c>
      <c r="N946" s="142" t="str">
        <f>IF(SP_SUL!K950="","*",SP_SUL!K950)</f>
        <v>*</v>
      </c>
      <c r="O946" s="142" t="str">
        <f>IF(SP_SUL!L950="","*",SP_SUL!L950)</f>
        <v>*</v>
      </c>
      <c r="P946" s="141" t="str">
        <f>IF(SP_SUL!O950="","*",SP_SUL!O950)</f>
        <v>*</v>
      </c>
      <c r="Q946" s="141" t="str">
        <f>IF(SP_SUL!P950="","*",SP_SUL!P950)</f>
        <v>*</v>
      </c>
      <c r="R946" s="143" t="str">
        <f>IF(SP_SUL!Q950="","*",CONCATENATE(SP_SUL!Q950," ",SP_SUL!R950))</f>
        <v>*</v>
      </c>
      <c r="S946" s="143" t="str">
        <f>IF(SP_SUL!V950="","*",SP_SUL!V950)</f>
        <v>*</v>
      </c>
      <c r="T946" s="143" t="str">
        <f>IF(SP_SUL!W950="","*",SP_SUL!W950)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IF(SP_SUL!Y951="","*",SP_SUL!Y951)</f>
        <v>*</v>
      </c>
      <c r="B947" s="144" t="str">
        <f>IF(SP_SUL!X951="","*",SP_SUL!X951)</f>
        <v>*</v>
      </c>
      <c r="C947" s="144" t="str">
        <f>IF(SP_SUL!Z951="","*",SP_SUL!Z951)</f>
        <v>*</v>
      </c>
      <c r="D947" s="138" t="str">
        <f>IF(SP_SUL!S951="","*",SP_SUL!S951)</f>
        <v>-</v>
      </c>
      <c r="E947" s="138" t="str">
        <f>IF(SP_SUL!T951="","*",SP_SUL!T951)</f>
        <v>-</v>
      </c>
      <c r="F947" s="143" t="str">
        <f>IF(SP_SUL!B951="","*",SP_SUL!B951)</f>
        <v>*</v>
      </c>
      <c r="G947" s="143" t="str">
        <f>IF(SP_SUL!D951="","*",SP_SUL!D951)</f>
        <v>*</v>
      </c>
      <c r="H947" s="143" t="str">
        <f>IF(SP_SUL!F951="","*",SP_SUL!F951)</f>
        <v>*</v>
      </c>
      <c r="I947" s="143" t="str">
        <f>IF(SP_SUL!H951="","*",SP_SUL!H951)</f>
        <v>*</v>
      </c>
      <c r="J947" s="143" t="str">
        <f>IF(SP_SUL!I951="","*",SP_SUL!I951)</f>
        <v>*</v>
      </c>
      <c r="K947" s="138" t="str">
        <f>IF(SP_SUL!M951="","*",SP_SUL!M951)</f>
        <v>-</v>
      </c>
      <c r="L947" s="138" t="str">
        <f>IF(SP_SUL!N951="","*",SP_SUL!N951)</f>
        <v>-</v>
      </c>
      <c r="M947" s="139" t="str">
        <f>IF(SP_SUL!J951="","*",SP_SUL!J951)</f>
        <v>*</v>
      </c>
      <c r="N947" s="142" t="str">
        <f>IF(SP_SUL!K951="","*",SP_SUL!K951)</f>
        <v>*</v>
      </c>
      <c r="O947" s="142" t="str">
        <f>IF(SP_SUL!L951="","*",SP_SUL!L951)</f>
        <v>*</v>
      </c>
      <c r="P947" s="141" t="str">
        <f>IF(SP_SUL!O951="","*",SP_SUL!O951)</f>
        <v>*</v>
      </c>
      <c r="Q947" s="141" t="str">
        <f>IF(SP_SUL!P951="","*",SP_SUL!P951)</f>
        <v>*</v>
      </c>
      <c r="R947" s="143" t="str">
        <f>IF(SP_SUL!Q951="","*",CONCATENATE(SP_SUL!Q951," ",SP_SUL!R951))</f>
        <v>*</v>
      </c>
      <c r="S947" s="143" t="str">
        <f>IF(SP_SUL!V951="","*",SP_SUL!V951)</f>
        <v>*</v>
      </c>
      <c r="T947" s="143" t="str">
        <f>IF(SP_SUL!W951="","*",SP_SUL!W951)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IF(SP_SUL!Y952="","*",SP_SUL!Y952)</f>
        <v>*</v>
      </c>
      <c r="B948" s="144" t="str">
        <f>IF(SP_SUL!X952="","*",SP_SUL!X952)</f>
        <v>*</v>
      </c>
      <c r="C948" s="144" t="str">
        <f>IF(SP_SUL!Z952="","*",SP_SUL!Z952)</f>
        <v>*</v>
      </c>
      <c r="D948" s="138" t="str">
        <f>IF(SP_SUL!S952="","*",SP_SUL!S952)</f>
        <v>-</v>
      </c>
      <c r="E948" s="138" t="str">
        <f>IF(SP_SUL!T952="","*",SP_SUL!T952)</f>
        <v>-</v>
      </c>
      <c r="F948" s="143" t="str">
        <f>IF(SP_SUL!B952="","*",SP_SUL!B952)</f>
        <v>*</v>
      </c>
      <c r="G948" s="143" t="str">
        <f>IF(SP_SUL!D952="","*",SP_SUL!D952)</f>
        <v>*</v>
      </c>
      <c r="H948" s="143" t="str">
        <f>IF(SP_SUL!F952="","*",SP_SUL!F952)</f>
        <v>*</v>
      </c>
      <c r="I948" s="143" t="str">
        <f>IF(SP_SUL!H952="","*",SP_SUL!H952)</f>
        <v>*</v>
      </c>
      <c r="J948" s="143" t="str">
        <f>IF(SP_SUL!I952="","*",SP_SUL!I952)</f>
        <v>*</v>
      </c>
      <c r="K948" s="138" t="str">
        <f>IF(SP_SUL!M952="","*",SP_SUL!M952)</f>
        <v>-</v>
      </c>
      <c r="L948" s="138" t="str">
        <f>IF(SP_SUL!N952="","*",SP_SUL!N952)</f>
        <v>-</v>
      </c>
      <c r="M948" s="139" t="str">
        <f>IF(SP_SUL!J952="","*",SP_SUL!J952)</f>
        <v>*</v>
      </c>
      <c r="N948" s="142" t="str">
        <f>IF(SP_SUL!K952="","*",SP_SUL!K952)</f>
        <v>*</v>
      </c>
      <c r="O948" s="142" t="str">
        <f>IF(SP_SUL!L952="","*",SP_SUL!L952)</f>
        <v>*</v>
      </c>
      <c r="P948" s="141" t="str">
        <f>IF(SP_SUL!O952="","*",SP_SUL!O952)</f>
        <v>*</v>
      </c>
      <c r="Q948" s="141" t="str">
        <f>IF(SP_SUL!P952="","*",SP_SUL!P952)</f>
        <v>*</v>
      </c>
      <c r="R948" s="143" t="str">
        <f>IF(SP_SUL!Q952="","*",CONCATENATE(SP_SUL!Q952," ",SP_SUL!R952))</f>
        <v>*</v>
      </c>
      <c r="S948" s="143" t="str">
        <f>IF(SP_SUL!V952="","*",SP_SUL!V952)</f>
        <v>*</v>
      </c>
      <c r="T948" s="143" t="str">
        <f>IF(SP_SUL!W952="","*",SP_SUL!W952)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IF(SP_SUL!Y953="","*",SP_SUL!Y953)</f>
        <v>*</v>
      </c>
      <c r="B949" s="144" t="str">
        <f>IF(SP_SUL!X953="","*",SP_SUL!X953)</f>
        <v>*</v>
      </c>
      <c r="C949" s="144" t="str">
        <f>IF(SP_SUL!Z953="","*",SP_SUL!Z953)</f>
        <v>*</v>
      </c>
      <c r="D949" s="138" t="str">
        <f>IF(SP_SUL!S953="","*",SP_SUL!S953)</f>
        <v>-</v>
      </c>
      <c r="E949" s="138" t="str">
        <f>IF(SP_SUL!T953="","*",SP_SUL!T953)</f>
        <v>-</v>
      </c>
      <c r="F949" s="143" t="str">
        <f>IF(SP_SUL!B953="","*",SP_SUL!B953)</f>
        <v>*</v>
      </c>
      <c r="G949" s="143" t="str">
        <f>IF(SP_SUL!D953="","*",SP_SUL!D953)</f>
        <v>*</v>
      </c>
      <c r="H949" s="143" t="str">
        <f>IF(SP_SUL!F953="","*",SP_SUL!F953)</f>
        <v>*</v>
      </c>
      <c r="I949" s="143" t="str">
        <f>IF(SP_SUL!H953="","*",SP_SUL!H953)</f>
        <v>*</v>
      </c>
      <c r="J949" s="143" t="str">
        <f>IF(SP_SUL!I953="","*",SP_SUL!I953)</f>
        <v>*</v>
      </c>
      <c r="K949" s="138" t="str">
        <f>IF(SP_SUL!M953="","*",SP_SUL!M953)</f>
        <v>-</v>
      </c>
      <c r="L949" s="138" t="str">
        <f>IF(SP_SUL!N953="","*",SP_SUL!N953)</f>
        <v>-</v>
      </c>
      <c r="M949" s="139" t="str">
        <f>IF(SP_SUL!J953="","*",SP_SUL!J953)</f>
        <v>*</v>
      </c>
      <c r="N949" s="142" t="str">
        <f>IF(SP_SUL!K953="","*",SP_SUL!K953)</f>
        <v>*</v>
      </c>
      <c r="O949" s="142" t="str">
        <f>IF(SP_SUL!L953="","*",SP_SUL!L953)</f>
        <v>*</v>
      </c>
      <c r="P949" s="141" t="str">
        <f>IF(SP_SUL!O953="","*",SP_SUL!O953)</f>
        <v>*</v>
      </c>
      <c r="Q949" s="141" t="str">
        <f>IF(SP_SUL!P953="","*",SP_SUL!P953)</f>
        <v>*</v>
      </c>
      <c r="R949" s="143" t="str">
        <f>IF(SP_SUL!Q953="","*",CONCATENATE(SP_SUL!Q953," ",SP_SUL!R953))</f>
        <v>*</v>
      </c>
      <c r="S949" s="143" t="str">
        <f>IF(SP_SUL!V953="","*",SP_SUL!V953)</f>
        <v>*</v>
      </c>
      <c r="T949" s="143" t="str">
        <f>IF(SP_SUL!W953="","*",SP_SUL!W953)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IF(SP_SUL!Y954="","*",SP_SUL!Y954)</f>
        <v>*</v>
      </c>
      <c r="B950" s="144" t="str">
        <f>IF(SP_SUL!X954="","*",SP_SUL!X954)</f>
        <v>*</v>
      </c>
      <c r="C950" s="144" t="str">
        <f>IF(SP_SUL!Z954="","*",SP_SUL!Z954)</f>
        <v>*</v>
      </c>
      <c r="D950" s="138" t="str">
        <f>IF(SP_SUL!S954="","*",SP_SUL!S954)</f>
        <v>-</v>
      </c>
      <c r="E950" s="138" t="str">
        <f>IF(SP_SUL!T954="","*",SP_SUL!T954)</f>
        <v>-</v>
      </c>
      <c r="F950" s="143" t="str">
        <f>IF(SP_SUL!B954="","*",SP_SUL!B954)</f>
        <v>*</v>
      </c>
      <c r="G950" s="143" t="str">
        <f>IF(SP_SUL!D954="","*",SP_SUL!D954)</f>
        <v>*</v>
      </c>
      <c r="H950" s="143" t="str">
        <f>IF(SP_SUL!F954="","*",SP_SUL!F954)</f>
        <v>*</v>
      </c>
      <c r="I950" s="143" t="str">
        <f>IF(SP_SUL!H954="","*",SP_SUL!H954)</f>
        <v>*</v>
      </c>
      <c r="J950" s="143" t="str">
        <f>IF(SP_SUL!I954="","*",SP_SUL!I954)</f>
        <v>*</v>
      </c>
      <c r="K950" s="138" t="str">
        <f>IF(SP_SUL!M954="","*",SP_SUL!M954)</f>
        <v>-</v>
      </c>
      <c r="L950" s="138" t="str">
        <f>IF(SP_SUL!N954="","*",SP_SUL!N954)</f>
        <v>-</v>
      </c>
      <c r="M950" s="139" t="str">
        <f>IF(SP_SUL!J954="","*",SP_SUL!J954)</f>
        <v>*</v>
      </c>
      <c r="N950" s="142" t="str">
        <f>IF(SP_SUL!K954="","*",SP_SUL!K954)</f>
        <v>*</v>
      </c>
      <c r="O950" s="142" t="str">
        <f>IF(SP_SUL!L954="","*",SP_SUL!L954)</f>
        <v>*</v>
      </c>
      <c r="P950" s="141" t="str">
        <f>IF(SP_SUL!O954="","*",SP_SUL!O954)</f>
        <v>*</v>
      </c>
      <c r="Q950" s="141" t="str">
        <f>IF(SP_SUL!P954="","*",SP_SUL!P954)</f>
        <v>*</v>
      </c>
      <c r="R950" s="143" t="str">
        <f>IF(SP_SUL!Q954="","*",CONCATENATE(SP_SUL!Q954," ",SP_SUL!R954))</f>
        <v>*</v>
      </c>
      <c r="S950" s="143" t="str">
        <f>IF(SP_SUL!V954="","*",SP_SUL!V954)</f>
        <v>*</v>
      </c>
      <c r="T950" s="143" t="str">
        <f>IF(SP_SUL!W954="","*",SP_SUL!W954)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IF(SP_SUL!Y955="","*",SP_SUL!Y955)</f>
        <v>*</v>
      </c>
      <c r="B951" s="144" t="str">
        <f>IF(SP_SUL!X955="","*",SP_SUL!X955)</f>
        <v>*</v>
      </c>
      <c r="C951" s="144" t="str">
        <f>IF(SP_SUL!Z955="","*",SP_SUL!Z955)</f>
        <v>*</v>
      </c>
      <c r="D951" s="138" t="str">
        <f>IF(SP_SUL!S955="","*",SP_SUL!S955)</f>
        <v>-</v>
      </c>
      <c r="E951" s="138" t="str">
        <f>IF(SP_SUL!T955="","*",SP_SUL!T955)</f>
        <v>-</v>
      </c>
      <c r="F951" s="143" t="str">
        <f>IF(SP_SUL!B955="","*",SP_SUL!B955)</f>
        <v>*</v>
      </c>
      <c r="G951" s="143" t="str">
        <f>IF(SP_SUL!D955="","*",SP_SUL!D955)</f>
        <v>*</v>
      </c>
      <c r="H951" s="143" t="str">
        <f>IF(SP_SUL!F955="","*",SP_SUL!F955)</f>
        <v>*</v>
      </c>
      <c r="I951" s="143" t="str">
        <f>IF(SP_SUL!H955="","*",SP_SUL!H955)</f>
        <v>*</v>
      </c>
      <c r="J951" s="143" t="str">
        <f>IF(SP_SUL!I955="","*",SP_SUL!I955)</f>
        <v>*</v>
      </c>
      <c r="K951" s="138" t="str">
        <f>IF(SP_SUL!M955="","*",SP_SUL!M955)</f>
        <v>-</v>
      </c>
      <c r="L951" s="138" t="str">
        <f>IF(SP_SUL!N955="","*",SP_SUL!N955)</f>
        <v>-</v>
      </c>
      <c r="M951" s="139" t="str">
        <f>IF(SP_SUL!J955="","*",SP_SUL!J955)</f>
        <v>*</v>
      </c>
      <c r="N951" s="142" t="str">
        <f>IF(SP_SUL!K955="","*",SP_SUL!K955)</f>
        <v>*</v>
      </c>
      <c r="O951" s="142" t="str">
        <f>IF(SP_SUL!L955="","*",SP_SUL!L955)</f>
        <v>*</v>
      </c>
      <c r="P951" s="141" t="str">
        <f>IF(SP_SUL!O955="","*",SP_SUL!O955)</f>
        <v>*</v>
      </c>
      <c r="Q951" s="141" t="str">
        <f>IF(SP_SUL!P955="","*",SP_SUL!P955)</f>
        <v>*</v>
      </c>
      <c r="R951" s="143" t="str">
        <f>IF(SP_SUL!Q955="","*",CONCATENATE(SP_SUL!Q955," ",SP_SUL!R955))</f>
        <v>*</v>
      </c>
      <c r="S951" s="143" t="str">
        <f>IF(SP_SUL!V955="","*",SP_SUL!V955)</f>
        <v>*</v>
      </c>
      <c r="T951" s="143" t="str">
        <f>IF(SP_SUL!W955="","*",SP_SUL!W955)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IF(SP_SUL!Y956="","*",SP_SUL!Y956)</f>
        <v>*</v>
      </c>
      <c r="B952" s="144" t="str">
        <f>IF(SP_SUL!X956="","*",SP_SUL!X956)</f>
        <v>*</v>
      </c>
      <c r="C952" s="144" t="str">
        <f>IF(SP_SUL!Z956="","*",SP_SUL!Z956)</f>
        <v>*</v>
      </c>
      <c r="D952" s="138" t="str">
        <f>IF(SP_SUL!S956="","*",SP_SUL!S956)</f>
        <v>-</v>
      </c>
      <c r="E952" s="138" t="str">
        <f>IF(SP_SUL!T956="","*",SP_SUL!T956)</f>
        <v>-</v>
      </c>
      <c r="F952" s="143" t="str">
        <f>IF(SP_SUL!B956="","*",SP_SUL!B956)</f>
        <v>*</v>
      </c>
      <c r="G952" s="143" t="str">
        <f>IF(SP_SUL!D956="","*",SP_SUL!D956)</f>
        <v>*</v>
      </c>
      <c r="H952" s="143" t="str">
        <f>IF(SP_SUL!F956="","*",SP_SUL!F956)</f>
        <v>*</v>
      </c>
      <c r="I952" s="143" t="str">
        <f>IF(SP_SUL!H956="","*",SP_SUL!H956)</f>
        <v>*</v>
      </c>
      <c r="J952" s="143" t="str">
        <f>IF(SP_SUL!I956="","*",SP_SUL!I956)</f>
        <v>*</v>
      </c>
      <c r="K952" s="138" t="str">
        <f>IF(SP_SUL!M956="","*",SP_SUL!M956)</f>
        <v>-</v>
      </c>
      <c r="L952" s="138" t="str">
        <f>IF(SP_SUL!N956="","*",SP_SUL!N956)</f>
        <v>-</v>
      </c>
      <c r="M952" s="139" t="str">
        <f>IF(SP_SUL!J956="","*",SP_SUL!J956)</f>
        <v>*</v>
      </c>
      <c r="N952" s="142" t="str">
        <f>IF(SP_SUL!K956="","*",SP_SUL!K956)</f>
        <v>*</v>
      </c>
      <c r="O952" s="142" t="str">
        <f>IF(SP_SUL!L956="","*",SP_SUL!L956)</f>
        <v>*</v>
      </c>
      <c r="P952" s="141" t="str">
        <f>IF(SP_SUL!O956="","*",SP_SUL!O956)</f>
        <v>*</v>
      </c>
      <c r="Q952" s="141" t="str">
        <f>IF(SP_SUL!P956="","*",SP_SUL!P956)</f>
        <v>*</v>
      </c>
      <c r="R952" s="143" t="str">
        <f>IF(SP_SUL!Q956="","*",CONCATENATE(SP_SUL!Q956," ",SP_SUL!R956))</f>
        <v>*</v>
      </c>
      <c r="S952" s="143" t="str">
        <f>IF(SP_SUL!V956="","*",SP_SUL!V956)</f>
        <v>*</v>
      </c>
      <c r="T952" s="143" t="str">
        <f>IF(SP_SUL!W956="","*",SP_SUL!W956)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IF(SP_SUL!Y957="","*",SP_SUL!Y957)</f>
        <v>*</v>
      </c>
      <c r="B953" s="144" t="str">
        <f>IF(SP_SUL!X957="","*",SP_SUL!X957)</f>
        <v>*</v>
      </c>
      <c r="C953" s="144" t="str">
        <f>IF(SP_SUL!Z957="","*",SP_SUL!Z957)</f>
        <v>*</v>
      </c>
      <c r="D953" s="138" t="str">
        <f>IF(SP_SUL!S957="","*",SP_SUL!S957)</f>
        <v>-</v>
      </c>
      <c r="E953" s="138" t="str">
        <f>IF(SP_SUL!T957="","*",SP_SUL!T957)</f>
        <v>-</v>
      </c>
      <c r="F953" s="143" t="str">
        <f>IF(SP_SUL!B957="","*",SP_SUL!B957)</f>
        <v>*</v>
      </c>
      <c r="G953" s="143" t="str">
        <f>IF(SP_SUL!D957="","*",SP_SUL!D957)</f>
        <v>*</v>
      </c>
      <c r="H953" s="143" t="str">
        <f>IF(SP_SUL!F957="","*",SP_SUL!F957)</f>
        <v>*</v>
      </c>
      <c r="I953" s="143" t="str">
        <f>IF(SP_SUL!H957="","*",SP_SUL!H957)</f>
        <v>*</v>
      </c>
      <c r="J953" s="143" t="str">
        <f>IF(SP_SUL!I957="","*",SP_SUL!I957)</f>
        <v>*</v>
      </c>
      <c r="K953" s="138" t="str">
        <f>IF(SP_SUL!M957="","*",SP_SUL!M957)</f>
        <v>-</v>
      </c>
      <c r="L953" s="138" t="str">
        <f>IF(SP_SUL!N957="","*",SP_SUL!N957)</f>
        <v>-</v>
      </c>
      <c r="M953" s="139" t="str">
        <f>IF(SP_SUL!J957="","*",SP_SUL!J957)</f>
        <v>*</v>
      </c>
      <c r="N953" s="142" t="str">
        <f>IF(SP_SUL!K957="","*",SP_SUL!K957)</f>
        <v>*</v>
      </c>
      <c r="O953" s="142" t="str">
        <f>IF(SP_SUL!L957="","*",SP_SUL!L957)</f>
        <v>*</v>
      </c>
      <c r="P953" s="141" t="str">
        <f>IF(SP_SUL!O957="","*",SP_SUL!O957)</f>
        <v>*</v>
      </c>
      <c r="Q953" s="141" t="str">
        <f>IF(SP_SUL!P957="","*",SP_SUL!P957)</f>
        <v>*</v>
      </c>
      <c r="R953" s="143" t="str">
        <f>IF(SP_SUL!Q957="","*",CONCATENATE(SP_SUL!Q957," ",SP_SUL!R957))</f>
        <v>*</v>
      </c>
      <c r="S953" s="143" t="str">
        <f>IF(SP_SUL!V957="","*",SP_SUL!V957)</f>
        <v>*</v>
      </c>
      <c r="T953" s="143" t="str">
        <f>IF(SP_SUL!W957="","*",SP_SUL!W957)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IF(SP_SUL!Y958="","*",SP_SUL!Y958)</f>
        <v>*</v>
      </c>
      <c r="B954" s="144" t="str">
        <f>IF(SP_SUL!X958="","*",SP_SUL!X958)</f>
        <v>*</v>
      </c>
      <c r="C954" s="144" t="str">
        <f>IF(SP_SUL!Z958="","*",SP_SUL!Z958)</f>
        <v>*</v>
      </c>
      <c r="D954" s="138" t="str">
        <f>IF(SP_SUL!S958="","*",SP_SUL!S958)</f>
        <v>-</v>
      </c>
      <c r="E954" s="138" t="str">
        <f>IF(SP_SUL!T958="","*",SP_SUL!T958)</f>
        <v>-</v>
      </c>
      <c r="F954" s="143" t="str">
        <f>IF(SP_SUL!B958="","*",SP_SUL!B958)</f>
        <v>*</v>
      </c>
      <c r="G954" s="143" t="str">
        <f>IF(SP_SUL!D958="","*",SP_SUL!D958)</f>
        <v>*</v>
      </c>
      <c r="H954" s="143" t="str">
        <f>IF(SP_SUL!F958="","*",SP_SUL!F958)</f>
        <v>*</v>
      </c>
      <c r="I954" s="143" t="str">
        <f>IF(SP_SUL!H958="","*",SP_SUL!H958)</f>
        <v>*</v>
      </c>
      <c r="J954" s="143" t="str">
        <f>IF(SP_SUL!I958="","*",SP_SUL!I958)</f>
        <v>*</v>
      </c>
      <c r="K954" s="138" t="str">
        <f>IF(SP_SUL!M958="","*",SP_SUL!M958)</f>
        <v>-</v>
      </c>
      <c r="L954" s="138" t="str">
        <f>IF(SP_SUL!N958="","*",SP_SUL!N958)</f>
        <v>-</v>
      </c>
      <c r="M954" s="139" t="str">
        <f>IF(SP_SUL!J958="","*",SP_SUL!J958)</f>
        <v>*</v>
      </c>
      <c r="N954" s="142" t="str">
        <f>IF(SP_SUL!K958="","*",SP_SUL!K958)</f>
        <v>*</v>
      </c>
      <c r="O954" s="142" t="str">
        <f>IF(SP_SUL!L958="","*",SP_SUL!L958)</f>
        <v>*</v>
      </c>
      <c r="P954" s="141" t="str">
        <f>IF(SP_SUL!O958="","*",SP_SUL!O958)</f>
        <v>*</v>
      </c>
      <c r="Q954" s="141" t="str">
        <f>IF(SP_SUL!P958="","*",SP_SUL!P958)</f>
        <v>*</v>
      </c>
      <c r="R954" s="143" t="str">
        <f>IF(SP_SUL!Q958="","*",CONCATENATE(SP_SUL!Q958," ",SP_SUL!R958))</f>
        <v>*</v>
      </c>
      <c r="S954" s="143" t="str">
        <f>IF(SP_SUL!V958="","*",SP_SUL!V958)</f>
        <v>*</v>
      </c>
      <c r="T954" s="143" t="str">
        <f>IF(SP_SUL!W958="","*",SP_SUL!W958)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IF(SP_SUL!Y959="","*",SP_SUL!Y959)</f>
        <v>*</v>
      </c>
      <c r="B955" s="144" t="str">
        <f>IF(SP_SUL!X959="","*",SP_SUL!X959)</f>
        <v>*</v>
      </c>
      <c r="C955" s="144" t="str">
        <f>IF(SP_SUL!Z959="","*",SP_SUL!Z959)</f>
        <v>*</v>
      </c>
      <c r="D955" s="138" t="str">
        <f>IF(SP_SUL!S959="","*",SP_SUL!S959)</f>
        <v>-</v>
      </c>
      <c r="E955" s="138" t="str">
        <f>IF(SP_SUL!T959="","*",SP_SUL!T959)</f>
        <v>-</v>
      </c>
      <c r="F955" s="143" t="str">
        <f>IF(SP_SUL!B959="","*",SP_SUL!B959)</f>
        <v>*</v>
      </c>
      <c r="G955" s="143" t="str">
        <f>IF(SP_SUL!D959="","*",SP_SUL!D959)</f>
        <v>*</v>
      </c>
      <c r="H955" s="143" t="str">
        <f>IF(SP_SUL!F959="","*",SP_SUL!F959)</f>
        <v>*</v>
      </c>
      <c r="I955" s="143" t="str">
        <f>IF(SP_SUL!H959="","*",SP_SUL!H959)</f>
        <v>*</v>
      </c>
      <c r="J955" s="143" t="str">
        <f>IF(SP_SUL!I959="","*",SP_SUL!I959)</f>
        <v>*</v>
      </c>
      <c r="K955" s="138" t="str">
        <f>IF(SP_SUL!M959="","*",SP_SUL!M959)</f>
        <v>-</v>
      </c>
      <c r="L955" s="138" t="str">
        <f>IF(SP_SUL!N959="","*",SP_SUL!N959)</f>
        <v>-</v>
      </c>
      <c r="M955" s="139" t="str">
        <f>IF(SP_SUL!J959="","*",SP_SUL!J959)</f>
        <v>*</v>
      </c>
      <c r="N955" s="142" t="str">
        <f>IF(SP_SUL!K959="","*",SP_SUL!K959)</f>
        <v>*</v>
      </c>
      <c r="O955" s="142" t="str">
        <f>IF(SP_SUL!L959="","*",SP_SUL!L959)</f>
        <v>*</v>
      </c>
      <c r="P955" s="141" t="str">
        <f>IF(SP_SUL!O959="","*",SP_SUL!O959)</f>
        <v>*</v>
      </c>
      <c r="Q955" s="141" t="str">
        <f>IF(SP_SUL!P959="","*",SP_SUL!P959)</f>
        <v>*</v>
      </c>
      <c r="R955" s="143" t="str">
        <f>IF(SP_SUL!Q959="","*",CONCATENATE(SP_SUL!Q959," ",SP_SUL!R959))</f>
        <v>*</v>
      </c>
      <c r="S955" s="143" t="str">
        <f>IF(SP_SUL!V959="","*",SP_SUL!V959)</f>
        <v>*</v>
      </c>
      <c r="T955" s="143" t="str">
        <f>IF(SP_SUL!W959="","*",SP_SUL!W959)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IF(SP_SUL!Y960="","*",SP_SUL!Y960)</f>
        <v>*</v>
      </c>
      <c r="B956" s="144" t="str">
        <f>IF(SP_SUL!X960="","*",SP_SUL!X960)</f>
        <v>*</v>
      </c>
      <c r="C956" s="144" t="str">
        <f>IF(SP_SUL!Z960="","*",SP_SUL!Z960)</f>
        <v>*</v>
      </c>
      <c r="D956" s="138" t="str">
        <f>IF(SP_SUL!S960="","*",SP_SUL!S960)</f>
        <v>-</v>
      </c>
      <c r="E956" s="138" t="str">
        <f>IF(SP_SUL!T960="","*",SP_SUL!T960)</f>
        <v>-</v>
      </c>
      <c r="F956" s="143" t="str">
        <f>IF(SP_SUL!B960="","*",SP_SUL!B960)</f>
        <v>*</v>
      </c>
      <c r="G956" s="143" t="str">
        <f>IF(SP_SUL!D960="","*",SP_SUL!D960)</f>
        <v>*</v>
      </c>
      <c r="H956" s="143" t="str">
        <f>IF(SP_SUL!F960="","*",SP_SUL!F960)</f>
        <v>*</v>
      </c>
      <c r="I956" s="143" t="str">
        <f>IF(SP_SUL!H960="","*",SP_SUL!H960)</f>
        <v>*</v>
      </c>
      <c r="J956" s="143" t="str">
        <f>IF(SP_SUL!I960="","*",SP_SUL!I960)</f>
        <v>*</v>
      </c>
      <c r="K956" s="138" t="str">
        <f>IF(SP_SUL!M960="","*",SP_SUL!M960)</f>
        <v>-</v>
      </c>
      <c r="L956" s="138" t="str">
        <f>IF(SP_SUL!N960="","*",SP_SUL!N960)</f>
        <v>-</v>
      </c>
      <c r="M956" s="139" t="str">
        <f>IF(SP_SUL!J960="","*",SP_SUL!J960)</f>
        <v>*</v>
      </c>
      <c r="N956" s="142" t="str">
        <f>IF(SP_SUL!K960="","*",SP_SUL!K960)</f>
        <v>*</v>
      </c>
      <c r="O956" s="142" t="str">
        <f>IF(SP_SUL!L960="","*",SP_SUL!L960)</f>
        <v>*</v>
      </c>
      <c r="P956" s="141" t="str">
        <f>IF(SP_SUL!O960="","*",SP_SUL!O960)</f>
        <v>*</v>
      </c>
      <c r="Q956" s="141" t="str">
        <f>IF(SP_SUL!P960="","*",SP_SUL!P960)</f>
        <v>*</v>
      </c>
      <c r="R956" s="143" t="str">
        <f>IF(SP_SUL!Q960="","*",CONCATENATE(SP_SUL!Q960," ",SP_SUL!R960))</f>
        <v>*</v>
      </c>
      <c r="S956" s="143" t="str">
        <f>IF(SP_SUL!V960="","*",SP_SUL!V960)</f>
        <v>*</v>
      </c>
      <c r="T956" s="143" t="str">
        <f>IF(SP_SUL!W960="","*",SP_SUL!W960)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IF(SP_SUL!Y961="","*",SP_SUL!Y961)</f>
        <v>*</v>
      </c>
      <c r="B957" s="144" t="str">
        <f>IF(SP_SUL!X961="","*",SP_SUL!X961)</f>
        <v>*</v>
      </c>
      <c r="C957" s="144" t="str">
        <f>IF(SP_SUL!Z961="","*",SP_SUL!Z961)</f>
        <v>*</v>
      </c>
      <c r="D957" s="138" t="str">
        <f>IF(SP_SUL!S961="","*",SP_SUL!S961)</f>
        <v>-</v>
      </c>
      <c r="E957" s="138" t="str">
        <f>IF(SP_SUL!T961="","*",SP_SUL!T961)</f>
        <v>-</v>
      </c>
      <c r="F957" s="143" t="str">
        <f>IF(SP_SUL!B961="","*",SP_SUL!B961)</f>
        <v>*</v>
      </c>
      <c r="G957" s="143" t="str">
        <f>IF(SP_SUL!D961="","*",SP_SUL!D961)</f>
        <v>*</v>
      </c>
      <c r="H957" s="143" t="str">
        <f>IF(SP_SUL!F961="","*",SP_SUL!F961)</f>
        <v>*</v>
      </c>
      <c r="I957" s="143" t="str">
        <f>IF(SP_SUL!H961="","*",SP_SUL!H961)</f>
        <v>*</v>
      </c>
      <c r="J957" s="143" t="str">
        <f>IF(SP_SUL!I961="","*",SP_SUL!I961)</f>
        <v>*</v>
      </c>
      <c r="K957" s="138" t="str">
        <f>IF(SP_SUL!M961="","*",SP_SUL!M961)</f>
        <v>-</v>
      </c>
      <c r="L957" s="138" t="str">
        <f>IF(SP_SUL!N961="","*",SP_SUL!N961)</f>
        <v>-</v>
      </c>
      <c r="M957" s="139" t="str">
        <f>IF(SP_SUL!J961="","*",SP_SUL!J961)</f>
        <v>*</v>
      </c>
      <c r="N957" s="142" t="str">
        <f>IF(SP_SUL!K961="","*",SP_SUL!K961)</f>
        <v>*</v>
      </c>
      <c r="O957" s="142" t="str">
        <f>IF(SP_SUL!L961="","*",SP_SUL!L961)</f>
        <v>*</v>
      </c>
      <c r="P957" s="141" t="str">
        <f>IF(SP_SUL!O961="","*",SP_SUL!O961)</f>
        <v>*</v>
      </c>
      <c r="Q957" s="141" t="str">
        <f>IF(SP_SUL!P961="","*",SP_SUL!P961)</f>
        <v>*</v>
      </c>
      <c r="R957" s="143" t="str">
        <f>IF(SP_SUL!Q961="","*",CONCATENATE(SP_SUL!Q961," ",SP_SUL!R961))</f>
        <v>*</v>
      </c>
      <c r="S957" s="143" t="str">
        <f>IF(SP_SUL!V961="","*",SP_SUL!V961)</f>
        <v>*</v>
      </c>
      <c r="T957" s="143" t="str">
        <f>IF(SP_SUL!W961="","*",SP_SUL!W961)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IF(SP_SUL!Y962="","*",SP_SUL!Y962)</f>
        <v>*</v>
      </c>
      <c r="B958" s="144" t="str">
        <f>IF(SP_SUL!X962="","*",SP_SUL!X962)</f>
        <v>*</v>
      </c>
      <c r="C958" s="144" t="str">
        <f>IF(SP_SUL!Z962="","*",SP_SUL!Z962)</f>
        <v>*</v>
      </c>
      <c r="D958" s="138" t="str">
        <f>IF(SP_SUL!S962="","*",SP_SUL!S962)</f>
        <v>-</v>
      </c>
      <c r="E958" s="138" t="str">
        <f>IF(SP_SUL!T962="","*",SP_SUL!T962)</f>
        <v>-</v>
      </c>
      <c r="F958" s="143" t="str">
        <f>IF(SP_SUL!B962="","*",SP_SUL!B962)</f>
        <v>*</v>
      </c>
      <c r="G958" s="143" t="str">
        <f>IF(SP_SUL!D962="","*",SP_SUL!D962)</f>
        <v>*</v>
      </c>
      <c r="H958" s="143" t="str">
        <f>IF(SP_SUL!F962="","*",SP_SUL!F962)</f>
        <v>*</v>
      </c>
      <c r="I958" s="143" t="str">
        <f>IF(SP_SUL!H962="","*",SP_SUL!H962)</f>
        <v>*</v>
      </c>
      <c r="J958" s="143" t="str">
        <f>IF(SP_SUL!I962="","*",SP_SUL!I962)</f>
        <v>*</v>
      </c>
      <c r="K958" s="138" t="str">
        <f>IF(SP_SUL!M962="","*",SP_SUL!M962)</f>
        <v>-</v>
      </c>
      <c r="L958" s="138" t="str">
        <f>IF(SP_SUL!N962="","*",SP_SUL!N962)</f>
        <v>-</v>
      </c>
      <c r="M958" s="139" t="str">
        <f>IF(SP_SUL!J962="","*",SP_SUL!J962)</f>
        <v>*</v>
      </c>
      <c r="N958" s="142" t="str">
        <f>IF(SP_SUL!K962="","*",SP_SUL!K962)</f>
        <v>*</v>
      </c>
      <c r="O958" s="142" t="str">
        <f>IF(SP_SUL!L962="","*",SP_SUL!L962)</f>
        <v>*</v>
      </c>
      <c r="P958" s="141" t="str">
        <f>IF(SP_SUL!O962="","*",SP_SUL!O962)</f>
        <v>*</v>
      </c>
      <c r="Q958" s="141" t="str">
        <f>IF(SP_SUL!P962="","*",SP_SUL!P962)</f>
        <v>*</v>
      </c>
      <c r="R958" s="143" t="str">
        <f>IF(SP_SUL!Q962="","*",CONCATENATE(SP_SUL!Q962," ",SP_SUL!R962))</f>
        <v>*</v>
      </c>
      <c r="S958" s="143" t="str">
        <f>IF(SP_SUL!V962="","*",SP_SUL!V962)</f>
        <v>*</v>
      </c>
      <c r="T958" s="143" t="str">
        <f>IF(SP_SUL!W962="","*",SP_SUL!W962)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IF(SP_SUL!Y963="","*",SP_SUL!Y963)</f>
        <v>*</v>
      </c>
      <c r="B959" s="144" t="str">
        <f>IF(SP_SUL!X963="","*",SP_SUL!X963)</f>
        <v>*</v>
      </c>
      <c r="C959" s="144" t="str">
        <f>IF(SP_SUL!Z963="","*",SP_SUL!Z963)</f>
        <v>*</v>
      </c>
      <c r="D959" s="138" t="str">
        <f>IF(SP_SUL!S963="","*",SP_SUL!S963)</f>
        <v>-</v>
      </c>
      <c r="E959" s="138" t="str">
        <f>IF(SP_SUL!T963="","*",SP_SUL!T963)</f>
        <v>-</v>
      </c>
      <c r="F959" s="143" t="str">
        <f>IF(SP_SUL!B963="","*",SP_SUL!B963)</f>
        <v>*</v>
      </c>
      <c r="G959" s="143" t="str">
        <f>IF(SP_SUL!D963="","*",SP_SUL!D963)</f>
        <v>*</v>
      </c>
      <c r="H959" s="143" t="str">
        <f>IF(SP_SUL!F963="","*",SP_SUL!F963)</f>
        <v>*</v>
      </c>
      <c r="I959" s="143" t="str">
        <f>IF(SP_SUL!H963="","*",SP_SUL!H963)</f>
        <v>*</v>
      </c>
      <c r="J959" s="143" t="str">
        <f>IF(SP_SUL!I963="","*",SP_SUL!I963)</f>
        <v>*</v>
      </c>
      <c r="K959" s="138" t="str">
        <f>IF(SP_SUL!M963="","*",SP_SUL!M963)</f>
        <v>-</v>
      </c>
      <c r="L959" s="138" t="str">
        <f>IF(SP_SUL!N963="","*",SP_SUL!N963)</f>
        <v>-</v>
      </c>
      <c r="M959" s="139" t="str">
        <f>IF(SP_SUL!J963="","*",SP_SUL!J963)</f>
        <v>*</v>
      </c>
      <c r="N959" s="142" t="str">
        <f>IF(SP_SUL!K963="","*",SP_SUL!K963)</f>
        <v>*</v>
      </c>
      <c r="O959" s="142" t="str">
        <f>IF(SP_SUL!L963="","*",SP_SUL!L963)</f>
        <v>*</v>
      </c>
      <c r="P959" s="141" t="str">
        <f>IF(SP_SUL!O963="","*",SP_SUL!O963)</f>
        <v>*</v>
      </c>
      <c r="Q959" s="141" t="str">
        <f>IF(SP_SUL!P963="","*",SP_SUL!P963)</f>
        <v>*</v>
      </c>
      <c r="R959" s="143" t="str">
        <f>IF(SP_SUL!Q963="","*",CONCATENATE(SP_SUL!Q963," ",SP_SUL!R963))</f>
        <v>*</v>
      </c>
      <c r="S959" s="143" t="str">
        <f>IF(SP_SUL!V963="","*",SP_SUL!V963)</f>
        <v>*</v>
      </c>
      <c r="T959" s="143" t="str">
        <f>IF(SP_SUL!W963="","*",SP_SUL!W963)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IF(SP_SUL!Y964="","*",SP_SUL!Y964)</f>
        <v>*</v>
      </c>
      <c r="B960" s="144" t="str">
        <f>IF(SP_SUL!X964="","*",SP_SUL!X964)</f>
        <v>*</v>
      </c>
      <c r="C960" s="144" t="str">
        <f>IF(SP_SUL!Z964="","*",SP_SUL!Z964)</f>
        <v>*</v>
      </c>
      <c r="D960" s="138" t="str">
        <f>IF(SP_SUL!S964="","*",SP_SUL!S964)</f>
        <v>-</v>
      </c>
      <c r="E960" s="138" t="str">
        <f>IF(SP_SUL!T964="","*",SP_SUL!T964)</f>
        <v>-</v>
      </c>
      <c r="F960" s="143" t="str">
        <f>IF(SP_SUL!B964="","*",SP_SUL!B964)</f>
        <v>*</v>
      </c>
      <c r="G960" s="143" t="str">
        <f>IF(SP_SUL!D964="","*",SP_SUL!D964)</f>
        <v>*</v>
      </c>
      <c r="H960" s="143" t="str">
        <f>IF(SP_SUL!F964="","*",SP_SUL!F964)</f>
        <v>*</v>
      </c>
      <c r="I960" s="143" t="str">
        <f>IF(SP_SUL!H964="","*",SP_SUL!H964)</f>
        <v>*</v>
      </c>
      <c r="J960" s="143" t="str">
        <f>IF(SP_SUL!I964="","*",SP_SUL!I964)</f>
        <v>*</v>
      </c>
      <c r="K960" s="138" t="str">
        <f>IF(SP_SUL!M964="","*",SP_SUL!M964)</f>
        <v>-</v>
      </c>
      <c r="L960" s="138" t="str">
        <f>IF(SP_SUL!N964="","*",SP_SUL!N964)</f>
        <v>-</v>
      </c>
      <c r="M960" s="139" t="str">
        <f>IF(SP_SUL!J964="","*",SP_SUL!J964)</f>
        <v>*</v>
      </c>
      <c r="N960" s="142" t="str">
        <f>IF(SP_SUL!K964="","*",SP_SUL!K964)</f>
        <v>*</v>
      </c>
      <c r="O960" s="142" t="str">
        <f>IF(SP_SUL!L964="","*",SP_SUL!L964)</f>
        <v>*</v>
      </c>
      <c r="P960" s="141" t="str">
        <f>IF(SP_SUL!O964="","*",SP_SUL!O964)</f>
        <v>*</v>
      </c>
      <c r="Q960" s="141" t="str">
        <f>IF(SP_SUL!P964="","*",SP_SUL!P964)</f>
        <v>*</v>
      </c>
      <c r="R960" s="143" t="str">
        <f>IF(SP_SUL!Q964="","*",CONCATENATE(SP_SUL!Q964," ",SP_SUL!R964))</f>
        <v>*</v>
      </c>
      <c r="S960" s="143" t="str">
        <f>IF(SP_SUL!V964="","*",SP_SUL!V964)</f>
        <v>*</v>
      </c>
      <c r="T960" s="143" t="str">
        <f>IF(SP_SUL!W964="","*",SP_SUL!W964)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IF(SP_SUL!Y965="","*",SP_SUL!Y965)</f>
        <v>*</v>
      </c>
      <c r="B961" s="144" t="str">
        <f>IF(SP_SUL!X965="","*",SP_SUL!X965)</f>
        <v>*</v>
      </c>
      <c r="C961" s="144" t="str">
        <f>IF(SP_SUL!Z965="","*",SP_SUL!Z965)</f>
        <v>*</v>
      </c>
      <c r="D961" s="138" t="str">
        <f>IF(SP_SUL!S965="","*",SP_SUL!S965)</f>
        <v>-</v>
      </c>
      <c r="E961" s="138" t="str">
        <f>IF(SP_SUL!T965="","*",SP_SUL!T965)</f>
        <v>-</v>
      </c>
      <c r="F961" s="143" t="str">
        <f>IF(SP_SUL!B965="","*",SP_SUL!B965)</f>
        <v>*</v>
      </c>
      <c r="G961" s="143" t="str">
        <f>IF(SP_SUL!D965="","*",SP_SUL!D965)</f>
        <v>*</v>
      </c>
      <c r="H961" s="143" t="str">
        <f>IF(SP_SUL!F965="","*",SP_SUL!F965)</f>
        <v>*</v>
      </c>
      <c r="I961" s="143" t="str">
        <f>IF(SP_SUL!H965="","*",SP_SUL!H965)</f>
        <v>*</v>
      </c>
      <c r="J961" s="143" t="str">
        <f>IF(SP_SUL!I965="","*",SP_SUL!I965)</f>
        <v>*</v>
      </c>
      <c r="K961" s="138" t="str">
        <f>IF(SP_SUL!M965="","*",SP_SUL!M965)</f>
        <v>-</v>
      </c>
      <c r="L961" s="138" t="str">
        <f>IF(SP_SUL!N965="","*",SP_SUL!N965)</f>
        <v>-</v>
      </c>
      <c r="M961" s="139" t="str">
        <f>IF(SP_SUL!J965="","*",SP_SUL!J965)</f>
        <v>*</v>
      </c>
      <c r="N961" s="142" t="str">
        <f>IF(SP_SUL!K965="","*",SP_SUL!K965)</f>
        <v>*</v>
      </c>
      <c r="O961" s="142" t="str">
        <f>IF(SP_SUL!L965="","*",SP_SUL!L965)</f>
        <v>*</v>
      </c>
      <c r="P961" s="141" t="str">
        <f>IF(SP_SUL!O965="","*",SP_SUL!O965)</f>
        <v>*</v>
      </c>
      <c r="Q961" s="141" t="str">
        <f>IF(SP_SUL!P965="","*",SP_SUL!P965)</f>
        <v>*</v>
      </c>
      <c r="R961" s="143" t="str">
        <f>IF(SP_SUL!Q965="","*",CONCATENATE(SP_SUL!Q965," ",SP_SUL!R965))</f>
        <v>*</v>
      </c>
      <c r="S961" s="143" t="str">
        <f>IF(SP_SUL!V965="","*",SP_SUL!V965)</f>
        <v>*</v>
      </c>
      <c r="T961" s="143" t="str">
        <f>IF(SP_SUL!W965="","*",SP_SUL!W965)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IF(SP_SUL!Y966="","*",SP_SUL!Y966)</f>
        <v>*</v>
      </c>
      <c r="B962" s="144" t="str">
        <f>IF(SP_SUL!X966="","*",SP_SUL!X966)</f>
        <v>*</v>
      </c>
      <c r="C962" s="144" t="str">
        <f>IF(SP_SUL!Z966="","*",SP_SUL!Z966)</f>
        <v>*</v>
      </c>
      <c r="D962" s="138" t="str">
        <f>IF(SP_SUL!S966="","*",SP_SUL!S966)</f>
        <v>-</v>
      </c>
      <c r="E962" s="138" t="str">
        <f>IF(SP_SUL!T966="","*",SP_SUL!T966)</f>
        <v>-</v>
      </c>
      <c r="F962" s="143" t="str">
        <f>IF(SP_SUL!B966="","*",SP_SUL!B966)</f>
        <v>*</v>
      </c>
      <c r="G962" s="143" t="str">
        <f>IF(SP_SUL!D966="","*",SP_SUL!D966)</f>
        <v>*</v>
      </c>
      <c r="H962" s="143" t="str">
        <f>IF(SP_SUL!F966="","*",SP_SUL!F966)</f>
        <v>*</v>
      </c>
      <c r="I962" s="143" t="str">
        <f>IF(SP_SUL!H966="","*",SP_SUL!H966)</f>
        <v>*</v>
      </c>
      <c r="J962" s="143" t="str">
        <f>IF(SP_SUL!I966="","*",SP_SUL!I966)</f>
        <v>*</v>
      </c>
      <c r="K962" s="138" t="str">
        <f>IF(SP_SUL!M966="","*",SP_SUL!M966)</f>
        <v>-</v>
      </c>
      <c r="L962" s="138" t="str">
        <f>IF(SP_SUL!N966="","*",SP_SUL!N966)</f>
        <v>-</v>
      </c>
      <c r="M962" s="139" t="str">
        <f>IF(SP_SUL!J966="","*",SP_SUL!J966)</f>
        <v>*</v>
      </c>
      <c r="N962" s="142" t="str">
        <f>IF(SP_SUL!K966="","*",SP_SUL!K966)</f>
        <v>*</v>
      </c>
      <c r="O962" s="142" t="str">
        <f>IF(SP_SUL!L966="","*",SP_SUL!L966)</f>
        <v>*</v>
      </c>
      <c r="P962" s="141" t="str">
        <f>IF(SP_SUL!O966="","*",SP_SUL!O966)</f>
        <v>*</v>
      </c>
      <c r="Q962" s="141" t="str">
        <f>IF(SP_SUL!P966="","*",SP_SUL!P966)</f>
        <v>*</v>
      </c>
      <c r="R962" s="143" t="str">
        <f>IF(SP_SUL!Q966="","*",CONCATENATE(SP_SUL!Q966," ",SP_SUL!R966))</f>
        <v>*</v>
      </c>
      <c r="S962" s="143" t="str">
        <f>IF(SP_SUL!V966="","*",SP_SUL!V966)</f>
        <v>*</v>
      </c>
      <c r="T962" s="143" t="str">
        <f>IF(SP_SUL!W966="","*",SP_SUL!W966)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IF(SP_SUL!Y967="","*",SP_SUL!Y967)</f>
        <v>*</v>
      </c>
      <c r="B963" s="144" t="str">
        <f>IF(SP_SUL!X967="","*",SP_SUL!X967)</f>
        <v>*</v>
      </c>
      <c r="C963" s="144" t="str">
        <f>IF(SP_SUL!Z967="","*",SP_SUL!Z967)</f>
        <v>*</v>
      </c>
      <c r="D963" s="138" t="str">
        <f>IF(SP_SUL!S967="","*",SP_SUL!S967)</f>
        <v>-</v>
      </c>
      <c r="E963" s="138" t="str">
        <f>IF(SP_SUL!T967="","*",SP_SUL!T967)</f>
        <v>-</v>
      </c>
      <c r="F963" s="143" t="str">
        <f>IF(SP_SUL!B967="","*",SP_SUL!B967)</f>
        <v>*</v>
      </c>
      <c r="G963" s="143" t="str">
        <f>IF(SP_SUL!D967="","*",SP_SUL!D967)</f>
        <v>*</v>
      </c>
      <c r="H963" s="143" t="str">
        <f>IF(SP_SUL!F967="","*",SP_SUL!F967)</f>
        <v>*</v>
      </c>
      <c r="I963" s="143" t="str">
        <f>IF(SP_SUL!H967="","*",SP_SUL!H967)</f>
        <v>*</v>
      </c>
      <c r="J963" s="143" t="str">
        <f>IF(SP_SUL!I967="","*",SP_SUL!I967)</f>
        <v>*</v>
      </c>
      <c r="K963" s="138" t="str">
        <f>IF(SP_SUL!M967="","*",SP_SUL!M967)</f>
        <v>-</v>
      </c>
      <c r="L963" s="138" t="str">
        <f>IF(SP_SUL!N967="","*",SP_SUL!N967)</f>
        <v>-</v>
      </c>
      <c r="M963" s="139" t="str">
        <f>IF(SP_SUL!J967="","*",SP_SUL!J967)</f>
        <v>*</v>
      </c>
      <c r="N963" s="142" t="str">
        <f>IF(SP_SUL!K967="","*",SP_SUL!K967)</f>
        <v>*</v>
      </c>
      <c r="O963" s="142" t="str">
        <f>IF(SP_SUL!L967="","*",SP_SUL!L967)</f>
        <v>*</v>
      </c>
      <c r="P963" s="141" t="str">
        <f>IF(SP_SUL!O967="","*",SP_SUL!O967)</f>
        <v>*</v>
      </c>
      <c r="Q963" s="141" t="str">
        <f>IF(SP_SUL!P967="","*",SP_SUL!P967)</f>
        <v>*</v>
      </c>
      <c r="R963" s="143" t="str">
        <f>IF(SP_SUL!Q967="","*",CONCATENATE(SP_SUL!Q967," ",SP_SUL!R967))</f>
        <v>*</v>
      </c>
      <c r="S963" s="143" t="str">
        <f>IF(SP_SUL!V967="","*",SP_SUL!V967)</f>
        <v>*</v>
      </c>
      <c r="T963" s="143" t="str">
        <f>IF(SP_SUL!W967="","*",SP_SUL!W967)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IF(SP_SUL!Y968="","*",SP_SUL!Y968)</f>
        <v>*</v>
      </c>
      <c r="B964" s="144" t="str">
        <f>IF(SP_SUL!X968="","*",SP_SUL!X968)</f>
        <v>*</v>
      </c>
      <c r="C964" s="144" t="str">
        <f>IF(SP_SUL!Z968="","*",SP_SUL!Z968)</f>
        <v>*</v>
      </c>
      <c r="D964" s="138" t="str">
        <f>IF(SP_SUL!S968="","*",SP_SUL!S968)</f>
        <v>-</v>
      </c>
      <c r="E964" s="138" t="str">
        <f>IF(SP_SUL!T968="","*",SP_SUL!T968)</f>
        <v>-</v>
      </c>
      <c r="F964" s="143" t="str">
        <f>IF(SP_SUL!B968="","*",SP_SUL!B968)</f>
        <v>*</v>
      </c>
      <c r="G964" s="143" t="str">
        <f>IF(SP_SUL!D968="","*",SP_SUL!D968)</f>
        <v>*</v>
      </c>
      <c r="H964" s="143" t="str">
        <f>IF(SP_SUL!F968="","*",SP_SUL!F968)</f>
        <v>*</v>
      </c>
      <c r="I964" s="143" t="str">
        <f>IF(SP_SUL!H968="","*",SP_SUL!H968)</f>
        <v>*</v>
      </c>
      <c r="J964" s="143" t="str">
        <f>IF(SP_SUL!I968="","*",SP_SUL!I968)</f>
        <v>*</v>
      </c>
      <c r="K964" s="138" t="str">
        <f>IF(SP_SUL!M968="","*",SP_SUL!M968)</f>
        <v>-</v>
      </c>
      <c r="L964" s="138" t="str">
        <f>IF(SP_SUL!N968="","*",SP_SUL!N968)</f>
        <v>-</v>
      </c>
      <c r="M964" s="139" t="str">
        <f>IF(SP_SUL!J968="","*",SP_SUL!J968)</f>
        <v>*</v>
      </c>
      <c r="N964" s="142" t="str">
        <f>IF(SP_SUL!K968="","*",SP_SUL!K968)</f>
        <v>*</v>
      </c>
      <c r="O964" s="142" t="str">
        <f>IF(SP_SUL!L968="","*",SP_SUL!L968)</f>
        <v>*</v>
      </c>
      <c r="P964" s="141" t="str">
        <f>IF(SP_SUL!O968="","*",SP_SUL!O968)</f>
        <v>*</v>
      </c>
      <c r="Q964" s="141" t="str">
        <f>IF(SP_SUL!P968="","*",SP_SUL!P968)</f>
        <v>*</v>
      </c>
      <c r="R964" s="143" t="str">
        <f>IF(SP_SUL!Q968="","*",CONCATENATE(SP_SUL!Q968," ",SP_SUL!R968))</f>
        <v>*</v>
      </c>
      <c r="S964" s="143" t="str">
        <f>IF(SP_SUL!V968="","*",SP_SUL!V968)</f>
        <v>*</v>
      </c>
      <c r="T964" s="143" t="str">
        <f>IF(SP_SUL!W968="","*",SP_SUL!W968)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IF(SP_SUL!Y969="","*",SP_SUL!Y969)</f>
        <v>*</v>
      </c>
      <c r="B965" s="144" t="str">
        <f>IF(SP_SUL!X969="","*",SP_SUL!X969)</f>
        <v>*</v>
      </c>
      <c r="C965" s="144" t="str">
        <f>IF(SP_SUL!Z969="","*",SP_SUL!Z969)</f>
        <v>*</v>
      </c>
      <c r="D965" s="138" t="str">
        <f>IF(SP_SUL!S969="","*",SP_SUL!S969)</f>
        <v>-</v>
      </c>
      <c r="E965" s="138" t="str">
        <f>IF(SP_SUL!T969="","*",SP_SUL!T969)</f>
        <v>-</v>
      </c>
      <c r="F965" s="143" t="str">
        <f>IF(SP_SUL!B969="","*",SP_SUL!B969)</f>
        <v>*</v>
      </c>
      <c r="G965" s="143" t="str">
        <f>IF(SP_SUL!D969="","*",SP_SUL!D969)</f>
        <v>*</v>
      </c>
      <c r="H965" s="143" t="str">
        <f>IF(SP_SUL!F969="","*",SP_SUL!F969)</f>
        <v>*</v>
      </c>
      <c r="I965" s="143" t="str">
        <f>IF(SP_SUL!H969="","*",SP_SUL!H969)</f>
        <v>*</v>
      </c>
      <c r="J965" s="143" t="str">
        <f>IF(SP_SUL!I969="","*",SP_SUL!I969)</f>
        <v>*</v>
      </c>
      <c r="K965" s="138" t="str">
        <f>IF(SP_SUL!M969="","*",SP_SUL!M969)</f>
        <v>-</v>
      </c>
      <c r="L965" s="138" t="str">
        <f>IF(SP_SUL!N969="","*",SP_SUL!N969)</f>
        <v>-</v>
      </c>
      <c r="M965" s="139" t="str">
        <f>IF(SP_SUL!J969="","*",SP_SUL!J969)</f>
        <v>*</v>
      </c>
      <c r="N965" s="142" t="str">
        <f>IF(SP_SUL!K969="","*",SP_SUL!K969)</f>
        <v>*</v>
      </c>
      <c r="O965" s="142" t="str">
        <f>IF(SP_SUL!L969="","*",SP_SUL!L969)</f>
        <v>*</v>
      </c>
      <c r="P965" s="141" t="str">
        <f>IF(SP_SUL!O969="","*",SP_SUL!O969)</f>
        <v>*</v>
      </c>
      <c r="Q965" s="141" t="str">
        <f>IF(SP_SUL!P969="","*",SP_SUL!P969)</f>
        <v>*</v>
      </c>
      <c r="R965" s="143" t="str">
        <f>IF(SP_SUL!Q969="","*",CONCATENATE(SP_SUL!Q969," ",SP_SUL!R969))</f>
        <v>*</v>
      </c>
      <c r="S965" s="143" t="str">
        <f>IF(SP_SUL!V969="","*",SP_SUL!V969)</f>
        <v>*</v>
      </c>
      <c r="T965" s="143" t="str">
        <f>IF(SP_SUL!W969="","*",SP_SUL!W969)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IF(SP_SUL!Y970="","*",SP_SUL!Y970)</f>
        <v>*</v>
      </c>
      <c r="B966" s="144" t="str">
        <f>IF(SP_SUL!X970="","*",SP_SUL!X970)</f>
        <v>*</v>
      </c>
      <c r="C966" s="144" t="str">
        <f>IF(SP_SUL!Z970="","*",SP_SUL!Z970)</f>
        <v>*</v>
      </c>
      <c r="D966" s="138" t="str">
        <f>IF(SP_SUL!S970="","*",SP_SUL!S970)</f>
        <v>-</v>
      </c>
      <c r="E966" s="138" t="str">
        <f>IF(SP_SUL!T970="","*",SP_SUL!T970)</f>
        <v>-</v>
      </c>
      <c r="F966" s="143" t="str">
        <f>IF(SP_SUL!B970="","*",SP_SUL!B970)</f>
        <v>*</v>
      </c>
      <c r="G966" s="143" t="str">
        <f>IF(SP_SUL!D970="","*",SP_SUL!D970)</f>
        <v>*</v>
      </c>
      <c r="H966" s="143" t="str">
        <f>IF(SP_SUL!F970="","*",SP_SUL!F970)</f>
        <v>*</v>
      </c>
      <c r="I966" s="143" t="str">
        <f>IF(SP_SUL!H970="","*",SP_SUL!H970)</f>
        <v>*</v>
      </c>
      <c r="J966" s="143" t="str">
        <f>IF(SP_SUL!I970="","*",SP_SUL!I970)</f>
        <v>*</v>
      </c>
      <c r="K966" s="138" t="str">
        <f>IF(SP_SUL!M970="","*",SP_SUL!M970)</f>
        <v>-</v>
      </c>
      <c r="L966" s="138" t="str">
        <f>IF(SP_SUL!N970="","*",SP_SUL!N970)</f>
        <v>-</v>
      </c>
      <c r="M966" s="139" t="str">
        <f>IF(SP_SUL!J970="","*",SP_SUL!J970)</f>
        <v>*</v>
      </c>
      <c r="N966" s="142" t="str">
        <f>IF(SP_SUL!K970="","*",SP_SUL!K970)</f>
        <v>*</v>
      </c>
      <c r="O966" s="142" t="str">
        <f>IF(SP_SUL!L970="","*",SP_SUL!L970)</f>
        <v>*</v>
      </c>
      <c r="P966" s="141" t="str">
        <f>IF(SP_SUL!O970="","*",SP_SUL!O970)</f>
        <v>*</v>
      </c>
      <c r="Q966" s="141" t="str">
        <f>IF(SP_SUL!P970="","*",SP_SUL!P970)</f>
        <v>*</v>
      </c>
      <c r="R966" s="143" t="str">
        <f>IF(SP_SUL!Q970="","*",CONCATENATE(SP_SUL!Q970," ",SP_SUL!R970))</f>
        <v>*</v>
      </c>
      <c r="S966" s="143" t="str">
        <f>IF(SP_SUL!V970="","*",SP_SUL!V970)</f>
        <v>*</v>
      </c>
      <c r="T966" s="143" t="str">
        <f>IF(SP_SUL!W970="","*",SP_SUL!W970)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IF(SP_SUL!Y971="","*",SP_SUL!Y971)</f>
        <v>*</v>
      </c>
      <c r="B967" s="144" t="str">
        <f>IF(SP_SUL!X971="","*",SP_SUL!X971)</f>
        <v>*</v>
      </c>
      <c r="C967" s="144" t="str">
        <f>IF(SP_SUL!Z971="","*",SP_SUL!Z971)</f>
        <v>*</v>
      </c>
      <c r="D967" s="138" t="str">
        <f>IF(SP_SUL!S971="","*",SP_SUL!S971)</f>
        <v>-</v>
      </c>
      <c r="E967" s="138" t="str">
        <f>IF(SP_SUL!T971="","*",SP_SUL!T971)</f>
        <v>-</v>
      </c>
      <c r="F967" s="143" t="str">
        <f>IF(SP_SUL!B971="","*",SP_SUL!B971)</f>
        <v>*</v>
      </c>
      <c r="G967" s="143" t="str">
        <f>IF(SP_SUL!D971="","*",SP_SUL!D971)</f>
        <v>*</v>
      </c>
      <c r="H967" s="143" t="str">
        <f>IF(SP_SUL!F971="","*",SP_SUL!F971)</f>
        <v>*</v>
      </c>
      <c r="I967" s="143" t="str">
        <f>IF(SP_SUL!H971="","*",SP_SUL!H971)</f>
        <v>*</v>
      </c>
      <c r="J967" s="143" t="str">
        <f>IF(SP_SUL!I971="","*",SP_SUL!I971)</f>
        <v>*</v>
      </c>
      <c r="K967" s="138" t="str">
        <f>IF(SP_SUL!M971="","*",SP_SUL!M971)</f>
        <v>-</v>
      </c>
      <c r="L967" s="138" t="str">
        <f>IF(SP_SUL!N971="","*",SP_SUL!N971)</f>
        <v>-</v>
      </c>
      <c r="M967" s="139" t="str">
        <f>IF(SP_SUL!J971="","*",SP_SUL!J971)</f>
        <v>*</v>
      </c>
      <c r="N967" s="142" t="str">
        <f>IF(SP_SUL!K971="","*",SP_SUL!K971)</f>
        <v>*</v>
      </c>
      <c r="O967" s="142" t="str">
        <f>IF(SP_SUL!L971="","*",SP_SUL!L971)</f>
        <v>*</v>
      </c>
      <c r="P967" s="141" t="str">
        <f>IF(SP_SUL!O971="","*",SP_SUL!O971)</f>
        <v>*</v>
      </c>
      <c r="Q967" s="141" t="str">
        <f>IF(SP_SUL!P971="","*",SP_SUL!P971)</f>
        <v>*</v>
      </c>
      <c r="R967" s="143" t="str">
        <f>IF(SP_SUL!Q971="","*",CONCATENATE(SP_SUL!Q971," ",SP_SUL!R971))</f>
        <v>*</v>
      </c>
      <c r="S967" s="143" t="str">
        <f>IF(SP_SUL!V971="","*",SP_SUL!V971)</f>
        <v>*</v>
      </c>
      <c r="T967" s="143" t="str">
        <f>IF(SP_SUL!W971="","*",SP_SUL!W971)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IF(SP_SUL!Y972="","*",SP_SUL!Y972)</f>
        <v>*</v>
      </c>
      <c r="B968" s="144" t="str">
        <f>IF(SP_SUL!X972="","*",SP_SUL!X972)</f>
        <v>*</v>
      </c>
      <c r="C968" s="144" t="str">
        <f>IF(SP_SUL!Z972="","*",SP_SUL!Z972)</f>
        <v>*</v>
      </c>
      <c r="D968" s="138" t="str">
        <f>IF(SP_SUL!S972="","*",SP_SUL!S972)</f>
        <v>-</v>
      </c>
      <c r="E968" s="138" t="str">
        <f>IF(SP_SUL!T972="","*",SP_SUL!T972)</f>
        <v>-</v>
      </c>
      <c r="F968" s="143" t="str">
        <f>IF(SP_SUL!B972="","*",SP_SUL!B972)</f>
        <v>*</v>
      </c>
      <c r="G968" s="143" t="str">
        <f>IF(SP_SUL!D972="","*",SP_SUL!D972)</f>
        <v>*</v>
      </c>
      <c r="H968" s="143" t="str">
        <f>IF(SP_SUL!F972="","*",SP_SUL!F972)</f>
        <v>*</v>
      </c>
      <c r="I968" s="143" t="str">
        <f>IF(SP_SUL!H972="","*",SP_SUL!H972)</f>
        <v>*</v>
      </c>
      <c r="J968" s="143" t="str">
        <f>IF(SP_SUL!I972="","*",SP_SUL!I972)</f>
        <v>*</v>
      </c>
      <c r="K968" s="138" t="str">
        <f>IF(SP_SUL!M972="","*",SP_SUL!M972)</f>
        <v>-</v>
      </c>
      <c r="L968" s="138" t="str">
        <f>IF(SP_SUL!N972="","*",SP_SUL!N972)</f>
        <v>-</v>
      </c>
      <c r="M968" s="139" t="str">
        <f>IF(SP_SUL!J972="","*",SP_SUL!J972)</f>
        <v>*</v>
      </c>
      <c r="N968" s="142" t="str">
        <f>IF(SP_SUL!K972="","*",SP_SUL!K972)</f>
        <v>*</v>
      </c>
      <c r="O968" s="142" t="str">
        <f>IF(SP_SUL!L972="","*",SP_SUL!L972)</f>
        <v>*</v>
      </c>
      <c r="P968" s="141" t="str">
        <f>IF(SP_SUL!O972="","*",SP_SUL!O972)</f>
        <v>*</v>
      </c>
      <c r="Q968" s="141" t="str">
        <f>IF(SP_SUL!P972="","*",SP_SUL!P972)</f>
        <v>*</v>
      </c>
      <c r="R968" s="143" t="str">
        <f>IF(SP_SUL!Q972="","*",CONCATENATE(SP_SUL!Q972," ",SP_SUL!R972))</f>
        <v>*</v>
      </c>
      <c r="S968" s="143" t="str">
        <f>IF(SP_SUL!V972="","*",SP_SUL!V972)</f>
        <v>*</v>
      </c>
      <c r="T968" s="143" t="str">
        <f>IF(SP_SUL!W972="","*",SP_SUL!W972)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IF(SP_SUL!Y973="","*",SP_SUL!Y973)</f>
        <v>*</v>
      </c>
      <c r="B969" s="144" t="str">
        <f>IF(SP_SUL!X973="","*",SP_SUL!X973)</f>
        <v>*</v>
      </c>
      <c r="C969" s="144" t="str">
        <f>IF(SP_SUL!Z973="","*",SP_SUL!Z973)</f>
        <v>*</v>
      </c>
      <c r="D969" s="138" t="str">
        <f>IF(SP_SUL!S973="","*",SP_SUL!S973)</f>
        <v>-</v>
      </c>
      <c r="E969" s="138" t="str">
        <f>IF(SP_SUL!T973="","*",SP_SUL!T973)</f>
        <v>-</v>
      </c>
      <c r="F969" s="143" t="str">
        <f>IF(SP_SUL!B973="","*",SP_SUL!B973)</f>
        <v>*</v>
      </c>
      <c r="G969" s="143" t="str">
        <f>IF(SP_SUL!D973="","*",SP_SUL!D973)</f>
        <v>*</v>
      </c>
      <c r="H969" s="143" t="str">
        <f>IF(SP_SUL!F973="","*",SP_SUL!F973)</f>
        <v>*</v>
      </c>
      <c r="I969" s="143" t="str">
        <f>IF(SP_SUL!H973="","*",SP_SUL!H973)</f>
        <v>*</v>
      </c>
      <c r="J969" s="143" t="str">
        <f>IF(SP_SUL!I973="","*",SP_SUL!I973)</f>
        <v>*</v>
      </c>
      <c r="K969" s="138" t="str">
        <f>IF(SP_SUL!M973="","*",SP_SUL!M973)</f>
        <v>-</v>
      </c>
      <c r="L969" s="138" t="str">
        <f>IF(SP_SUL!N973="","*",SP_SUL!N973)</f>
        <v>-</v>
      </c>
      <c r="M969" s="139" t="str">
        <f>IF(SP_SUL!J973="","*",SP_SUL!J973)</f>
        <v>*</v>
      </c>
      <c r="N969" s="142" t="str">
        <f>IF(SP_SUL!K973="","*",SP_SUL!K973)</f>
        <v>*</v>
      </c>
      <c r="O969" s="142" t="str">
        <f>IF(SP_SUL!L973="","*",SP_SUL!L973)</f>
        <v>*</v>
      </c>
      <c r="P969" s="141" t="str">
        <f>IF(SP_SUL!O973="","*",SP_SUL!O973)</f>
        <v>*</v>
      </c>
      <c r="Q969" s="141" t="str">
        <f>IF(SP_SUL!P973="","*",SP_SUL!P973)</f>
        <v>*</v>
      </c>
      <c r="R969" s="143" t="str">
        <f>IF(SP_SUL!Q973="","*",CONCATENATE(SP_SUL!Q973," ",SP_SUL!R973))</f>
        <v>*</v>
      </c>
      <c r="S969" s="143" t="str">
        <f>IF(SP_SUL!V973="","*",SP_SUL!V973)</f>
        <v>*</v>
      </c>
      <c r="T969" s="143" t="str">
        <f>IF(SP_SUL!W973="","*",SP_SUL!W973)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IF(SP_SUL!Y974="","*",SP_SUL!Y974)</f>
        <v>*</v>
      </c>
      <c r="B970" s="144" t="str">
        <f>IF(SP_SUL!X974="","*",SP_SUL!X974)</f>
        <v>*</v>
      </c>
      <c r="C970" s="144" t="str">
        <f>IF(SP_SUL!Z974="","*",SP_SUL!Z974)</f>
        <v>*</v>
      </c>
      <c r="D970" s="138" t="str">
        <f>IF(SP_SUL!S974="","*",SP_SUL!S974)</f>
        <v>-</v>
      </c>
      <c r="E970" s="138" t="str">
        <f>IF(SP_SUL!T974="","*",SP_SUL!T974)</f>
        <v>-</v>
      </c>
      <c r="F970" s="143" t="str">
        <f>IF(SP_SUL!B974="","*",SP_SUL!B974)</f>
        <v>*</v>
      </c>
      <c r="G970" s="143" t="str">
        <f>IF(SP_SUL!D974="","*",SP_SUL!D974)</f>
        <v>*</v>
      </c>
      <c r="H970" s="143" t="str">
        <f>IF(SP_SUL!F974="","*",SP_SUL!F974)</f>
        <v>*</v>
      </c>
      <c r="I970" s="143" t="str">
        <f>IF(SP_SUL!H974="","*",SP_SUL!H974)</f>
        <v>*</v>
      </c>
      <c r="J970" s="143" t="str">
        <f>IF(SP_SUL!I974="","*",SP_SUL!I974)</f>
        <v>*</v>
      </c>
      <c r="K970" s="138" t="str">
        <f>IF(SP_SUL!M974="","*",SP_SUL!M974)</f>
        <v>-</v>
      </c>
      <c r="L970" s="138" t="str">
        <f>IF(SP_SUL!N974="","*",SP_SUL!N974)</f>
        <v>-</v>
      </c>
      <c r="M970" s="139" t="str">
        <f>IF(SP_SUL!J974="","*",SP_SUL!J974)</f>
        <v>*</v>
      </c>
      <c r="N970" s="142" t="str">
        <f>IF(SP_SUL!K974="","*",SP_SUL!K974)</f>
        <v>*</v>
      </c>
      <c r="O970" s="142" t="str">
        <f>IF(SP_SUL!L974="","*",SP_SUL!L974)</f>
        <v>*</v>
      </c>
      <c r="P970" s="141" t="str">
        <f>IF(SP_SUL!O974="","*",SP_SUL!O974)</f>
        <v>*</v>
      </c>
      <c r="Q970" s="141" t="str">
        <f>IF(SP_SUL!P974="","*",SP_SUL!P974)</f>
        <v>*</v>
      </c>
      <c r="R970" s="143" t="str">
        <f>IF(SP_SUL!Q974="","*",CONCATENATE(SP_SUL!Q974," ",SP_SUL!R974))</f>
        <v>*</v>
      </c>
      <c r="S970" s="143" t="str">
        <f>IF(SP_SUL!V974="","*",SP_SUL!V974)</f>
        <v>*</v>
      </c>
      <c r="T970" s="143" t="str">
        <f>IF(SP_SUL!W974="","*",SP_SUL!W974)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IF(SP_SUL!Y975="","*",SP_SUL!Y975)</f>
        <v>*</v>
      </c>
      <c r="B971" s="144" t="str">
        <f>IF(SP_SUL!X975="","*",SP_SUL!X975)</f>
        <v>*</v>
      </c>
      <c r="C971" s="144" t="str">
        <f>IF(SP_SUL!Z975="","*",SP_SUL!Z975)</f>
        <v>*</v>
      </c>
      <c r="D971" s="138" t="str">
        <f>IF(SP_SUL!S975="","*",SP_SUL!S975)</f>
        <v>-</v>
      </c>
      <c r="E971" s="138" t="str">
        <f>IF(SP_SUL!T975="","*",SP_SUL!T975)</f>
        <v>-</v>
      </c>
      <c r="F971" s="143" t="str">
        <f>IF(SP_SUL!B975="","*",SP_SUL!B975)</f>
        <v>*</v>
      </c>
      <c r="G971" s="143" t="str">
        <f>IF(SP_SUL!D975="","*",SP_SUL!D975)</f>
        <v>*</v>
      </c>
      <c r="H971" s="143" t="str">
        <f>IF(SP_SUL!F975="","*",SP_SUL!F975)</f>
        <v>*</v>
      </c>
      <c r="I971" s="143" t="str">
        <f>IF(SP_SUL!H975="","*",SP_SUL!H975)</f>
        <v>*</v>
      </c>
      <c r="J971" s="143" t="str">
        <f>IF(SP_SUL!I975="","*",SP_SUL!I975)</f>
        <v>*</v>
      </c>
      <c r="K971" s="138" t="str">
        <f>IF(SP_SUL!M975="","*",SP_SUL!M975)</f>
        <v>-</v>
      </c>
      <c r="L971" s="138" t="str">
        <f>IF(SP_SUL!N975="","*",SP_SUL!N975)</f>
        <v>-</v>
      </c>
      <c r="M971" s="139" t="str">
        <f>IF(SP_SUL!J975="","*",SP_SUL!J975)</f>
        <v>*</v>
      </c>
      <c r="N971" s="142" t="str">
        <f>IF(SP_SUL!K975="","*",SP_SUL!K975)</f>
        <v>*</v>
      </c>
      <c r="O971" s="142" t="str">
        <f>IF(SP_SUL!L975="","*",SP_SUL!L975)</f>
        <v>*</v>
      </c>
      <c r="P971" s="141" t="str">
        <f>IF(SP_SUL!O975="","*",SP_SUL!O975)</f>
        <v>*</v>
      </c>
      <c r="Q971" s="141" t="str">
        <f>IF(SP_SUL!P975="","*",SP_SUL!P975)</f>
        <v>*</v>
      </c>
      <c r="R971" s="143" t="str">
        <f>IF(SP_SUL!Q975="","*",CONCATENATE(SP_SUL!Q975," ",SP_SUL!R975))</f>
        <v>*</v>
      </c>
      <c r="S971" s="143" t="str">
        <f>IF(SP_SUL!V975="","*",SP_SUL!V975)</f>
        <v>*</v>
      </c>
      <c r="T971" s="143" t="str">
        <f>IF(SP_SUL!W975="","*",SP_SUL!W975)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IF(SP_SUL!Y976="","*",SP_SUL!Y976)</f>
        <v>*</v>
      </c>
      <c r="B972" s="144" t="str">
        <f>IF(SP_SUL!X976="","*",SP_SUL!X976)</f>
        <v>*</v>
      </c>
      <c r="C972" s="144" t="str">
        <f>IF(SP_SUL!Z976="","*",SP_SUL!Z976)</f>
        <v>*</v>
      </c>
      <c r="D972" s="138" t="str">
        <f>IF(SP_SUL!S976="","*",SP_SUL!S976)</f>
        <v>-</v>
      </c>
      <c r="E972" s="138" t="str">
        <f>IF(SP_SUL!T976="","*",SP_SUL!T976)</f>
        <v>-</v>
      </c>
      <c r="F972" s="143" t="str">
        <f>IF(SP_SUL!B976="","*",SP_SUL!B976)</f>
        <v>*</v>
      </c>
      <c r="G972" s="143" t="str">
        <f>IF(SP_SUL!D976="","*",SP_SUL!D976)</f>
        <v>*</v>
      </c>
      <c r="H972" s="143" t="str">
        <f>IF(SP_SUL!F976="","*",SP_SUL!F976)</f>
        <v>*</v>
      </c>
      <c r="I972" s="143" t="str">
        <f>IF(SP_SUL!H976="","*",SP_SUL!H976)</f>
        <v>*</v>
      </c>
      <c r="J972" s="143" t="str">
        <f>IF(SP_SUL!I976="","*",SP_SUL!I976)</f>
        <v>*</v>
      </c>
      <c r="K972" s="138" t="str">
        <f>IF(SP_SUL!M976="","*",SP_SUL!M976)</f>
        <v>-</v>
      </c>
      <c r="L972" s="138" t="str">
        <f>IF(SP_SUL!N976="","*",SP_SUL!N976)</f>
        <v>-</v>
      </c>
      <c r="M972" s="139" t="str">
        <f>IF(SP_SUL!J976="","*",SP_SUL!J976)</f>
        <v>*</v>
      </c>
      <c r="N972" s="142" t="str">
        <f>IF(SP_SUL!K976="","*",SP_SUL!K976)</f>
        <v>*</v>
      </c>
      <c r="O972" s="142" t="str">
        <f>IF(SP_SUL!L976="","*",SP_SUL!L976)</f>
        <v>*</v>
      </c>
      <c r="P972" s="141" t="str">
        <f>IF(SP_SUL!O976="","*",SP_SUL!O976)</f>
        <v>*</v>
      </c>
      <c r="Q972" s="141" t="str">
        <f>IF(SP_SUL!P976="","*",SP_SUL!P976)</f>
        <v>*</v>
      </c>
      <c r="R972" s="143" t="str">
        <f>IF(SP_SUL!Q976="","*",CONCATENATE(SP_SUL!Q976," ",SP_SUL!R976))</f>
        <v>*</v>
      </c>
      <c r="S972" s="143" t="str">
        <f>IF(SP_SUL!V976="","*",SP_SUL!V976)</f>
        <v>*</v>
      </c>
      <c r="T972" s="143" t="str">
        <f>IF(SP_SUL!W976="","*",SP_SUL!W976)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IF(SP_SUL!Y977="","*",SP_SUL!Y977)</f>
        <v>*</v>
      </c>
      <c r="B973" s="144" t="str">
        <f>IF(SP_SUL!X977="","*",SP_SUL!X977)</f>
        <v>*</v>
      </c>
      <c r="C973" s="144" t="str">
        <f>IF(SP_SUL!Z977="","*",SP_SUL!Z977)</f>
        <v>*</v>
      </c>
      <c r="D973" s="138" t="str">
        <f>IF(SP_SUL!S977="","*",SP_SUL!S977)</f>
        <v>-</v>
      </c>
      <c r="E973" s="138" t="str">
        <f>IF(SP_SUL!T977="","*",SP_SUL!T977)</f>
        <v>-</v>
      </c>
      <c r="F973" s="143" t="str">
        <f>IF(SP_SUL!B977="","*",SP_SUL!B977)</f>
        <v>*</v>
      </c>
      <c r="G973" s="143" t="str">
        <f>IF(SP_SUL!D977="","*",SP_SUL!D977)</f>
        <v>*</v>
      </c>
      <c r="H973" s="143" t="str">
        <f>IF(SP_SUL!F977="","*",SP_SUL!F977)</f>
        <v>*</v>
      </c>
      <c r="I973" s="143" t="str">
        <f>IF(SP_SUL!H977="","*",SP_SUL!H977)</f>
        <v>*</v>
      </c>
      <c r="J973" s="143" t="str">
        <f>IF(SP_SUL!I977="","*",SP_SUL!I977)</f>
        <v>*</v>
      </c>
      <c r="K973" s="138" t="str">
        <f>IF(SP_SUL!M977="","*",SP_SUL!M977)</f>
        <v>-</v>
      </c>
      <c r="L973" s="138" t="str">
        <f>IF(SP_SUL!N977="","*",SP_SUL!N977)</f>
        <v>-</v>
      </c>
      <c r="M973" s="139" t="str">
        <f>IF(SP_SUL!J977="","*",SP_SUL!J977)</f>
        <v>*</v>
      </c>
      <c r="N973" s="142" t="str">
        <f>IF(SP_SUL!K977="","*",SP_SUL!K977)</f>
        <v>*</v>
      </c>
      <c r="O973" s="142" t="str">
        <f>IF(SP_SUL!L977="","*",SP_SUL!L977)</f>
        <v>*</v>
      </c>
      <c r="P973" s="141" t="str">
        <f>IF(SP_SUL!O977="","*",SP_SUL!O977)</f>
        <v>*</v>
      </c>
      <c r="Q973" s="141" t="str">
        <f>IF(SP_SUL!P977="","*",SP_SUL!P977)</f>
        <v>*</v>
      </c>
      <c r="R973" s="143" t="str">
        <f>IF(SP_SUL!Q977="","*",CONCATENATE(SP_SUL!Q977," ",SP_SUL!R977))</f>
        <v>*</v>
      </c>
      <c r="S973" s="143" t="str">
        <f>IF(SP_SUL!V977="","*",SP_SUL!V977)</f>
        <v>*</v>
      </c>
      <c r="T973" s="143" t="str">
        <f>IF(SP_SUL!W977="","*",SP_SUL!W977)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IF(SP_SUL!Y978="","*",SP_SUL!Y978)</f>
        <v>*</v>
      </c>
      <c r="B974" s="144" t="str">
        <f>IF(SP_SUL!X978="","*",SP_SUL!X978)</f>
        <v>*</v>
      </c>
      <c r="C974" s="144" t="str">
        <f>IF(SP_SUL!Z978="","*",SP_SUL!Z978)</f>
        <v>*</v>
      </c>
      <c r="D974" s="138" t="str">
        <f>IF(SP_SUL!S978="","*",SP_SUL!S978)</f>
        <v>-</v>
      </c>
      <c r="E974" s="138" t="str">
        <f>IF(SP_SUL!T978="","*",SP_SUL!T978)</f>
        <v>-</v>
      </c>
      <c r="F974" s="143" t="str">
        <f>IF(SP_SUL!B978="","*",SP_SUL!B978)</f>
        <v>*</v>
      </c>
      <c r="G974" s="143" t="str">
        <f>IF(SP_SUL!D978="","*",SP_SUL!D978)</f>
        <v>*</v>
      </c>
      <c r="H974" s="143" t="str">
        <f>IF(SP_SUL!F978="","*",SP_SUL!F978)</f>
        <v>*</v>
      </c>
      <c r="I974" s="143" t="str">
        <f>IF(SP_SUL!H978="","*",SP_SUL!H978)</f>
        <v>*</v>
      </c>
      <c r="J974" s="143" t="str">
        <f>IF(SP_SUL!I978="","*",SP_SUL!I978)</f>
        <v>*</v>
      </c>
      <c r="K974" s="138" t="str">
        <f>IF(SP_SUL!M978="","*",SP_SUL!M978)</f>
        <v>-</v>
      </c>
      <c r="L974" s="138" t="str">
        <f>IF(SP_SUL!N978="","*",SP_SUL!N978)</f>
        <v>-</v>
      </c>
      <c r="M974" s="139" t="str">
        <f>IF(SP_SUL!J978="","*",SP_SUL!J978)</f>
        <v>*</v>
      </c>
      <c r="N974" s="142" t="str">
        <f>IF(SP_SUL!K978="","*",SP_SUL!K978)</f>
        <v>*</v>
      </c>
      <c r="O974" s="142" t="str">
        <f>IF(SP_SUL!L978="","*",SP_SUL!L978)</f>
        <v>*</v>
      </c>
      <c r="P974" s="141" t="str">
        <f>IF(SP_SUL!O978="","*",SP_SUL!O978)</f>
        <v>*</v>
      </c>
      <c r="Q974" s="141" t="str">
        <f>IF(SP_SUL!P978="","*",SP_SUL!P978)</f>
        <v>*</v>
      </c>
      <c r="R974" s="143" t="str">
        <f>IF(SP_SUL!Q978="","*",CONCATENATE(SP_SUL!Q978," ",SP_SUL!R978))</f>
        <v>*</v>
      </c>
      <c r="S974" s="143" t="str">
        <f>IF(SP_SUL!V978="","*",SP_SUL!V978)</f>
        <v>*</v>
      </c>
      <c r="T974" s="143" t="str">
        <f>IF(SP_SUL!W978="","*",SP_SUL!W978)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IF(SP_SUL!Y979="","*",SP_SUL!Y979)</f>
        <v>*</v>
      </c>
      <c r="B975" s="144" t="str">
        <f>IF(SP_SUL!X979="","*",SP_SUL!X979)</f>
        <v>*</v>
      </c>
      <c r="C975" s="144" t="str">
        <f>IF(SP_SUL!Z979="","*",SP_SUL!Z979)</f>
        <v>*</v>
      </c>
      <c r="D975" s="138" t="str">
        <f>IF(SP_SUL!S979="","*",SP_SUL!S979)</f>
        <v>-</v>
      </c>
      <c r="E975" s="138" t="str">
        <f>IF(SP_SUL!T979="","*",SP_SUL!T979)</f>
        <v>-</v>
      </c>
      <c r="F975" s="143" t="str">
        <f>IF(SP_SUL!B979="","*",SP_SUL!B979)</f>
        <v>*</v>
      </c>
      <c r="G975" s="143" t="str">
        <f>IF(SP_SUL!D979="","*",SP_SUL!D979)</f>
        <v>*</v>
      </c>
      <c r="H975" s="143" t="str">
        <f>IF(SP_SUL!F979="","*",SP_SUL!F979)</f>
        <v>*</v>
      </c>
      <c r="I975" s="143" t="str">
        <f>IF(SP_SUL!H979="","*",SP_SUL!H979)</f>
        <v>*</v>
      </c>
      <c r="J975" s="143" t="str">
        <f>IF(SP_SUL!I979="","*",SP_SUL!I979)</f>
        <v>*</v>
      </c>
      <c r="K975" s="138" t="str">
        <f>IF(SP_SUL!M979="","*",SP_SUL!M979)</f>
        <v>-</v>
      </c>
      <c r="L975" s="138" t="str">
        <f>IF(SP_SUL!N979="","*",SP_SUL!N979)</f>
        <v>-</v>
      </c>
      <c r="M975" s="139" t="str">
        <f>IF(SP_SUL!J979="","*",SP_SUL!J979)</f>
        <v>*</v>
      </c>
      <c r="N975" s="142" t="str">
        <f>IF(SP_SUL!K979="","*",SP_SUL!K979)</f>
        <v>*</v>
      </c>
      <c r="O975" s="142" t="str">
        <f>IF(SP_SUL!L979="","*",SP_SUL!L979)</f>
        <v>*</v>
      </c>
      <c r="P975" s="141" t="str">
        <f>IF(SP_SUL!O979="","*",SP_SUL!O979)</f>
        <v>*</v>
      </c>
      <c r="Q975" s="141" t="str">
        <f>IF(SP_SUL!P979="","*",SP_SUL!P979)</f>
        <v>*</v>
      </c>
      <c r="R975" s="143" t="str">
        <f>IF(SP_SUL!Q979="","*",CONCATENATE(SP_SUL!Q979," ",SP_SUL!R979))</f>
        <v>*</v>
      </c>
      <c r="S975" s="143" t="str">
        <f>IF(SP_SUL!V979="","*",SP_SUL!V979)</f>
        <v>*</v>
      </c>
      <c r="T975" s="143" t="str">
        <f>IF(SP_SUL!W979="","*",SP_SUL!W979)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IF(SP_SUL!Y980="","*",SP_SUL!Y980)</f>
        <v>*</v>
      </c>
      <c r="B976" s="144" t="str">
        <f>IF(SP_SUL!X980="","*",SP_SUL!X980)</f>
        <v>*</v>
      </c>
      <c r="C976" s="144" t="str">
        <f>IF(SP_SUL!Z980="","*",SP_SUL!Z980)</f>
        <v>*</v>
      </c>
      <c r="D976" s="138" t="str">
        <f>IF(SP_SUL!S980="","*",SP_SUL!S980)</f>
        <v>-</v>
      </c>
      <c r="E976" s="138" t="str">
        <f>IF(SP_SUL!T980="","*",SP_SUL!T980)</f>
        <v>-</v>
      </c>
      <c r="F976" s="143" t="str">
        <f>IF(SP_SUL!B980="","*",SP_SUL!B980)</f>
        <v>*</v>
      </c>
      <c r="G976" s="143" t="str">
        <f>IF(SP_SUL!D980="","*",SP_SUL!D980)</f>
        <v>*</v>
      </c>
      <c r="H976" s="143" t="str">
        <f>IF(SP_SUL!F980="","*",SP_SUL!F980)</f>
        <v>*</v>
      </c>
      <c r="I976" s="143" t="str">
        <f>IF(SP_SUL!H980="","*",SP_SUL!H980)</f>
        <v>*</v>
      </c>
      <c r="J976" s="143" t="str">
        <f>IF(SP_SUL!I980="","*",SP_SUL!I980)</f>
        <v>*</v>
      </c>
      <c r="K976" s="138" t="str">
        <f>IF(SP_SUL!M980="","*",SP_SUL!M980)</f>
        <v>-</v>
      </c>
      <c r="L976" s="138" t="str">
        <f>IF(SP_SUL!N980="","*",SP_SUL!N980)</f>
        <v>-</v>
      </c>
      <c r="M976" s="139" t="str">
        <f>IF(SP_SUL!J980="","*",SP_SUL!J980)</f>
        <v>*</v>
      </c>
      <c r="N976" s="142" t="str">
        <f>IF(SP_SUL!K980="","*",SP_SUL!K980)</f>
        <v>*</v>
      </c>
      <c r="O976" s="142" t="str">
        <f>IF(SP_SUL!L980="","*",SP_SUL!L980)</f>
        <v>*</v>
      </c>
      <c r="P976" s="141" t="str">
        <f>IF(SP_SUL!O980="","*",SP_SUL!O980)</f>
        <v>*</v>
      </c>
      <c r="Q976" s="141" t="str">
        <f>IF(SP_SUL!P980="","*",SP_SUL!P980)</f>
        <v>*</v>
      </c>
      <c r="R976" s="143" t="str">
        <f>IF(SP_SUL!Q980="","*",CONCATENATE(SP_SUL!Q980," ",SP_SUL!R980))</f>
        <v>*</v>
      </c>
      <c r="S976" s="143" t="str">
        <f>IF(SP_SUL!V980="","*",SP_SUL!V980)</f>
        <v>*</v>
      </c>
      <c r="T976" s="143" t="str">
        <f>IF(SP_SUL!W980="","*",SP_SUL!W980)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IF(SP_SUL!Y981="","*",SP_SUL!Y981)</f>
        <v>*</v>
      </c>
      <c r="B977" s="144" t="str">
        <f>IF(SP_SUL!X981="","*",SP_SUL!X981)</f>
        <v>*</v>
      </c>
      <c r="C977" s="144" t="str">
        <f>IF(SP_SUL!Z981="","*",SP_SUL!Z981)</f>
        <v>*</v>
      </c>
      <c r="D977" s="138" t="str">
        <f>IF(SP_SUL!S981="","*",SP_SUL!S981)</f>
        <v>-</v>
      </c>
      <c r="E977" s="138" t="str">
        <f>IF(SP_SUL!T981="","*",SP_SUL!T981)</f>
        <v>-</v>
      </c>
      <c r="F977" s="143" t="str">
        <f>IF(SP_SUL!B981="","*",SP_SUL!B981)</f>
        <v>*</v>
      </c>
      <c r="G977" s="143" t="str">
        <f>IF(SP_SUL!D981="","*",SP_SUL!D981)</f>
        <v>*</v>
      </c>
      <c r="H977" s="143" t="str">
        <f>IF(SP_SUL!F981="","*",SP_SUL!F981)</f>
        <v>*</v>
      </c>
      <c r="I977" s="143" t="str">
        <f>IF(SP_SUL!H981="","*",SP_SUL!H981)</f>
        <v>*</v>
      </c>
      <c r="J977" s="143" t="str">
        <f>IF(SP_SUL!I981="","*",SP_SUL!I981)</f>
        <v>*</v>
      </c>
      <c r="K977" s="138" t="str">
        <f>IF(SP_SUL!M981="","*",SP_SUL!M981)</f>
        <v>-</v>
      </c>
      <c r="L977" s="138" t="str">
        <f>IF(SP_SUL!N981="","*",SP_SUL!N981)</f>
        <v>-</v>
      </c>
      <c r="M977" s="139" t="str">
        <f>IF(SP_SUL!J981="","*",SP_SUL!J981)</f>
        <v>*</v>
      </c>
      <c r="N977" s="142" t="str">
        <f>IF(SP_SUL!K981="","*",SP_SUL!K981)</f>
        <v>*</v>
      </c>
      <c r="O977" s="142" t="str">
        <f>IF(SP_SUL!L981="","*",SP_SUL!L981)</f>
        <v>*</v>
      </c>
      <c r="P977" s="141" t="str">
        <f>IF(SP_SUL!O981="","*",SP_SUL!O981)</f>
        <v>*</v>
      </c>
      <c r="Q977" s="141" t="str">
        <f>IF(SP_SUL!P981="","*",SP_SUL!P981)</f>
        <v>*</v>
      </c>
      <c r="R977" s="143" t="str">
        <f>IF(SP_SUL!Q981="","*",CONCATENATE(SP_SUL!Q981," ",SP_SUL!R981))</f>
        <v>*</v>
      </c>
      <c r="S977" s="143" t="str">
        <f>IF(SP_SUL!V981="","*",SP_SUL!V981)</f>
        <v>*</v>
      </c>
      <c r="T977" s="143" t="str">
        <f>IF(SP_SUL!W981="","*",SP_SUL!W981)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IF(SP_SUL!Y982="","*",SP_SUL!Y982)</f>
        <v>*</v>
      </c>
      <c r="B978" s="144" t="str">
        <f>IF(SP_SUL!X982="","*",SP_SUL!X982)</f>
        <v>*</v>
      </c>
      <c r="C978" s="144" t="str">
        <f>IF(SP_SUL!Z982="","*",SP_SUL!Z982)</f>
        <v>*</v>
      </c>
      <c r="D978" s="138" t="str">
        <f>IF(SP_SUL!S982="","*",SP_SUL!S982)</f>
        <v>-</v>
      </c>
      <c r="E978" s="138" t="str">
        <f>IF(SP_SUL!T982="","*",SP_SUL!T982)</f>
        <v>-</v>
      </c>
      <c r="F978" s="143" t="str">
        <f>IF(SP_SUL!B982="","*",SP_SUL!B982)</f>
        <v>*</v>
      </c>
      <c r="G978" s="143" t="str">
        <f>IF(SP_SUL!D982="","*",SP_SUL!D982)</f>
        <v>*</v>
      </c>
      <c r="H978" s="143" t="str">
        <f>IF(SP_SUL!F982="","*",SP_SUL!F982)</f>
        <v>*</v>
      </c>
      <c r="I978" s="143" t="str">
        <f>IF(SP_SUL!H982="","*",SP_SUL!H982)</f>
        <v>*</v>
      </c>
      <c r="J978" s="143" t="str">
        <f>IF(SP_SUL!I982="","*",SP_SUL!I982)</f>
        <v>*</v>
      </c>
      <c r="K978" s="138" t="str">
        <f>IF(SP_SUL!M982="","*",SP_SUL!M982)</f>
        <v>-</v>
      </c>
      <c r="L978" s="138" t="str">
        <f>IF(SP_SUL!N982="","*",SP_SUL!N982)</f>
        <v>-</v>
      </c>
      <c r="M978" s="139" t="str">
        <f>IF(SP_SUL!J982="","*",SP_SUL!J982)</f>
        <v>*</v>
      </c>
      <c r="N978" s="142" t="str">
        <f>IF(SP_SUL!K982="","*",SP_SUL!K982)</f>
        <v>*</v>
      </c>
      <c r="O978" s="142" t="str">
        <f>IF(SP_SUL!L982="","*",SP_SUL!L982)</f>
        <v>*</v>
      </c>
      <c r="P978" s="141" t="str">
        <f>IF(SP_SUL!O982="","*",SP_SUL!O982)</f>
        <v>*</v>
      </c>
      <c r="Q978" s="141" t="str">
        <f>IF(SP_SUL!P982="","*",SP_SUL!P982)</f>
        <v>*</v>
      </c>
      <c r="R978" s="143" t="str">
        <f>IF(SP_SUL!Q982="","*",CONCATENATE(SP_SUL!Q982," ",SP_SUL!R982))</f>
        <v>*</v>
      </c>
      <c r="S978" s="143" t="str">
        <f>IF(SP_SUL!V982="","*",SP_SUL!V982)</f>
        <v>*</v>
      </c>
      <c r="T978" s="143" t="str">
        <f>IF(SP_SUL!W982="","*",SP_SUL!W982)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IF(SP_SUL!Y983="","*",SP_SUL!Y983)</f>
        <v>*</v>
      </c>
      <c r="B979" s="144" t="str">
        <f>IF(SP_SUL!X983="","*",SP_SUL!X983)</f>
        <v>*</v>
      </c>
      <c r="C979" s="144" t="str">
        <f>IF(SP_SUL!Z983="","*",SP_SUL!Z983)</f>
        <v>*</v>
      </c>
      <c r="D979" s="138" t="str">
        <f>IF(SP_SUL!S983="","*",SP_SUL!S983)</f>
        <v>-</v>
      </c>
      <c r="E979" s="138" t="str">
        <f>IF(SP_SUL!T983="","*",SP_SUL!T983)</f>
        <v>-</v>
      </c>
      <c r="F979" s="143" t="str">
        <f>IF(SP_SUL!B983="","*",SP_SUL!B983)</f>
        <v>*</v>
      </c>
      <c r="G979" s="143" t="str">
        <f>IF(SP_SUL!D983="","*",SP_SUL!D983)</f>
        <v>*</v>
      </c>
      <c r="H979" s="143" t="str">
        <f>IF(SP_SUL!F983="","*",SP_SUL!F983)</f>
        <v>*</v>
      </c>
      <c r="I979" s="143" t="str">
        <f>IF(SP_SUL!H983="","*",SP_SUL!H983)</f>
        <v>*</v>
      </c>
      <c r="J979" s="143" t="str">
        <f>IF(SP_SUL!I983="","*",SP_SUL!I983)</f>
        <v>*</v>
      </c>
      <c r="K979" s="138" t="str">
        <f>IF(SP_SUL!M983="","*",SP_SUL!M983)</f>
        <v>-</v>
      </c>
      <c r="L979" s="138" t="str">
        <f>IF(SP_SUL!N983="","*",SP_SUL!N983)</f>
        <v>-</v>
      </c>
      <c r="M979" s="139" t="str">
        <f>IF(SP_SUL!J983="","*",SP_SUL!J983)</f>
        <v>*</v>
      </c>
      <c r="N979" s="142" t="str">
        <f>IF(SP_SUL!K983="","*",SP_SUL!K983)</f>
        <v>*</v>
      </c>
      <c r="O979" s="142" t="str">
        <f>IF(SP_SUL!L983="","*",SP_SUL!L983)</f>
        <v>*</v>
      </c>
      <c r="P979" s="141" t="str">
        <f>IF(SP_SUL!O983="","*",SP_SUL!O983)</f>
        <v>*</v>
      </c>
      <c r="Q979" s="141" t="str">
        <f>IF(SP_SUL!P983="","*",SP_SUL!P983)</f>
        <v>*</v>
      </c>
      <c r="R979" s="143" t="str">
        <f>IF(SP_SUL!Q983="","*",CONCATENATE(SP_SUL!Q983," ",SP_SUL!R983))</f>
        <v>*</v>
      </c>
      <c r="S979" s="143" t="str">
        <f>IF(SP_SUL!V983="","*",SP_SUL!V983)</f>
        <v>*</v>
      </c>
      <c r="T979" s="143" t="str">
        <f>IF(SP_SUL!W983="","*",SP_SUL!W983)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IF(SP_SUL!Y984="","*",SP_SUL!Y984)</f>
        <v>*</v>
      </c>
      <c r="B980" s="144" t="str">
        <f>IF(SP_SUL!X984="","*",SP_SUL!X984)</f>
        <v>*</v>
      </c>
      <c r="C980" s="144" t="str">
        <f>IF(SP_SUL!Z984="","*",SP_SUL!Z984)</f>
        <v>*</v>
      </c>
      <c r="D980" s="138" t="str">
        <f>IF(SP_SUL!S984="","*",SP_SUL!S984)</f>
        <v>-</v>
      </c>
      <c r="E980" s="138" t="str">
        <f>IF(SP_SUL!T984="","*",SP_SUL!T984)</f>
        <v>-</v>
      </c>
      <c r="F980" s="143" t="str">
        <f>IF(SP_SUL!B984="","*",SP_SUL!B984)</f>
        <v>*</v>
      </c>
      <c r="G980" s="143" t="str">
        <f>IF(SP_SUL!D984="","*",SP_SUL!D984)</f>
        <v>*</v>
      </c>
      <c r="H980" s="143" t="str">
        <f>IF(SP_SUL!F984="","*",SP_SUL!F984)</f>
        <v>*</v>
      </c>
      <c r="I980" s="143" t="str">
        <f>IF(SP_SUL!H984="","*",SP_SUL!H984)</f>
        <v>*</v>
      </c>
      <c r="J980" s="143" t="str">
        <f>IF(SP_SUL!I984="","*",SP_SUL!I984)</f>
        <v>*</v>
      </c>
      <c r="K980" s="138" t="str">
        <f>IF(SP_SUL!M984="","*",SP_SUL!M984)</f>
        <v>-</v>
      </c>
      <c r="L980" s="138" t="str">
        <f>IF(SP_SUL!N984="","*",SP_SUL!N984)</f>
        <v>-</v>
      </c>
      <c r="M980" s="139" t="str">
        <f>IF(SP_SUL!J984="","*",SP_SUL!J984)</f>
        <v>*</v>
      </c>
      <c r="N980" s="142" t="str">
        <f>IF(SP_SUL!K984="","*",SP_SUL!K984)</f>
        <v>*</v>
      </c>
      <c r="O980" s="142" t="str">
        <f>IF(SP_SUL!L984="","*",SP_SUL!L984)</f>
        <v>*</v>
      </c>
      <c r="P980" s="141" t="str">
        <f>IF(SP_SUL!O984="","*",SP_SUL!O984)</f>
        <v>*</v>
      </c>
      <c r="Q980" s="141" t="str">
        <f>IF(SP_SUL!P984="","*",SP_SUL!P984)</f>
        <v>*</v>
      </c>
      <c r="R980" s="143" t="str">
        <f>IF(SP_SUL!Q984="","*",CONCATENATE(SP_SUL!Q984," ",SP_SUL!R984))</f>
        <v>*</v>
      </c>
      <c r="S980" s="143" t="str">
        <f>IF(SP_SUL!V984="","*",SP_SUL!V984)</f>
        <v>*</v>
      </c>
      <c r="T980" s="143" t="str">
        <f>IF(SP_SUL!W984="","*",SP_SUL!W984)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IF(SP_SUL!Y985="","*",SP_SUL!Y985)</f>
        <v>*</v>
      </c>
      <c r="B981" s="144" t="str">
        <f>IF(SP_SUL!X985="","*",SP_SUL!X985)</f>
        <v>*</v>
      </c>
      <c r="C981" s="144" t="str">
        <f>IF(SP_SUL!Z985="","*",SP_SUL!Z985)</f>
        <v>*</v>
      </c>
      <c r="D981" s="138" t="str">
        <f>IF(SP_SUL!S985="","*",SP_SUL!S985)</f>
        <v>-</v>
      </c>
      <c r="E981" s="138" t="str">
        <f>IF(SP_SUL!T985="","*",SP_SUL!T985)</f>
        <v>-</v>
      </c>
      <c r="F981" s="143" t="str">
        <f>IF(SP_SUL!B985="","*",SP_SUL!B985)</f>
        <v>*</v>
      </c>
      <c r="G981" s="143" t="str">
        <f>IF(SP_SUL!D985="","*",SP_SUL!D985)</f>
        <v>*</v>
      </c>
      <c r="H981" s="143" t="str">
        <f>IF(SP_SUL!F985="","*",SP_SUL!F985)</f>
        <v>*</v>
      </c>
      <c r="I981" s="143" t="str">
        <f>IF(SP_SUL!H985="","*",SP_SUL!H985)</f>
        <v>*</v>
      </c>
      <c r="J981" s="143" t="str">
        <f>IF(SP_SUL!I985="","*",SP_SUL!I985)</f>
        <v>*</v>
      </c>
      <c r="K981" s="138" t="str">
        <f>IF(SP_SUL!M985="","*",SP_SUL!M985)</f>
        <v>-</v>
      </c>
      <c r="L981" s="138" t="str">
        <f>IF(SP_SUL!N985="","*",SP_SUL!N985)</f>
        <v>-</v>
      </c>
      <c r="M981" s="139" t="str">
        <f>IF(SP_SUL!J985="","*",SP_SUL!J985)</f>
        <v>*</v>
      </c>
      <c r="N981" s="142" t="str">
        <f>IF(SP_SUL!K985="","*",SP_SUL!K985)</f>
        <v>*</v>
      </c>
      <c r="O981" s="142" t="str">
        <f>IF(SP_SUL!L985="","*",SP_SUL!L985)</f>
        <v>*</v>
      </c>
      <c r="P981" s="141" t="str">
        <f>IF(SP_SUL!O985="","*",SP_SUL!O985)</f>
        <v>*</v>
      </c>
      <c r="Q981" s="141" t="str">
        <f>IF(SP_SUL!P985="","*",SP_SUL!P985)</f>
        <v>*</v>
      </c>
      <c r="R981" s="143" t="str">
        <f>IF(SP_SUL!Q985="","*",CONCATENATE(SP_SUL!Q985," ",SP_SUL!R985))</f>
        <v>*</v>
      </c>
      <c r="S981" s="143" t="str">
        <f>IF(SP_SUL!V985="","*",SP_SUL!V985)</f>
        <v>*</v>
      </c>
      <c r="T981" s="143" t="str">
        <f>IF(SP_SUL!W985="","*",SP_SUL!W985)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IF(SP_SUL!Y986="","*",SP_SUL!Y986)</f>
        <v>*</v>
      </c>
      <c r="B982" s="144" t="str">
        <f>IF(SP_SUL!X986="","*",SP_SUL!X986)</f>
        <v>*</v>
      </c>
      <c r="C982" s="144" t="str">
        <f>IF(SP_SUL!Z986="","*",SP_SUL!Z986)</f>
        <v>*</v>
      </c>
      <c r="D982" s="138" t="str">
        <f>IF(SP_SUL!S986="","*",SP_SUL!S986)</f>
        <v>-</v>
      </c>
      <c r="E982" s="138" t="str">
        <f>IF(SP_SUL!T986="","*",SP_SUL!T986)</f>
        <v>-</v>
      </c>
      <c r="F982" s="143" t="str">
        <f>IF(SP_SUL!B986="","*",SP_SUL!B986)</f>
        <v>*</v>
      </c>
      <c r="G982" s="143" t="str">
        <f>IF(SP_SUL!D986="","*",SP_SUL!D986)</f>
        <v>*</v>
      </c>
      <c r="H982" s="143" t="str">
        <f>IF(SP_SUL!F986="","*",SP_SUL!F986)</f>
        <v>*</v>
      </c>
      <c r="I982" s="143" t="str">
        <f>IF(SP_SUL!H986="","*",SP_SUL!H986)</f>
        <v>*</v>
      </c>
      <c r="J982" s="143" t="str">
        <f>IF(SP_SUL!I986="","*",SP_SUL!I986)</f>
        <v>*</v>
      </c>
      <c r="K982" s="138" t="str">
        <f>IF(SP_SUL!M986="","*",SP_SUL!M986)</f>
        <v>-</v>
      </c>
      <c r="L982" s="138" t="str">
        <f>IF(SP_SUL!N986="","*",SP_SUL!N986)</f>
        <v>-</v>
      </c>
      <c r="M982" s="139" t="str">
        <f>IF(SP_SUL!J986="","*",SP_SUL!J986)</f>
        <v>*</v>
      </c>
      <c r="N982" s="142" t="str">
        <f>IF(SP_SUL!K986="","*",SP_SUL!K986)</f>
        <v>*</v>
      </c>
      <c r="O982" s="142" t="str">
        <f>IF(SP_SUL!L986="","*",SP_SUL!L986)</f>
        <v>*</v>
      </c>
      <c r="P982" s="141" t="str">
        <f>IF(SP_SUL!O986="","*",SP_SUL!O986)</f>
        <v>*</v>
      </c>
      <c r="Q982" s="141" t="str">
        <f>IF(SP_SUL!P986="","*",SP_SUL!P986)</f>
        <v>*</v>
      </c>
      <c r="R982" s="143" t="str">
        <f>IF(SP_SUL!Q986="","*",CONCATENATE(SP_SUL!Q986," ",SP_SUL!R986))</f>
        <v>*</v>
      </c>
      <c r="S982" s="143" t="str">
        <f>IF(SP_SUL!V986="","*",SP_SUL!V986)</f>
        <v>*</v>
      </c>
      <c r="T982" s="143" t="str">
        <f>IF(SP_SUL!W986="","*",SP_SUL!W986)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IF(SP_SUL!Y987="","*",SP_SUL!Y987)</f>
        <v>*</v>
      </c>
      <c r="B983" s="144" t="str">
        <f>IF(SP_SUL!X987="","*",SP_SUL!X987)</f>
        <v>*</v>
      </c>
      <c r="C983" s="144" t="str">
        <f>IF(SP_SUL!Z987="","*",SP_SUL!Z987)</f>
        <v>*</v>
      </c>
      <c r="D983" s="138" t="str">
        <f>IF(SP_SUL!S987="","*",SP_SUL!S987)</f>
        <v>-</v>
      </c>
      <c r="E983" s="138" t="str">
        <f>IF(SP_SUL!T987="","*",SP_SUL!T987)</f>
        <v>-</v>
      </c>
      <c r="F983" s="143" t="str">
        <f>IF(SP_SUL!B987="","*",SP_SUL!B987)</f>
        <v>*</v>
      </c>
      <c r="G983" s="143" t="str">
        <f>IF(SP_SUL!D987="","*",SP_SUL!D987)</f>
        <v>*</v>
      </c>
      <c r="H983" s="143" t="str">
        <f>IF(SP_SUL!F987="","*",SP_SUL!F987)</f>
        <v>*</v>
      </c>
      <c r="I983" s="143" t="str">
        <f>IF(SP_SUL!H987="","*",SP_SUL!H987)</f>
        <v>*</v>
      </c>
      <c r="J983" s="143" t="str">
        <f>IF(SP_SUL!I987="","*",SP_SUL!I987)</f>
        <v>*</v>
      </c>
      <c r="K983" s="138" t="str">
        <f>IF(SP_SUL!M987="","*",SP_SUL!M987)</f>
        <v>-</v>
      </c>
      <c r="L983" s="138" t="str">
        <f>IF(SP_SUL!N987="","*",SP_SUL!N987)</f>
        <v>-</v>
      </c>
      <c r="M983" s="139" t="str">
        <f>IF(SP_SUL!J987="","*",SP_SUL!J987)</f>
        <v>*</v>
      </c>
      <c r="N983" s="142" t="str">
        <f>IF(SP_SUL!K987="","*",SP_SUL!K987)</f>
        <v>*</v>
      </c>
      <c r="O983" s="142" t="str">
        <f>IF(SP_SUL!L987="","*",SP_SUL!L987)</f>
        <v>*</v>
      </c>
      <c r="P983" s="141" t="str">
        <f>IF(SP_SUL!O987="","*",SP_SUL!O987)</f>
        <v>*</v>
      </c>
      <c r="Q983" s="141" t="str">
        <f>IF(SP_SUL!P987="","*",SP_SUL!P987)</f>
        <v>*</v>
      </c>
      <c r="R983" s="143" t="str">
        <f>IF(SP_SUL!Q987="","*",CONCATENATE(SP_SUL!Q987," ",SP_SUL!R987))</f>
        <v>*</v>
      </c>
      <c r="S983" s="143" t="str">
        <f>IF(SP_SUL!V987="","*",SP_SUL!V987)</f>
        <v>*</v>
      </c>
      <c r="T983" s="143" t="str">
        <f>IF(SP_SUL!W987="","*",SP_SUL!W987)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IF(SP_SUL!Y988="","*",SP_SUL!Y988)</f>
        <v>*</v>
      </c>
      <c r="B984" s="144" t="str">
        <f>IF(SP_SUL!X988="","*",SP_SUL!X988)</f>
        <v>*</v>
      </c>
      <c r="C984" s="144" t="str">
        <f>IF(SP_SUL!Z988="","*",SP_SUL!Z988)</f>
        <v>*</v>
      </c>
      <c r="D984" s="138" t="str">
        <f>IF(SP_SUL!S988="","*",SP_SUL!S988)</f>
        <v>-</v>
      </c>
      <c r="E984" s="138" t="str">
        <f>IF(SP_SUL!T988="","*",SP_SUL!T988)</f>
        <v>-</v>
      </c>
      <c r="F984" s="143" t="str">
        <f>IF(SP_SUL!B988="","*",SP_SUL!B988)</f>
        <v>*</v>
      </c>
      <c r="G984" s="143" t="str">
        <f>IF(SP_SUL!D988="","*",SP_SUL!D988)</f>
        <v>*</v>
      </c>
      <c r="H984" s="143" t="str">
        <f>IF(SP_SUL!F988="","*",SP_SUL!F988)</f>
        <v>*</v>
      </c>
      <c r="I984" s="143" t="str">
        <f>IF(SP_SUL!H988="","*",SP_SUL!H988)</f>
        <v>*</v>
      </c>
      <c r="J984" s="143" t="str">
        <f>IF(SP_SUL!I988="","*",SP_SUL!I988)</f>
        <v>*</v>
      </c>
      <c r="K984" s="138" t="str">
        <f>IF(SP_SUL!M988="","*",SP_SUL!M988)</f>
        <v>-</v>
      </c>
      <c r="L984" s="138" t="str">
        <f>IF(SP_SUL!N988="","*",SP_SUL!N988)</f>
        <v>-</v>
      </c>
      <c r="M984" s="139" t="str">
        <f>IF(SP_SUL!J988="","*",SP_SUL!J988)</f>
        <v>*</v>
      </c>
      <c r="N984" s="142" t="str">
        <f>IF(SP_SUL!K988="","*",SP_SUL!K988)</f>
        <v>*</v>
      </c>
      <c r="O984" s="142" t="str">
        <f>IF(SP_SUL!L988="","*",SP_SUL!L988)</f>
        <v>*</v>
      </c>
      <c r="P984" s="141" t="str">
        <f>IF(SP_SUL!O988="","*",SP_SUL!O988)</f>
        <v>*</v>
      </c>
      <c r="Q984" s="141" t="str">
        <f>IF(SP_SUL!P988="","*",SP_SUL!P988)</f>
        <v>*</v>
      </c>
      <c r="R984" s="143" t="str">
        <f>IF(SP_SUL!Q988="","*",CONCATENATE(SP_SUL!Q988," ",SP_SUL!R988))</f>
        <v>*</v>
      </c>
      <c r="S984" s="143" t="str">
        <f>IF(SP_SUL!V988="","*",SP_SUL!V988)</f>
        <v>*</v>
      </c>
      <c r="T984" s="143" t="str">
        <f>IF(SP_SUL!W988="","*",SP_SUL!W988)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IF(SP_SUL!Y989="","*",SP_SUL!Y989)</f>
        <v>*</v>
      </c>
      <c r="B985" s="144" t="str">
        <f>IF(SP_SUL!X989="","*",SP_SUL!X989)</f>
        <v>*</v>
      </c>
      <c r="C985" s="144" t="str">
        <f>IF(SP_SUL!Z989="","*",SP_SUL!Z989)</f>
        <v>*</v>
      </c>
      <c r="D985" s="138" t="str">
        <f>IF(SP_SUL!S989="","*",SP_SUL!S989)</f>
        <v>-</v>
      </c>
      <c r="E985" s="138" t="str">
        <f>IF(SP_SUL!T989="","*",SP_SUL!T989)</f>
        <v>-</v>
      </c>
      <c r="F985" s="143" t="str">
        <f>IF(SP_SUL!B989="","*",SP_SUL!B989)</f>
        <v>*</v>
      </c>
      <c r="G985" s="143" t="str">
        <f>IF(SP_SUL!D989="","*",SP_SUL!D989)</f>
        <v>*</v>
      </c>
      <c r="H985" s="143" t="str">
        <f>IF(SP_SUL!F989="","*",SP_SUL!F989)</f>
        <v>*</v>
      </c>
      <c r="I985" s="143" t="str">
        <f>IF(SP_SUL!H989="","*",SP_SUL!H989)</f>
        <v>*</v>
      </c>
      <c r="J985" s="143" t="str">
        <f>IF(SP_SUL!I989="","*",SP_SUL!I989)</f>
        <v>*</v>
      </c>
      <c r="K985" s="138" t="str">
        <f>IF(SP_SUL!M989="","*",SP_SUL!M989)</f>
        <v>-</v>
      </c>
      <c r="L985" s="138" t="str">
        <f>IF(SP_SUL!N989="","*",SP_SUL!N989)</f>
        <v>-</v>
      </c>
      <c r="M985" s="139" t="str">
        <f>IF(SP_SUL!J989="","*",SP_SUL!J989)</f>
        <v>*</v>
      </c>
      <c r="N985" s="142" t="str">
        <f>IF(SP_SUL!K989="","*",SP_SUL!K989)</f>
        <v>*</v>
      </c>
      <c r="O985" s="142" t="str">
        <f>IF(SP_SUL!L989="","*",SP_SUL!L989)</f>
        <v>*</v>
      </c>
      <c r="P985" s="141" t="str">
        <f>IF(SP_SUL!O989="","*",SP_SUL!O989)</f>
        <v>*</v>
      </c>
      <c r="Q985" s="141" t="str">
        <f>IF(SP_SUL!P989="","*",SP_SUL!P989)</f>
        <v>*</v>
      </c>
      <c r="R985" s="143" t="str">
        <f>IF(SP_SUL!Q989="","*",CONCATENATE(SP_SUL!Q989," ",SP_SUL!R989))</f>
        <v>*</v>
      </c>
      <c r="S985" s="143" t="str">
        <f>IF(SP_SUL!V989="","*",SP_SUL!V989)</f>
        <v>*</v>
      </c>
      <c r="T985" s="143" t="str">
        <f>IF(SP_SUL!W989="","*",SP_SUL!W989)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IF(SP_SUL!Y990="","*",SP_SUL!Y990)</f>
        <v>*</v>
      </c>
      <c r="B986" s="144" t="str">
        <f>IF(SP_SUL!X990="","*",SP_SUL!X990)</f>
        <v>*</v>
      </c>
      <c r="C986" s="144" t="str">
        <f>IF(SP_SUL!Z990="","*",SP_SUL!Z990)</f>
        <v>*</v>
      </c>
      <c r="D986" s="138" t="str">
        <f>IF(SP_SUL!S990="","*",SP_SUL!S990)</f>
        <v>-</v>
      </c>
      <c r="E986" s="138" t="str">
        <f>IF(SP_SUL!T990="","*",SP_SUL!T990)</f>
        <v>-</v>
      </c>
      <c r="F986" s="143" t="str">
        <f>IF(SP_SUL!B990="","*",SP_SUL!B990)</f>
        <v>*</v>
      </c>
      <c r="G986" s="143" t="str">
        <f>IF(SP_SUL!D990="","*",SP_SUL!D990)</f>
        <v>*</v>
      </c>
      <c r="H986" s="143" t="str">
        <f>IF(SP_SUL!F990="","*",SP_SUL!F990)</f>
        <v>*</v>
      </c>
      <c r="I986" s="143" t="str">
        <f>IF(SP_SUL!H990="","*",SP_SUL!H990)</f>
        <v>*</v>
      </c>
      <c r="J986" s="143" t="str">
        <f>IF(SP_SUL!I990="","*",SP_SUL!I990)</f>
        <v>*</v>
      </c>
      <c r="K986" s="138" t="str">
        <f>IF(SP_SUL!M990="","*",SP_SUL!M990)</f>
        <v>-</v>
      </c>
      <c r="L986" s="138" t="str">
        <f>IF(SP_SUL!N990="","*",SP_SUL!N990)</f>
        <v>-</v>
      </c>
      <c r="M986" s="139" t="str">
        <f>IF(SP_SUL!J990="","*",SP_SUL!J990)</f>
        <v>*</v>
      </c>
      <c r="N986" s="142" t="str">
        <f>IF(SP_SUL!K990="","*",SP_SUL!K990)</f>
        <v>*</v>
      </c>
      <c r="O986" s="142" t="str">
        <f>IF(SP_SUL!L990="","*",SP_SUL!L990)</f>
        <v>*</v>
      </c>
      <c r="P986" s="141" t="str">
        <f>IF(SP_SUL!O990="","*",SP_SUL!O990)</f>
        <v>*</v>
      </c>
      <c r="Q986" s="141" t="str">
        <f>IF(SP_SUL!P990="","*",SP_SUL!P990)</f>
        <v>*</v>
      </c>
      <c r="R986" s="143" t="str">
        <f>IF(SP_SUL!Q990="","*",CONCATENATE(SP_SUL!Q990," ",SP_SUL!R990))</f>
        <v>*</v>
      </c>
      <c r="S986" s="143" t="str">
        <f>IF(SP_SUL!V990="","*",SP_SUL!V990)</f>
        <v>*</v>
      </c>
      <c r="T986" s="143" t="str">
        <f>IF(SP_SUL!W990="","*",SP_SUL!W990)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IF(SP_SUL!Y991="","*",SP_SUL!Y991)</f>
        <v>*</v>
      </c>
      <c r="B987" s="144" t="str">
        <f>IF(SP_SUL!X991="","*",SP_SUL!X991)</f>
        <v>*</v>
      </c>
      <c r="C987" s="144" t="str">
        <f>IF(SP_SUL!Z991="","*",SP_SUL!Z991)</f>
        <v>*</v>
      </c>
      <c r="D987" s="138" t="str">
        <f>IF(SP_SUL!S991="","*",SP_SUL!S991)</f>
        <v>-</v>
      </c>
      <c r="E987" s="138" t="str">
        <f>IF(SP_SUL!T991="","*",SP_SUL!T991)</f>
        <v>-</v>
      </c>
      <c r="F987" s="143" t="str">
        <f>IF(SP_SUL!B991="","*",SP_SUL!B991)</f>
        <v>*</v>
      </c>
      <c r="G987" s="143" t="str">
        <f>IF(SP_SUL!D991="","*",SP_SUL!D991)</f>
        <v>*</v>
      </c>
      <c r="H987" s="143" t="str">
        <f>IF(SP_SUL!F991="","*",SP_SUL!F991)</f>
        <v>*</v>
      </c>
      <c r="I987" s="143" t="str">
        <f>IF(SP_SUL!H991="","*",SP_SUL!H991)</f>
        <v>*</v>
      </c>
      <c r="J987" s="143" t="str">
        <f>IF(SP_SUL!I991="","*",SP_SUL!I991)</f>
        <v>*</v>
      </c>
      <c r="K987" s="138" t="str">
        <f>IF(SP_SUL!M991="","*",SP_SUL!M991)</f>
        <v>-</v>
      </c>
      <c r="L987" s="138" t="str">
        <f>IF(SP_SUL!N991="","*",SP_SUL!N991)</f>
        <v>-</v>
      </c>
      <c r="M987" s="139" t="str">
        <f>IF(SP_SUL!J991="","*",SP_SUL!J991)</f>
        <v>*</v>
      </c>
      <c r="N987" s="142" t="str">
        <f>IF(SP_SUL!K991="","*",SP_SUL!K991)</f>
        <v>*</v>
      </c>
      <c r="O987" s="142" t="str">
        <f>IF(SP_SUL!L991="","*",SP_SUL!L991)</f>
        <v>*</v>
      </c>
      <c r="P987" s="141" t="str">
        <f>IF(SP_SUL!O991="","*",SP_SUL!O991)</f>
        <v>*</v>
      </c>
      <c r="Q987" s="141" t="str">
        <f>IF(SP_SUL!P991="","*",SP_SUL!P991)</f>
        <v>*</v>
      </c>
      <c r="R987" s="143" t="str">
        <f>IF(SP_SUL!Q991="","*",CONCATENATE(SP_SUL!Q991," ",SP_SUL!R991))</f>
        <v>*</v>
      </c>
      <c r="S987" s="143" t="str">
        <f>IF(SP_SUL!V991="","*",SP_SUL!V991)</f>
        <v>*</v>
      </c>
      <c r="T987" s="143" t="str">
        <f>IF(SP_SUL!W991="","*",SP_SUL!W991)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IF(SP_SUL!Y992="","*",SP_SUL!Y992)</f>
        <v>*</v>
      </c>
      <c r="B988" s="144" t="str">
        <f>IF(SP_SUL!X992="","*",SP_SUL!X992)</f>
        <v>*</v>
      </c>
      <c r="C988" s="144" t="str">
        <f>IF(SP_SUL!Z992="","*",SP_SUL!Z992)</f>
        <v>*</v>
      </c>
      <c r="D988" s="138" t="str">
        <f>IF(SP_SUL!S992="","*",SP_SUL!S992)</f>
        <v>-</v>
      </c>
      <c r="E988" s="138" t="str">
        <f>IF(SP_SUL!T992="","*",SP_SUL!T992)</f>
        <v>-</v>
      </c>
      <c r="F988" s="143" t="str">
        <f>IF(SP_SUL!B992="","*",SP_SUL!B992)</f>
        <v>*</v>
      </c>
      <c r="G988" s="143" t="str">
        <f>IF(SP_SUL!D992="","*",SP_SUL!D992)</f>
        <v>*</v>
      </c>
      <c r="H988" s="143" t="str">
        <f>IF(SP_SUL!F992="","*",SP_SUL!F992)</f>
        <v>*</v>
      </c>
      <c r="I988" s="143" t="str">
        <f>IF(SP_SUL!H992="","*",SP_SUL!H992)</f>
        <v>*</v>
      </c>
      <c r="J988" s="143" t="str">
        <f>IF(SP_SUL!I992="","*",SP_SUL!I992)</f>
        <v>*</v>
      </c>
      <c r="K988" s="138" t="str">
        <f>IF(SP_SUL!M992="","*",SP_SUL!M992)</f>
        <v>-</v>
      </c>
      <c r="L988" s="138" t="str">
        <f>IF(SP_SUL!N992="","*",SP_SUL!N992)</f>
        <v>-</v>
      </c>
      <c r="M988" s="139" t="str">
        <f>IF(SP_SUL!J992="","*",SP_SUL!J992)</f>
        <v>*</v>
      </c>
      <c r="N988" s="142" t="str">
        <f>IF(SP_SUL!K992="","*",SP_SUL!K992)</f>
        <v>*</v>
      </c>
      <c r="O988" s="142" t="str">
        <f>IF(SP_SUL!L992="","*",SP_SUL!L992)</f>
        <v>*</v>
      </c>
      <c r="P988" s="141" t="str">
        <f>IF(SP_SUL!O992="","*",SP_SUL!O992)</f>
        <v>*</v>
      </c>
      <c r="Q988" s="141" t="str">
        <f>IF(SP_SUL!P992="","*",SP_SUL!P992)</f>
        <v>*</v>
      </c>
      <c r="R988" s="143" t="str">
        <f>IF(SP_SUL!Q992="","*",CONCATENATE(SP_SUL!Q992," ",SP_SUL!R992))</f>
        <v>*</v>
      </c>
      <c r="S988" s="143" t="str">
        <f>IF(SP_SUL!V992="","*",SP_SUL!V992)</f>
        <v>*</v>
      </c>
      <c r="T988" s="143" t="str">
        <f>IF(SP_SUL!W992="","*",SP_SUL!W992)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IF(SP_SUL!Y993="","*",SP_SUL!Y993)</f>
        <v>*</v>
      </c>
      <c r="B989" s="144" t="str">
        <f>IF(SP_SUL!X993="","*",SP_SUL!X993)</f>
        <v>*</v>
      </c>
      <c r="C989" s="144" t="str">
        <f>IF(SP_SUL!Z993="","*",SP_SUL!Z993)</f>
        <v>*</v>
      </c>
      <c r="D989" s="138" t="str">
        <f>IF(SP_SUL!S993="","*",SP_SUL!S993)</f>
        <v>-</v>
      </c>
      <c r="E989" s="138" t="str">
        <f>IF(SP_SUL!T993="","*",SP_SUL!T993)</f>
        <v>-</v>
      </c>
      <c r="F989" s="143" t="str">
        <f>IF(SP_SUL!B993="","*",SP_SUL!B993)</f>
        <v>*</v>
      </c>
      <c r="G989" s="143" t="str">
        <f>IF(SP_SUL!D993="","*",SP_SUL!D993)</f>
        <v>*</v>
      </c>
      <c r="H989" s="143" t="str">
        <f>IF(SP_SUL!F993="","*",SP_SUL!F993)</f>
        <v>*</v>
      </c>
      <c r="I989" s="143" t="str">
        <f>IF(SP_SUL!H993="","*",SP_SUL!H993)</f>
        <v>*</v>
      </c>
      <c r="J989" s="143" t="str">
        <f>IF(SP_SUL!I993="","*",SP_SUL!I993)</f>
        <v>*</v>
      </c>
      <c r="K989" s="138" t="str">
        <f>IF(SP_SUL!M993="","*",SP_SUL!M993)</f>
        <v>-</v>
      </c>
      <c r="L989" s="138" t="str">
        <f>IF(SP_SUL!N993="","*",SP_SUL!N993)</f>
        <v>-</v>
      </c>
      <c r="M989" s="139" t="str">
        <f>IF(SP_SUL!J993="","*",SP_SUL!J993)</f>
        <v>*</v>
      </c>
      <c r="N989" s="142" t="str">
        <f>IF(SP_SUL!K993="","*",SP_SUL!K993)</f>
        <v>*</v>
      </c>
      <c r="O989" s="142" t="str">
        <f>IF(SP_SUL!L993="","*",SP_SUL!L993)</f>
        <v>*</v>
      </c>
      <c r="P989" s="141" t="str">
        <f>IF(SP_SUL!O993="","*",SP_SUL!O993)</f>
        <v>*</v>
      </c>
      <c r="Q989" s="141" t="str">
        <f>IF(SP_SUL!P993="","*",SP_SUL!P993)</f>
        <v>*</v>
      </c>
      <c r="R989" s="143" t="str">
        <f>IF(SP_SUL!Q993="","*",CONCATENATE(SP_SUL!Q993," ",SP_SUL!R993))</f>
        <v>*</v>
      </c>
      <c r="S989" s="143" t="str">
        <f>IF(SP_SUL!V993="","*",SP_SUL!V993)</f>
        <v>*</v>
      </c>
      <c r="T989" s="143" t="str">
        <f>IF(SP_SUL!W993="","*",SP_SUL!W993)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IF(SP_SUL!Y994="","*",SP_SUL!Y994)</f>
        <v>*</v>
      </c>
      <c r="B990" s="144" t="str">
        <f>IF(SP_SUL!X994="","*",SP_SUL!X994)</f>
        <v>*</v>
      </c>
      <c r="C990" s="144" t="str">
        <f>IF(SP_SUL!Z994="","*",SP_SUL!Z994)</f>
        <v>*</v>
      </c>
      <c r="D990" s="138" t="str">
        <f>IF(SP_SUL!S994="","*",SP_SUL!S994)</f>
        <v>-</v>
      </c>
      <c r="E990" s="138" t="str">
        <f>IF(SP_SUL!T994="","*",SP_SUL!T994)</f>
        <v>-</v>
      </c>
      <c r="F990" s="143" t="str">
        <f>IF(SP_SUL!B994="","*",SP_SUL!B994)</f>
        <v>*</v>
      </c>
      <c r="G990" s="143" t="str">
        <f>IF(SP_SUL!D994="","*",SP_SUL!D994)</f>
        <v>*</v>
      </c>
      <c r="H990" s="143" t="str">
        <f>IF(SP_SUL!F994="","*",SP_SUL!F994)</f>
        <v>*</v>
      </c>
      <c r="I990" s="143" t="str">
        <f>IF(SP_SUL!H994="","*",SP_SUL!H994)</f>
        <v>*</v>
      </c>
      <c r="J990" s="143" t="str">
        <f>IF(SP_SUL!I994="","*",SP_SUL!I994)</f>
        <v>*</v>
      </c>
      <c r="K990" s="138" t="str">
        <f>IF(SP_SUL!M994="","*",SP_SUL!M994)</f>
        <v>-</v>
      </c>
      <c r="L990" s="138" t="str">
        <f>IF(SP_SUL!N994="","*",SP_SUL!N994)</f>
        <v>-</v>
      </c>
      <c r="M990" s="139" t="str">
        <f>IF(SP_SUL!J994="","*",SP_SUL!J994)</f>
        <v>*</v>
      </c>
      <c r="N990" s="142" t="str">
        <f>IF(SP_SUL!K994="","*",SP_SUL!K994)</f>
        <v>*</v>
      </c>
      <c r="O990" s="142" t="str">
        <f>IF(SP_SUL!L994="","*",SP_SUL!L994)</f>
        <v>*</v>
      </c>
      <c r="P990" s="141" t="str">
        <f>IF(SP_SUL!O994="","*",SP_SUL!O994)</f>
        <v>*</v>
      </c>
      <c r="Q990" s="141" t="str">
        <f>IF(SP_SUL!P994="","*",SP_SUL!P994)</f>
        <v>*</v>
      </c>
      <c r="R990" s="143" t="str">
        <f>IF(SP_SUL!Q994="","*",CONCATENATE(SP_SUL!Q994," ",SP_SUL!R994))</f>
        <v>*</v>
      </c>
      <c r="S990" s="143" t="str">
        <f>IF(SP_SUL!V994="","*",SP_SUL!V994)</f>
        <v>*</v>
      </c>
      <c r="T990" s="143" t="str">
        <f>IF(SP_SUL!W994="","*",SP_SUL!W994)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IF(SP_SUL!Y995="","*",SP_SUL!Y995)</f>
        <v>*</v>
      </c>
      <c r="B991" s="144" t="str">
        <f>IF(SP_SUL!X995="","*",SP_SUL!X995)</f>
        <v>*</v>
      </c>
      <c r="C991" s="144" t="str">
        <f>IF(SP_SUL!Z995="","*",SP_SUL!Z995)</f>
        <v>*</v>
      </c>
      <c r="D991" s="138" t="str">
        <f>IF(SP_SUL!S995="","*",SP_SUL!S995)</f>
        <v>-</v>
      </c>
      <c r="E991" s="138" t="str">
        <f>IF(SP_SUL!T995="","*",SP_SUL!T995)</f>
        <v>-</v>
      </c>
      <c r="F991" s="143" t="str">
        <f>IF(SP_SUL!B995="","*",SP_SUL!B995)</f>
        <v>*</v>
      </c>
      <c r="G991" s="143" t="str">
        <f>IF(SP_SUL!D995="","*",SP_SUL!D995)</f>
        <v>*</v>
      </c>
      <c r="H991" s="143" t="str">
        <f>IF(SP_SUL!F995="","*",SP_SUL!F995)</f>
        <v>*</v>
      </c>
      <c r="I991" s="143" t="str">
        <f>IF(SP_SUL!H995="","*",SP_SUL!H995)</f>
        <v>*</v>
      </c>
      <c r="J991" s="143" t="str">
        <f>IF(SP_SUL!I995="","*",SP_SUL!I995)</f>
        <v>*</v>
      </c>
      <c r="K991" s="138" t="str">
        <f>IF(SP_SUL!M995="","*",SP_SUL!M995)</f>
        <v>-</v>
      </c>
      <c r="L991" s="138" t="str">
        <f>IF(SP_SUL!N995="","*",SP_SUL!N995)</f>
        <v>-</v>
      </c>
      <c r="M991" s="139" t="str">
        <f>IF(SP_SUL!J995="","*",SP_SUL!J995)</f>
        <v>*</v>
      </c>
      <c r="N991" s="142" t="str">
        <f>IF(SP_SUL!K995="","*",SP_SUL!K995)</f>
        <v>*</v>
      </c>
      <c r="O991" s="142" t="str">
        <f>IF(SP_SUL!L995="","*",SP_SUL!L995)</f>
        <v>*</v>
      </c>
      <c r="P991" s="141" t="str">
        <f>IF(SP_SUL!O995="","*",SP_SUL!O995)</f>
        <v>*</v>
      </c>
      <c r="Q991" s="141" t="str">
        <f>IF(SP_SUL!P995="","*",SP_SUL!P995)</f>
        <v>*</v>
      </c>
      <c r="R991" s="143" t="str">
        <f>IF(SP_SUL!Q995="","*",CONCATENATE(SP_SUL!Q995," ",SP_SUL!R995))</f>
        <v>*</v>
      </c>
      <c r="S991" s="143" t="str">
        <f>IF(SP_SUL!V995="","*",SP_SUL!V995)</f>
        <v>*</v>
      </c>
      <c r="T991" s="143" t="str">
        <f>IF(SP_SUL!W995="","*",SP_SUL!W995)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IF(SP_SUL!Y996="","*",SP_SUL!Y996)</f>
        <v>*</v>
      </c>
      <c r="B992" s="144" t="str">
        <f>IF(SP_SUL!X996="","*",SP_SUL!X996)</f>
        <v>*</v>
      </c>
      <c r="C992" s="144" t="str">
        <f>IF(SP_SUL!Z996="","*",SP_SUL!Z996)</f>
        <v>*</v>
      </c>
      <c r="D992" s="138" t="str">
        <f>IF(SP_SUL!S996="","*",SP_SUL!S996)</f>
        <v>-</v>
      </c>
      <c r="E992" s="138" t="str">
        <f>IF(SP_SUL!T996="","*",SP_SUL!T996)</f>
        <v>-</v>
      </c>
      <c r="F992" s="143" t="str">
        <f>IF(SP_SUL!B996="","*",SP_SUL!B996)</f>
        <v>*</v>
      </c>
      <c r="G992" s="143" t="str">
        <f>IF(SP_SUL!D996="","*",SP_SUL!D996)</f>
        <v>*</v>
      </c>
      <c r="H992" s="143" t="str">
        <f>IF(SP_SUL!F996="","*",SP_SUL!F996)</f>
        <v>*</v>
      </c>
      <c r="I992" s="143" t="str">
        <f>IF(SP_SUL!H996="","*",SP_SUL!H996)</f>
        <v>*</v>
      </c>
      <c r="J992" s="143" t="str">
        <f>IF(SP_SUL!I996="","*",SP_SUL!I996)</f>
        <v>*</v>
      </c>
      <c r="K992" s="138" t="str">
        <f>IF(SP_SUL!M996="","*",SP_SUL!M996)</f>
        <v>-</v>
      </c>
      <c r="L992" s="138" t="str">
        <f>IF(SP_SUL!N996="","*",SP_SUL!N996)</f>
        <v>-</v>
      </c>
      <c r="M992" s="139" t="str">
        <f>IF(SP_SUL!J996="","*",SP_SUL!J996)</f>
        <v>*</v>
      </c>
      <c r="N992" s="142" t="str">
        <f>IF(SP_SUL!K996="","*",SP_SUL!K996)</f>
        <v>*</v>
      </c>
      <c r="O992" s="142" t="str">
        <f>IF(SP_SUL!L996="","*",SP_SUL!L996)</f>
        <v>*</v>
      </c>
      <c r="P992" s="141" t="str">
        <f>IF(SP_SUL!O996="","*",SP_SUL!O996)</f>
        <v>*</v>
      </c>
      <c r="Q992" s="141" t="str">
        <f>IF(SP_SUL!P996="","*",SP_SUL!P996)</f>
        <v>*</v>
      </c>
      <c r="R992" s="143" t="str">
        <f>IF(SP_SUL!Q996="","*",CONCATENATE(SP_SUL!Q996," ",SP_SUL!R996))</f>
        <v>*</v>
      </c>
      <c r="S992" s="143" t="str">
        <f>IF(SP_SUL!V996="","*",SP_SUL!V996)</f>
        <v>*</v>
      </c>
      <c r="T992" s="143" t="str">
        <f>IF(SP_SUL!W996="","*",SP_SUL!W996)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IF(SP_SUL!Y997="","*",SP_SUL!Y997)</f>
        <v>*</v>
      </c>
      <c r="B993" s="144" t="str">
        <f>IF(SP_SUL!X997="","*",SP_SUL!X997)</f>
        <v>*</v>
      </c>
      <c r="C993" s="144" t="str">
        <f>IF(SP_SUL!Z997="","*",SP_SUL!Z997)</f>
        <v>*</v>
      </c>
      <c r="D993" s="138" t="str">
        <f>IF(SP_SUL!S997="","*",SP_SUL!S997)</f>
        <v>-</v>
      </c>
      <c r="E993" s="138" t="str">
        <f>IF(SP_SUL!T997="","*",SP_SUL!T997)</f>
        <v>-</v>
      </c>
      <c r="F993" s="143" t="str">
        <f>IF(SP_SUL!B997="","*",SP_SUL!B997)</f>
        <v>*</v>
      </c>
      <c r="G993" s="143" t="str">
        <f>IF(SP_SUL!D997="","*",SP_SUL!D997)</f>
        <v>*</v>
      </c>
      <c r="H993" s="143" t="str">
        <f>IF(SP_SUL!F997="","*",SP_SUL!F997)</f>
        <v>*</v>
      </c>
      <c r="I993" s="143" t="str">
        <f>IF(SP_SUL!H997="","*",SP_SUL!H997)</f>
        <v>*</v>
      </c>
      <c r="J993" s="143" t="str">
        <f>IF(SP_SUL!I997="","*",SP_SUL!I997)</f>
        <v>*</v>
      </c>
      <c r="K993" s="138" t="str">
        <f>IF(SP_SUL!M997="","*",SP_SUL!M997)</f>
        <v>-</v>
      </c>
      <c r="L993" s="138" t="str">
        <f>IF(SP_SUL!N997="","*",SP_SUL!N997)</f>
        <v>-</v>
      </c>
      <c r="M993" s="139" t="str">
        <f>IF(SP_SUL!J997="","*",SP_SUL!J997)</f>
        <v>*</v>
      </c>
      <c r="N993" s="142" t="str">
        <f>IF(SP_SUL!K997="","*",SP_SUL!K997)</f>
        <v>*</v>
      </c>
      <c r="O993" s="142" t="str">
        <f>IF(SP_SUL!L997="","*",SP_SUL!L997)</f>
        <v>*</v>
      </c>
      <c r="P993" s="141" t="str">
        <f>IF(SP_SUL!O997="","*",SP_SUL!O997)</f>
        <v>*</v>
      </c>
      <c r="Q993" s="141" t="str">
        <f>IF(SP_SUL!P997="","*",SP_SUL!P997)</f>
        <v>*</v>
      </c>
      <c r="R993" s="143" t="str">
        <f>IF(SP_SUL!Q997="","*",CONCATENATE(SP_SUL!Q997," ",SP_SUL!R997))</f>
        <v>*</v>
      </c>
      <c r="S993" s="143" t="str">
        <f>IF(SP_SUL!V997="","*",SP_SUL!V997)</f>
        <v>*</v>
      </c>
      <c r="T993" s="143" t="str">
        <f>IF(SP_SUL!W997="","*",SP_SUL!W997)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IF(SP_SUL!Y998="","*",SP_SUL!Y998)</f>
        <v>*</v>
      </c>
      <c r="B994" s="144" t="str">
        <f>IF(SP_SUL!X998="","*",SP_SUL!X998)</f>
        <v>*</v>
      </c>
      <c r="C994" s="144" t="str">
        <f>IF(SP_SUL!Z998="","*",SP_SUL!Z998)</f>
        <v>*</v>
      </c>
      <c r="D994" s="138" t="str">
        <f>IF(SP_SUL!S998="","*",SP_SUL!S998)</f>
        <v>-</v>
      </c>
      <c r="E994" s="138" t="str">
        <f>IF(SP_SUL!T998="","*",SP_SUL!T998)</f>
        <v>-</v>
      </c>
      <c r="F994" s="143" t="str">
        <f>IF(SP_SUL!B998="","*",SP_SUL!B998)</f>
        <v>*</v>
      </c>
      <c r="G994" s="143" t="str">
        <f>IF(SP_SUL!D998="","*",SP_SUL!D998)</f>
        <v>*</v>
      </c>
      <c r="H994" s="143" t="str">
        <f>IF(SP_SUL!F998="","*",SP_SUL!F998)</f>
        <v>*</v>
      </c>
      <c r="I994" s="143" t="str">
        <f>IF(SP_SUL!H998="","*",SP_SUL!H998)</f>
        <v>*</v>
      </c>
      <c r="J994" s="143" t="str">
        <f>IF(SP_SUL!I998="","*",SP_SUL!I998)</f>
        <v>*</v>
      </c>
      <c r="K994" s="138" t="str">
        <f>IF(SP_SUL!M998="","*",SP_SUL!M998)</f>
        <v>-</v>
      </c>
      <c r="L994" s="138" t="str">
        <f>IF(SP_SUL!N998="","*",SP_SUL!N998)</f>
        <v>-</v>
      </c>
      <c r="M994" s="139" t="str">
        <f>IF(SP_SUL!J998="","*",SP_SUL!J998)</f>
        <v>*</v>
      </c>
      <c r="N994" s="142" t="str">
        <f>IF(SP_SUL!K998="","*",SP_SUL!K998)</f>
        <v>*</v>
      </c>
      <c r="O994" s="142" t="str">
        <f>IF(SP_SUL!L998="","*",SP_SUL!L998)</f>
        <v>*</v>
      </c>
      <c r="P994" s="141" t="str">
        <f>IF(SP_SUL!O998="","*",SP_SUL!O998)</f>
        <v>*</v>
      </c>
      <c r="Q994" s="141" t="str">
        <f>IF(SP_SUL!P998="","*",SP_SUL!P998)</f>
        <v>*</v>
      </c>
      <c r="R994" s="143" t="str">
        <f>IF(SP_SUL!Q998="","*",CONCATENATE(SP_SUL!Q998," ",SP_SUL!R998))</f>
        <v>*</v>
      </c>
      <c r="S994" s="143" t="str">
        <f>IF(SP_SUL!V998="","*",SP_SUL!V998)</f>
        <v>*</v>
      </c>
      <c r="T994" s="143" t="str">
        <f>IF(SP_SUL!W998="","*",SP_SUL!W998)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IF(SP_SUL!Y999="","*",SP_SUL!Y999)</f>
        <v>*</v>
      </c>
      <c r="B995" s="144" t="str">
        <f>IF(SP_SUL!X999="","*",SP_SUL!X999)</f>
        <v>*</v>
      </c>
      <c r="C995" s="144" t="str">
        <f>IF(SP_SUL!Z999="","*",SP_SUL!Z999)</f>
        <v>*</v>
      </c>
      <c r="D995" s="138" t="str">
        <f>IF(SP_SUL!S999="","*",SP_SUL!S999)</f>
        <v>-</v>
      </c>
      <c r="E995" s="138" t="str">
        <f>IF(SP_SUL!T999="","*",SP_SUL!T999)</f>
        <v>-</v>
      </c>
      <c r="F995" s="143" t="str">
        <f>IF(SP_SUL!B999="","*",SP_SUL!B999)</f>
        <v>*</v>
      </c>
      <c r="G995" s="143" t="str">
        <f>IF(SP_SUL!D999="","*",SP_SUL!D999)</f>
        <v>*</v>
      </c>
      <c r="H995" s="143" t="str">
        <f>IF(SP_SUL!F999="","*",SP_SUL!F999)</f>
        <v>*</v>
      </c>
      <c r="I995" s="143" t="str">
        <f>IF(SP_SUL!H999="","*",SP_SUL!H999)</f>
        <v>*</v>
      </c>
      <c r="J995" s="143" t="str">
        <f>IF(SP_SUL!I999="","*",SP_SUL!I999)</f>
        <v>*</v>
      </c>
      <c r="K995" s="138" t="str">
        <f>IF(SP_SUL!M999="","*",SP_SUL!M999)</f>
        <v>-</v>
      </c>
      <c r="L995" s="138" t="str">
        <f>IF(SP_SUL!N999="","*",SP_SUL!N999)</f>
        <v>-</v>
      </c>
      <c r="M995" s="139" t="str">
        <f>IF(SP_SUL!J999="","*",SP_SUL!J999)</f>
        <v>*</v>
      </c>
      <c r="N995" s="142" t="str">
        <f>IF(SP_SUL!K999="","*",SP_SUL!K999)</f>
        <v>*</v>
      </c>
      <c r="O995" s="142" t="str">
        <f>IF(SP_SUL!L999="","*",SP_SUL!L999)</f>
        <v>*</v>
      </c>
      <c r="P995" s="141" t="str">
        <f>IF(SP_SUL!O999="","*",SP_SUL!O999)</f>
        <v>*</v>
      </c>
      <c r="Q995" s="141" t="str">
        <f>IF(SP_SUL!P999="","*",SP_SUL!P999)</f>
        <v>*</v>
      </c>
      <c r="R995" s="143" t="str">
        <f>IF(SP_SUL!Q999="","*",CONCATENATE(SP_SUL!Q999," ",SP_SUL!R999))</f>
        <v>*</v>
      </c>
      <c r="S995" s="143" t="str">
        <f>IF(SP_SUL!V999="","*",SP_SUL!V999)</f>
        <v>*</v>
      </c>
      <c r="T995" s="143" t="str">
        <f>IF(SP_SUL!W999="","*",SP_SUL!W999)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IF(SP_SUL!Y1000="","*",SP_SUL!Y1000)</f>
        <v>*</v>
      </c>
      <c r="B996" s="144" t="str">
        <f>IF(SP_SUL!X1000="","*",SP_SUL!X1000)</f>
        <v>*</v>
      </c>
      <c r="C996" s="144" t="str">
        <f>IF(SP_SUL!Z1000="","*",SP_SUL!Z1000)</f>
        <v>*</v>
      </c>
      <c r="D996" s="138" t="str">
        <f>IF(SP_SUL!S1000="","*",SP_SUL!S1000)</f>
        <v>-</v>
      </c>
      <c r="E996" s="138" t="str">
        <f>IF(SP_SUL!T1000="","*",SP_SUL!T1000)</f>
        <v>-</v>
      </c>
      <c r="F996" s="143" t="str">
        <f>IF(SP_SUL!B1000="","*",SP_SUL!B1000)</f>
        <v>*</v>
      </c>
      <c r="G996" s="143" t="str">
        <f>IF(SP_SUL!D1000="","*",SP_SUL!D1000)</f>
        <v>*</v>
      </c>
      <c r="H996" s="143" t="str">
        <f>IF(SP_SUL!F1000="","*",SP_SUL!F1000)</f>
        <v>*</v>
      </c>
      <c r="I996" s="143" t="str">
        <f>IF(SP_SUL!H1000="","*",SP_SUL!H1000)</f>
        <v>*</v>
      </c>
      <c r="J996" s="143" t="str">
        <f>IF(SP_SUL!I1000="","*",SP_SUL!I1000)</f>
        <v>*</v>
      </c>
      <c r="K996" s="138" t="str">
        <f>IF(SP_SUL!M1000="","*",SP_SUL!M1000)</f>
        <v>-</v>
      </c>
      <c r="L996" s="138" t="str">
        <f>IF(SP_SUL!N1000="","*",SP_SUL!N1000)</f>
        <v>-</v>
      </c>
      <c r="M996" s="139" t="str">
        <f>IF(SP_SUL!J1000="","*",SP_SUL!J1000)</f>
        <v>*</v>
      </c>
      <c r="N996" s="142" t="str">
        <f>IF(SP_SUL!K1000="","*",SP_SUL!K1000)</f>
        <v>*</v>
      </c>
      <c r="O996" s="142" t="str">
        <f>IF(SP_SUL!L1000="","*",SP_SUL!L1000)</f>
        <v>*</v>
      </c>
      <c r="P996" s="141" t="str">
        <f>IF(SP_SUL!O1000="","*",SP_SUL!O1000)</f>
        <v>*</v>
      </c>
      <c r="Q996" s="141" t="str">
        <f>IF(SP_SUL!P1000="","*",SP_SUL!P1000)</f>
        <v>*</v>
      </c>
      <c r="R996" s="143" t="str">
        <f>IF(SP_SUL!Q1000="","*",CONCATENATE(SP_SUL!Q1000," ",SP_SUL!R1000))</f>
        <v>*</v>
      </c>
      <c r="S996" s="143" t="str">
        <f>IF(SP_SUL!V1000="","*",SP_SUL!V1000)</f>
        <v>*</v>
      </c>
      <c r="T996" s="143" t="str">
        <f>IF(SP_SUL!W1000="","*",SP_SUL!W1000)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IF(SP_SUL!Y1001="","*",SP_SUL!Y1001)</f>
        <v>*</v>
      </c>
      <c r="B997" s="144" t="str">
        <f>IF(SP_SUL!X1001="","*",SP_SUL!X1001)</f>
        <v>*</v>
      </c>
      <c r="C997" s="144" t="str">
        <f>IF(SP_SUL!Z1001="","*",SP_SUL!Z1001)</f>
        <v>*</v>
      </c>
      <c r="D997" s="138" t="str">
        <f>IF(SP_SUL!S1001="","*",SP_SUL!S1001)</f>
        <v>-</v>
      </c>
      <c r="E997" s="138" t="str">
        <f>IF(SP_SUL!T1001="","*",SP_SUL!T1001)</f>
        <v>-</v>
      </c>
      <c r="F997" s="143" t="str">
        <f>IF(SP_SUL!B1001="","*",SP_SUL!B1001)</f>
        <v>*</v>
      </c>
      <c r="G997" s="143" t="str">
        <f>IF(SP_SUL!D1001="","*",SP_SUL!D1001)</f>
        <v>*</v>
      </c>
      <c r="H997" s="143" t="str">
        <f>IF(SP_SUL!F1001="","*",SP_SUL!F1001)</f>
        <v>*</v>
      </c>
      <c r="I997" s="143" t="str">
        <f>IF(SP_SUL!H1001="","*",SP_SUL!H1001)</f>
        <v>*</v>
      </c>
      <c r="J997" s="143" t="str">
        <f>IF(SP_SUL!I1001="","*",SP_SUL!I1001)</f>
        <v>*</v>
      </c>
      <c r="K997" s="138" t="str">
        <f>IF(SP_SUL!M1001="","*",SP_SUL!M1001)</f>
        <v>-</v>
      </c>
      <c r="L997" s="138" t="str">
        <f>IF(SP_SUL!N1001="","*",SP_SUL!N1001)</f>
        <v>-</v>
      </c>
      <c r="M997" s="139" t="str">
        <f>IF(SP_SUL!J1001="","*",SP_SUL!J1001)</f>
        <v>*</v>
      </c>
      <c r="N997" s="142" t="str">
        <f>IF(SP_SUL!K1001="","*",SP_SUL!K1001)</f>
        <v>*</v>
      </c>
      <c r="O997" s="142" t="str">
        <f>IF(SP_SUL!L1001="","*",SP_SUL!L1001)</f>
        <v>*</v>
      </c>
      <c r="P997" s="141" t="str">
        <f>IF(SP_SUL!O1001="","*",SP_SUL!O1001)</f>
        <v>*</v>
      </c>
      <c r="Q997" s="141" t="str">
        <f>IF(SP_SUL!P1001="","*",SP_SUL!P1001)</f>
        <v>*</v>
      </c>
      <c r="R997" s="143" t="str">
        <f>IF(SP_SUL!Q1001="","*",CONCATENATE(SP_SUL!Q1001," ",SP_SUL!R1001))</f>
        <v>*</v>
      </c>
      <c r="S997" s="143" t="str">
        <f>IF(SP_SUL!V1001="","*",SP_SUL!V1001)</f>
        <v>*</v>
      </c>
      <c r="T997" s="143" t="str">
        <f>IF(SP_SUL!W1001="","*",SP_SUL!W1001)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IF(SP_SUL!Y1002="","*",SP_SUL!Y1002)</f>
        <v>*</v>
      </c>
      <c r="B998" s="144" t="str">
        <f>IF(SP_SUL!X1002="","*",SP_SUL!X1002)</f>
        <v>*</v>
      </c>
      <c r="C998" s="144" t="str">
        <f>IF(SP_SUL!Z1002="","*",SP_SUL!Z1002)</f>
        <v>*</v>
      </c>
      <c r="D998" s="138" t="str">
        <f>IF(SP_SUL!S1002="","*",SP_SUL!S1002)</f>
        <v>-</v>
      </c>
      <c r="E998" s="138" t="str">
        <f>IF(SP_SUL!T1002="","*",SP_SUL!T1002)</f>
        <v>-</v>
      </c>
      <c r="F998" s="143" t="str">
        <f>IF(SP_SUL!B1002="","*",SP_SUL!B1002)</f>
        <v>*</v>
      </c>
      <c r="G998" s="143" t="str">
        <f>IF(SP_SUL!D1002="","*",SP_SUL!D1002)</f>
        <v>*</v>
      </c>
      <c r="H998" s="143" t="str">
        <f>IF(SP_SUL!F1002="","*",SP_SUL!F1002)</f>
        <v>*</v>
      </c>
      <c r="I998" s="143" t="str">
        <f>IF(SP_SUL!H1002="","*",SP_SUL!H1002)</f>
        <v>*</v>
      </c>
      <c r="J998" s="143" t="str">
        <f>IF(SP_SUL!I1002="","*",SP_SUL!I1002)</f>
        <v>*</v>
      </c>
      <c r="K998" s="138" t="str">
        <f>IF(SP_SUL!M1002="","*",SP_SUL!M1002)</f>
        <v>-</v>
      </c>
      <c r="L998" s="138" t="str">
        <f>IF(SP_SUL!N1002="","*",SP_SUL!N1002)</f>
        <v>-</v>
      </c>
      <c r="M998" s="139" t="str">
        <f>IF(SP_SUL!J1002="","*",SP_SUL!J1002)</f>
        <v>*</v>
      </c>
      <c r="N998" s="142" t="str">
        <f>IF(SP_SUL!K1002="","*",SP_SUL!K1002)</f>
        <v>*</v>
      </c>
      <c r="O998" s="142" t="str">
        <f>IF(SP_SUL!L1002="","*",SP_SUL!L1002)</f>
        <v>*</v>
      </c>
      <c r="P998" s="141" t="str">
        <f>IF(SP_SUL!O1002="","*",SP_SUL!O1002)</f>
        <v>*</v>
      </c>
      <c r="Q998" s="141" t="str">
        <f>IF(SP_SUL!P1002="","*",SP_SUL!P1002)</f>
        <v>*</v>
      </c>
      <c r="R998" s="143" t="str">
        <f>IF(SP_SUL!Q1002="","*",CONCATENATE(SP_SUL!Q1002," ",SP_SUL!R1002))</f>
        <v>*</v>
      </c>
      <c r="S998" s="143" t="str">
        <f>IF(SP_SUL!V1002="","*",SP_SUL!V1002)</f>
        <v>*</v>
      </c>
      <c r="T998" s="143" t="str">
        <f>IF(SP_SUL!W1002="","*",SP_SUL!W1002)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IF(SP_SUL!Y1003="","*",SP_SUL!Y1003)</f>
        <v>*</v>
      </c>
      <c r="B999" s="144" t="str">
        <f>IF(SP_SUL!X1003="","*",SP_SUL!X1003)</f>
        <v>*</v>
      </c>
      <c r="C999" s="144" t="str">
        <f>IF(SP_SUL!Z1003="","*",SP_SUL!Z1003)</f>
        <v>*</v>
      </c>
      <c r="D999" s="138" t="str">
        <f>IF(SP_SUL!S1003="","*",SP_SUL!S1003)</f>
        <v>-</v>
      </c>
      <c r="E999" s="138" t="str">
        <f>IF(SP_SUL!T1003="","*",SP_SUL!T1003)</f>
        <v>-</v>
      </c>
      <c r="F999" s="143" t="str">
        <f>IF(SP_SUL!B1003="","*",SP_SUL!B1003)</f>
        <v>*</v>
      </c>
      <c r="G999" s="143" t="str">
        <f>IF(SP_SUL!D1003="","*",SP_SUL!D1003)</f>
        <v>*</v>
      </c>
      <c r="H999" s="143" t="str">
        <f>IF(SP_SUL!F1003="","*",SP_SUL!F1003)</f>
        <v>*</v>
      </c>
      <c r="I999" s="143" t="str">
        <f>IF(SP_SUL!H1003="","*",SP_SUL!H1003)</f>
        <v>*</v>
      </c>
      <c r="J999" s="143" t="str">
        <f>IF(SP_SUL!I1003="","*",SP_SUL!I1003)</f>
        <v>*</v>
      </c>
      <c r="K999" s="138" t="str">
        <f>IF(SP_SUL!M1003="","*",SP_SUL!M1003)</f>
        <v>-</v>
      </c>
      <c r="L999" s="138" t="str">
        <f>IF(SP_SUL!N1003="","*",SP_SUL!N1003)</f>
        <v>-</v>
      </c>
      <c r="M999" s="139" t="str">
        <f>IF(SP_SUL!J1003="","*",SP_SUL!J1003)</f>
        <v>*</v>
      </c>
      <c r="N999" s="142" t="str">
        <f>IF(SP_SUL!K1003="","*",SP_SUL!K1003)</f>
        <v>*</v>
      </c>
      <c r="O999" s="142" t="str">
        <f>IF(SP_SUL!L1003="","*",SP_SUL!L1003)</f>
        <v>*</v>
      </c>
      <c r="P999" s="141" t="str">
        <f>IF(SP_SUL!O1003="","*",SP_SUL!O1003)</f>
        <v>*</v>
      </c>
      <c r="Q999" s="141" t="str">
        <f>IF(SP_SUL!P1003="","*",SP_SUL!P1003)</f>
        <v>*</v>
      </c>
      <c r="R999" s="143" t="str">
        <f>IF(SP_SUL!Q1003="","*",CONCATENATE(SP_SUL!Q1003," ",SP_SUL!R1003))</f>
        <v>*</v>
      </c>
      <c r="S999" s="143" t="str">
        <f>IF(SP_SUL!V1003="","*",SP_SUL!V1003)</f>
        <v>*</v>
      </c>
      <c r="T999" s="143" t="str">
        <f>IF(SP_SUL!W1003="","*",SP_SUL!W1003)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IF(SP_SUL!Y1004="","*",SP_SUL!Y1004)</f>
        <v>*</v>
      </c>
      <c r="B1000" s="144" t="str">
        <f>IF(SP_SUL!X1004="","*",SP_SUL!X1004)</f>
        <v>*</v>
      </c>
      <c r="C1000" s="144" t="str">
        <f>IF(SP_SUL!Z1004="","*",SP_SUL!Z1004)</f>
        <v>*</v>
      </c>
      <c r="D1000" s="138" t="str">
        <f>IF(SP_SUL!S1004="","*",SP_SUL!S1004)</f>
        <v>*</v>
      </c>
      <c r="E1000" s="138" t="str">
        <f>IF(SP_SUL!T1004="","*",SP_SUL!T1004)</f>
        <v>*</v>
      </c>
      <c r="F1000" s="143" t="str">
        <f>IF(SP_SUL!B1004="","*",SP_SUL!B1004)</f>
        <v>*</v>
      </c>
      <c r="G1000" s="143" t="str">
        <f>IF(SP_SUL!D1004="","*",SP_SUL!D1004)</f>
        <v>*</v>
      </c>
      <c r="H1000" s="143" t="str">
        <f>IF(SP_SUL!F1004="","*",SP_SUL!F1004)</f>
        <v>*</v>
      </c>
      <c r="I1000" s="143" t="str">
        <f>IF(SP_SUL!H1004="","*",SP_SUL!H1004)</f>
        <v>*</v>
      </c>
      <c r="J1000" s="143" t="str">
        <f>IF(SP_SUL!I1004="","*",SP_SUL!I1004)</f>
        <v>*</v>
      </c>
      <c r="K1000" s="138" t="str">
        <f>IF(SP_SUL!M1004="","*",SP_SUL!M1004)</f>
        <v>*</v>
      </c>
      <c r="L1000" s="138" t="str">
        <f>IF(SP_SUL!N1004="","*",SP_SUL!N1004)</f>
        <v>*</v>
      </c>
      <c r="M1000" s="139" t="str">
        <f>IF(SP_SUL!J1004="","*",SP_SUL!J1004)</f>
        <v>*</v>
      </c>
      <c r="N1000" s="142" t="str">
        <f>IF(SP_SUL!K1004="","*",SP_SUL!K1004)</f>
        <v>*</v>
      </c>
      <c r="O1000" s="142" t="str">
        <f>IF(SP_SUL!L1004="","*",SP_SUL!L1004)</f>
        <v>*</v>
      </c>
      <c r="P1000" s="141" t="str">
        <f>IF(SP_SUL!O1004="","*",SP_SUL!O1004)</f>
        <v>*</v>
      </c>
      <c r="Q1000" s="141" t="str">
        <f>IF(SP_SUL!P1004="","*",SP_SUL!P1004)</f>
        <v>*</v>
      </c>
      <c r="R1000" s="143" t="str">
        <f>IF(SP_SUL!Q1004="","*",CONCATENATE(SP_SUL!Q1004," ",SP_SUL!R1004))</f>
        <v>*</v>
      </c>
      <c r="S1000" s="143" t="str">
        <f>IF(SP_SUL!V1004="","*",SP_SUL!V1004)</f>
        <v>*</v>
      </c>
      <c r="T1000" s="143" t="str">
        <f>IF(SP_SUL!W1004="","*",SP_SUL!W1004)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IF(SP_SUL!Y1005="","*",SP_SUL!Y1005)</f>
        <v>*</v>
      </c>
      <c r="B1001" s="144" t="str">
        <f>IF(SP_SUL!X1005="","*",SP_SUL!X1005)</f>
        <v>*</v>
      </c>
      <c r="C1001" s="144" t="str">
        <f>IF(SP_SUL!Z1005="","*",SP_SUL!Z1005)</f>
        <v>*</v>
      </c>
      <c r="D1001" s="138" t="str">
        <f>IF(SP_SUL!S1005="","*",SP_SUL!S1005)</f>
        <v>*</v>
      </c>
      <c r="E1001" s="138" t="str">
        <f>IF(SP_SUL!T1005="","*",SP_SUL!T1005)</f>
        <v>*</v>
      </c>
      <c r="F1001" s="143" t="str">
        <f>IF(SP_SUL!B1005="","*",SP_SUL!B1005)</f>
        <v>*</v>
      </c>
      <c r="G1001" s="143" t="str">
        <f>IF(SP_SUL!D1005="","*",SP_SUL!D1005)</f>
        <v>*</v>
      </c>
      <c r="H1001" s="143" t="str">
        <f>IF(SP_SUL!F1005="","*",SP_SUL!F1005)</f>
        <v>*</v>
      </c>
      <c r="I1001" s="143" t="str">
        <f>IF(SP_SUL!H1005="","*",SP_SUL!H1005)</f>
        <v>*</v>
      </c>
      <c r="J1001" s="143" t="str">
        <f>IF(SP_SUL!I1005="","*",SP_SUL!I1005)</f>
        <v>*</v>
      </c>
      <c r="K1001" s="138" t="str">
        <f>IF(SP_SUL!M1005="","*",SP_SUL!M1005)</f>
        <v>*</v>
      </c>
      <c r="L1001" s="138" t="str">
        <f>IF(SP_SUL!N1005="","*",SP_SUL!N1005)</f>
        <v>*</v>
      </c>
      <c r="M1001" s="139" t="str">
        <f>IF(SP_SUL!J1005="","*",SP_SUL!J1005)</f>
        <v>*</v>
      </c>
      <c r="N1001" s="142" t="str">
        <f>IF(SP_SUL!K1005="","*",SP_SUL!K1005)</f>
        <v>*</v>
      </c>
      <c r="O1001" s="142" t="str">
        <f>IF(SP_SUL!L1005="","*",SP_SUL!L1005)</f>
        <v>*</v>
      </c>
      <c r="P1001" s="141" t="str">
        <f>IF(SP_SUL!O1005="","*",SP_SUL!O1005)</f>
        <v>*</v>
      </c>
      <c r="Q1001" s="141" t="str">
        <f>IF(SP_SUL!P1005="","*",SP_SUL!P1005)</f>
        <v>*</v>
      </c>
      <c r="R1001" s="143" t="str">
        <f>IF(SP_SUL!Q1005="","*",CONCATENATE(SP_SUL!Q1005," ",SP_SUL!R1005))</f>
        <v>*</v>
      </c>
      <c r="S1001" s="143" t="str">
        <f>IF(SP_SUL!V1005="","*",SP_SUL!V1005)</f>
        <v>*</v>
      </c>
      <c r="T1001" s="143" t="str">
        <f>IF(SP_SUL!W1005="","*",SP_SUL!W1005)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IF(SP_SUL!Y1006="","*",SP_SUL!Y1006)</f>
        <v>*</v>
      </c>
      <c r="B1002" s="144" t="str">
        <f>IF(SP_SUL!X1006="","*",SP_SUL!X1006)</f>
        <v>*</v>
      </c>
      <c r="C1002" s="144" t="str">
        <f>IF(SP_SUL!Z1006="","*",SP_SUL!Z1006)</f>
        <v>*</v>
      </c>
      <c r="D1002" s="138" t="str">
        <f>IF(SP_SUL!S1006="","*",SP_SUL!S1006)</f>
        <v>*</v>
      </c>
      <c r="E1002" s="138" t="str">
        <f>IF(SP_SUL!T1006="","*",SP_SUL!T1006)</f>
        <v>*</v>
      </c>
      <c r="F1002" s="143" t="str">
        <f>IF(SP_SUL!B1006="","*",SP_SUL!B1006)</f>
        <v>*</v>
      </c>
      <c r="G1002" s="143" t="str">
        <f>IF(SP_SUL!D1006="","*",SP_SUL!D1006)</f>
        <v>*</v>
      </c>
      <c r="H1002" s="143" t="str">
        <f>IF(SP_SUL!F1006="","*",SP_SUL!F1006)</f>
        <v>*</v>
      </c>
      <c r="I1002" s="143" t="str">
        <f>IF(SP_SUL!H1006="","*",SP_SUL!H1006)</f>
        <v>*</v>
      </c>
      <c r="J1002" s="143" t="str">
        <f>IF(SP_SUL!I1006="","*",SP_SUL!I1006)</f>
        <v>*</v>
      </c>
      <c r="K1002" s="138" t="str">
        <f>IF(SP_SUL!M1006="","*",SP_SUL!M1006)</f>
        <v>*</v>
      </c>
      <c r="L1002" s="138" t="str">
        <f>IF(SP_SUL!N1006="","*",SP_SUL!N1006)</f>
        <v>*</v>
      </c>
      <c r="M1002" s="139" t="str">
        <f>IF(SP_SUL!J1006="","*",SP_SUL!J1006)</f>
        <v>*</v>
      </c>
      <c r="N1002" s="142" t="str">
        <f>IF(SP_SUL!K1006="","*",SP_SUL!K1006)</f>
        <v>*</v>
      </c>
      <c r="O1002" s="142" t="str">
        <f>IF(SP_SUL!L1006="","*",SP_SUL!L1006)</f>
        <v>*</v>
      </c>
      <c r="P1002" s="141" t="str">
        <f>IF(SP_SUL!O1006="","*",SP_SUL!O1006)</f>
        <v>*</v>
      </c>
      <c r="Q1002" s="141" t="str">
        <f>IF(SP_SUL!P1006="","*",SP_SUL!P1006)</f>
        <v>*</v>
      </c>
      <c r="R1002" s="143" t="str">
        <f>IF(SP_SUL!Q1006="","*",CONCATENATE(SP_SUL!Q1006," ",SP_SUL!R1006))</f>
        <v>*</v>
      </c>
      <c r="S1002" s="143" t="str">
        <f>IF(SP_SUL!V1006="","*",SP_SUL!V1006)</f>
        <v>*</v>
      </c>
      <c r="T1002" s="143" t="str">
        <f>IF(SP_SUL!W1006="","*",SP_SUL!W1006)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IF(SP_SUL!Y1007="","*",SP_SUL!Y1007)</f>
        <v>*</v>
      </c>
      <c r="B1003" s="144" t="str">
        <f>IF(SP_SUL!X1007="","*",SP_SUL!X1007)</f>
        <v>*</v>
      </c>
      <c r="C1003" s="144" t="str">
        <f>IF(SP_SUL!Z1007="","*",SP_SUL!Z1007)</f>
        <v>*</v>
      </c>
      <c r="D1003" s="138" t="str">
        <f>IF(SP_SUL!S1007="","*",SP_SUL!S1007)</f>
        <v>*</v>
      </c>
      <c r="E1003" s="138" t="str">
        <f>IF(SP_SUL!T1007="","*",SP_SUL!T1007)</f>
        <v>*</v>
      </c>
      <c r="F1003" s="143" t="str">
        <f>IF(SP_SUL!B1007="","*",SP_SUL!B1007)</f>
        <v>*</v>
      </c>
      <c r="G1003" s="143" t="str">
        <f>IF(SP_SUL!D1007="","*",SP_SUL!D1007)</f>
        <v>*</v>
      </c>
      <c r="H1003" s="143" t="str">
        <f>IF(SP_SUL!F1007="","*",SP_SUL!F1007)</f>
        <v>*</v>
      </c>
      <c r="I1003" s="143" t="str">
        <f>IF(SP_SUL!H1007="","*",SP_SUL!H1007)</f>
        <v>*</v>
      </c>
      <c r="J1003" s="143" t="str">
        <f>IF(SP_SUL!I1007="","*",SP_SUL!I1007)</f>
        <v>*</v>
      </c>
      <c r="K1003" s="138" t="str">
        <f>IF(SP_SUL!M1007="","*",SP_SUL!M1007)</f>
        <v>*</v>
      </c>
      <c r="L1003" s="138" t="str">
        <f>IF(SP_SUL!N1007="","*",SP_SUL!N1007)</f>
        <v>*</v>
      </c>
      <c r="M1003" s="139" t="str">
        <f>IF(SP_SUL!J1007="","*",SP_SUL!J1007)</f>
        <v>*</v>
      </c>
      <c r="N1003" s="142" t="str">
        <f>IF(SP_SUL!K1007="","*",SP_SUL!K1007)</f>
        <v>*</v>
      </c>
      <c r="O1003" s="142" t="str">
        <f>IF(SP_SUL!L1007="","*",SP_SUL!L1007)</f>
        <v>*</v>
      </c>
      <c r="P1003" s="141" t="str">
        <f>IF(SP_SUL!O1007="","*",SP_SUL!O1007)</f>
        <v>*</v>
      </c>
      <c r="Q1003" s="141" t="str">
        <f>IF(SP_SUL!P1007="","*",SP_SUL!P1007)</f>
        <v>*</v>
      </c>
      <c r="R1003" s="143" t="str">
        <f>IF(SP_SUL!Q1007="","*",CONCATENATE(SP_SUL!Q1007," ",SP_SUL!R1007))</f>
        <v>*</v>
      </c>
      <c r="S1003" s="143" t="str">
        <f>IF(SP_SUL!V1007="","*",SP_SUL!V1007)</f>
        <v>*</v>
      </c>
      <c r="T1003" s="143" t="str">
        <f>IF(SP_SUL!W1007="","*",SP_SUL!W1007)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IF(SP_SUL!Y1008="","*",SP_SUL!Y1008)</f>
        <v>*</v>
      </c>
      <c r="B1004" s="144" t="str">
        <f>IF(SP_SUL!X1008="","*",SP_SUL!X1008)</f>
        <v>*</v>
      </c>
      <c r="C1004" s="144" t="str">
        <f>IF(SP_SUL!Z1008="","*",SP_SUL!Z1008)</f>
        <v>*</v>
      </c>
      <c r="D1004" s="138" t="str">
        <f>IF(SP_SUL!S1008="","*",SP_SUL!S1008)</f>
        <v>*</v>
      </c>
      <c r="E1004" s="138" t="str">
        <f>IF(SP_SUL!T1008="","*",SP_SUL!T1008)</f>
        <v>*</v>
      </c>
      <c r="F1004" s="143" t="str">
        <f>IF(SP_SUL!B1008="","*",SP_SUL!B1008)</f>
        <v>*</v>
      </c>
      <c r="G1004" s="143" t="str">
        <f>IF(SP_SUL!D1008="","*",SP_SUL!D1008)</f>
        <v>*</v>
      </c>
      <c r="H1004" s="143" t="str">
        <f>IF(SP_SUL!F1008="","*",SP_SUL!F1008)</f>
        <v>*</v>
      </c>
      <c r="I1004" s="143" t="str">
        <f>IF(SP_SUL!H1008="","*",SP_SUL!H1008)</f>
        <v>*</v>
      </c>
      <c r="J1004" s="143" t="str">
        <f>IF(SP_SUL!I1008="","*",SP_SUL!I1008)</f>
        <v>*</v>
      </c>
      <c r="K1004" s="138" t="str">
        <f>IF(SP_SUL!M1008="","*",SP_SUL!M1008)</f>
        <v>*</v>
      </c>
      <c r="L1004" s="138" t="str">
        <f>IF(SP_SUL!N1008="","*",SP_SUL!N1008)</f>
        <v>*</v>
      </c>
      <c r="M1004" s="139" t="str">
        <f>IF(SP_SUL!J1008="","*",SP_SUL!J1008)</f>
        <v>*</v>
      </c>
      <c r="N1004" s="142" t="str">
        <f>IF(SP_SUL!K1008="","*",SP_SUL!K1008)</f>
        <v>*</v>
      </c>
      <c r="O1004" s="142" t="str">
        <f>IF(SP_SUL!L1008="","*",SP_SUL!L1008)</f>
        <v>*</v>
      </c>
      <c r="P1004" s="141" t="str">
        <f>IF(SP_SUL!O1008="","*",SP_SUL!O1008)</f>
        <v>*</v>
      </c>
      <c r="Q1004" s="141" t="str">
        <f>IF(SP_SUL!P1008="","*",SP_SUL!P1008)</f>
        <v>*</v>
      </c>
      <c r="R1004" s="143" t="str">
        <f>IF(SP_SUL!Q1008="","*",CONCATENATE(SP_SUL!Q1008," ",SP_SUL!R1008))</f>
        <v>*</v>
      </c>
      <c r="S1004" s="143" t="str">
        <f>IF(SP_SUL!V1008="","*",SP_SUL!V1008)</f>
        <v>*</v>
      </c>
      <c r="T1004" s="143" t="str">
        <f>IF(SP_SUL!W1008="","*",SP_SUL!W1008)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IF(SP_SUL!Y1009="","*",SP_SUL!Y1009)</f>
        <v>*</v>
      </c>
      <c r="B1005" s="144" t="str">
        <f>IF(SP_SUL!X1009="","*",SP_SUL!X1009)</f>
        <v>*</v>
      </c>
      <c r="C1005" s="144" t="str">
        <f>IF(SP_SUL!Z1009="","*",SP_SUL!Z1009)</f>
        <v>*</v>
      </c>
      <c r="D1005" s="138" t="str">
        <f>IF(SP_SUL!S1009="","*",SP_SUL!S1009)</f>
        <v>*</v>
      </c>
      <c r="E1005" s="138" t="str">
        <f>IF(SP_SUL!T1009="","*",SP_SUL!T1009)</f>
        <v>*</v>
      </c>
      <c r="F1005" s="143" t="str">
        <f>IF(SP_SUL!B1009="","*",SP_SUL!B1009)</f>
        <v>*</v>
      </c>
      <c r="G1005" s="143" t="str">
        <f>IF(SP_SUL!D1009="","*",SP_SUL!D1009)</f>
        <v>*</v>
      </c>
      <c r="H1005" s="143" t="str">
        <f>IF(SP_SUL!F1009="","*",SP_SUL!F1009)</f>
        <v>*</v>
      </c>
      <c r="I1005" s="143" t="str">
        <f>IF(SP_SUL!H1009="","*",SP_SUL!H1009)</f>
        <v>*</v>
      </c>
      <c r="J1005" s="143" t="str">
        <f>IF(SP_SUL!I1009="","*",SP_SUL!I1009)</f>
        <v>*</v>
      </c>
      <c r="K1005" s="138" t="str">
        <f>IF(SP_SUL!M1009="","*",SP_SUL!M1009)</f>
        <v>*</v>
      </c>
      <c r="L1005" s="138" t="str">
        <f>IF(SP_SUL!N1009="","*",SP_SUL!N1009)</f>
        <v>*</v>
      </c>
      <c r="M1005" s="139" t="str">
        <f>IF(SP_SUL!J1009="","*",SP_SUL!J1009)</f>
        <v>*</v>
      </c>
      <c r="N1005" s="142" t="str">
        <f>IF(SP_SUL!K1009="","*",SP_SUL!K1009)</f>
        <v>*</v>
      </c>
      <c r="O1005" s="142" t="str">
        <f>IF(SP_SUL!L1009="","*",SP_SUL!L1009)</f>
        <v>*</v>
      </c>
      <c r="P1005" s="141" t="str">
        <f>IF(SP_SUL!O1009="","*",SP_SUL!O1009)</f>
        <v>*</v>
      </c>
      <c r="Q1005" s="141" t="str">
        <f>IF(SP_SUL!P1009="","*",SP_SUL!P1009)</f>
        <v>*</v>
      </c>
      <c r="R1005" s="143" t="str">
        <f>IF(SP_SUL!Q1009="","*",CONCATENATE(SP_SUL!Q1009," ",SP_SUL!R1009))</f>
        <v>*</v>
      </c>
      <c r="S1005" s="143" t="str">
        <f>IF(SP_SUL!V1009="","*",SP_SUL!V1009)</f>
        <v>*</v>
      </c>
      <c r="T1005" s="143" t="str">
        <f>IF(SP_SUL!W1009="","*",SP_SUL!W1009)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IF(SP_SUL!Y1010="","*",SP_SUL!Y1010)</f>
        <v>*</v>
      </c>
      <c r="B1006" s="144" t="str">
        <f>IF(SP_SUL!X1010="","*",SP_SUL!X1010)</f>
        <v>*</v>
      </c>
      <c r="C1006" s="144" t="str">
        <f>IF(SP_SUL!Z1010="","*",SP_SUL!Z1010)</f>
        <v>*</v>
      </c>
      <c r="D1006" s="138" t="str">
        <f>IF(SP_SUL!S1010="","*",SP_SUL!S1010)</f>
        <v>*</v>
      </c>
      <c r="E1006" s="138" t="str">
        <f>IF(SP_SUL!T1010="","*",SP_SUL!T1010)</f>
        <v>*</v>
      </c>
      <c r="F1006" s="143" t="str">
        <f>IF(SP_SUL!B1010="","*",SP_SUL!B1010)</f>
        <v>*</v>
      </c>
      <c r="G1006" s="143" t="str">
        <f>IF(SP_SUL!D1010="","*",SP_SUL!D1010)</f>
        <v>*</v>
      </c>
      <c r="H1006" s="143" t="str">
        <f>IF(SP_SUL!F1010="","*",SP_SUL!F1010)</f>
        <v>*</v>
      </c>
      <c r="I1006" s="143" t="str">
        <f>IF(SP_SUL!H1010="","*",SP_SUL!H1010)</f>
        <v>*</v>
      </c>
      <c r="J1006" s="143" t="str">
        <f>IF(SP_SUL!I1010="","*",SP_SUL!I1010)</f>
        <v>*</v>
      </c>
      <c r="K1006" s="138" t="str">
        <f>IF(SP_SUL!M1010="","*",SP_SUL!M1010)</f>
        <v>*</v>
      </c>
      <c r="L1006" s="138" t="str">
        <f>IF(SP_SUL!N1010="","*",SP_SUL!N1010)</f>
        <v>*</v>
      </c>
      <c r="M1006" s="139" t="str">
        <f>IF(SP_SUL!J1010="","*",SP_SUL!J1010)</f>
        <v>*</v>
      </c>
      <c r="N1006" s="142" t="str">
        <f>IF(SP_SUL!K1010="","*",SP_SUL!K1010)</f>
        <v>*</v>
      </c>
      <c r="O1006" s="142" t="str">
        <f>IF(SP_SUL!L1010="","*",SP_SUL!L1010)</f>
        <v>*</v>
      </c>
      <c r="P1006" s="141" t="str">
        <f>IF(SP_SUL!O1010="","*",SP_SUL!O1010)</f>
        <v>*</v>
      </c>
      <c r="Q1006" s="141" t="str">
        <f>IF(SP_SUL!P1010="","*",SP_SUL!P1010)</f>
        <v>*</v>
      </c>
      <c r="R1006" s="143" t="str">
        <f>IF(SP_SUL!Q1010="","*",CONCATENATE(SP_SUL!Q1010," ",SP_SUL!R1010))</f>
        <v>*</v>
      </c>
      <c r="S1006" s="143" t="str">
        <f>IF(SP_SUL!V1010="","*",SP_SUL!V1010)</f>
        <v>*</v>
      </c>
      <c r="T1006" s="143" t="str">
        <f>IF(SP_SUL!W1010="","*",SP_SUL!W1010)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IF(SP_SUL!Y1011="","*",SP_SUL!Y1011)</f>
        <v>*</v>
      </c>
      <c r="B1007" s="144" t="str">
        <f>IF(SP_SUL!X1011="","*",SP_SUL!X1011)</f>
        <v>*</v>
      </c>
      <c r="C1007" s="144" t="str">
        <f>IF(SP_SUL!Z1011="","*",SP_SUL!Z1011)</f>
        <v>*</v>
      </c>
      <c r="D1007" s="138" t="str">
        <f>IF(SP_SUL!S1011="","*",SP_SUL!S1011)</f>
        <v>*</v>
      </c>
      <c r="E1007" s="138" t="str">
        <f>IF(SP_SUL!T1011="","*",SP_SUL!T1011)</f>
        <v>*</v>
      </c>
      <c r="F1007" s="143" t="str">
        <f>IF(SP_SUL!B1011="","*",SP_SUL!B1011)</f>
        <v>*</v>
      </c>
      <c r="G1007" s="143" t="str">
        <f>IF(SP_SUL!D1011="","*",SP_SUL!D1011)</f>
        <v>*</v>
      </c>
      <c r="H1007" s="143" t="str">
        <f>IF(SP_SUL!F1011="","*",SP_SUL!F1011)</f>
        <v>*</v>
      </c>
      <c r="I1007" s="143" t="str">
        <f>IF(SP_SUL!H1011="","*",SP_SUL!H1011)</f>
        <v>*</v>
      </c>
      <c r="J1007" s="143" t="str">
        <f>IF(SP_SUL!I1011="","*",SP_SUL!I1011)</f>
        <v>*</v>
      </c>
      <c r="K1007" s="138" t="str">
        <f>IF(SP_SUL!M1011="","*",SP_SUL!M1011)</f>
        <v>*</v>
      </c>
      <c r="L1007" s="138" t="str">
        <f>IF(SP_SUL!N1011="","*",SP_SUL!N1011)</f>
        <v>*</v>
      </c>
      <c r="M1007" s="139" t="str">
        <f>IF(SP_SUL!J1011="","*",SP_SUL!J1011)</f>
        <v>*</v>
      </c>
      <c r="N1007" s="142" t="str">
        <f>IF(SP_SUL!K1011="","*",SP_SUL!K1011)</f>
        <v>*</v>
      </c>
      <c r="O1007" s="142" t="str">
        <f>IF(SP_SUL!L1011="","*",SP_SUL!L1011)</f>
        <v>*</v>
      </c>
      <c r="P1007" s="141" t="str">
        <f>IF(SP_SUL!O1011="","*",SP_SUL!O1011)</f>
        <v>*</v>
      </c>
      <c r="Q1007" s="141" t="str">
        <f>IF(SP_SUL!P1011="","*",SP_SUL!P1011)</f>
        <v>*</v>
      </c>
      <c r="R1007" s="143" t="str">
        <f>IF(SP_SUL!Q1011="","*",CONCATENATE(SP_SUL!Q1011," ",SP_SUL!R1011))</f>
        <v>*</v>
      </c>
      <c r="S1007" s="143" t="str">
        <f>IF(SP_SUL!V1011="","*",SP_SUL!V1011)</f>
        <v>*</v>
      </c>
      <c r="T1007" s="143" t="str">
        <f>IF(SP_SUL!W1011="","*",SP_SUL!W1011)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IF(SP_SUL!Y1012="","*",SP_SUL!Y1012)</f>
        <v>*</v>
      </c>
      <c r="B1008" s="144" t="str">
        <f>IF(SP_SUL!X1012="","*",SP_SUL!X1012)</f>
        <v>*</v>
      </c>
      <c r="C1008" s="144" t="str">
        <f>IF(SP_SUL!Z1012="","*",SP_SUL!Z1012)</f>
        <v>*</v>
      </c>
      <c r="D1008" s="138" t="str">
        <f>IF(SP_SUL!S1012="","*",SP_SUL!S1012)</f>
        <v>*</v>
      </c>
      <c r="E1008" s="138" t="str">
        <f>IF(SP_SUL!T1012="","*",SP_SUL!T1012)</f>
        <v>*</v>
      </c>
      <c r="F1008" s="143" t="str">
        <f>IF(SP_SUL!B1012="","*",SP_SUL!B1012)</f>
        <v>*</v>
      </c>
      <c r="G1008" s="143" t="str">
        <f>IF(SP_SUL!D1012="","*",SP_SUL!D1012)</f>
        <v>*</v>
      </c>
      <c r="H1008" s="143" t="str">
        <f>IF(SP_SUL!F1012="","*",SP_SUL!F1012)</f>
        <v>*</v>
      </c>
      <c r="I1008" s="143" t="str">
        <f>IF(SP_SUL!H1012="","*",SP_SUL!H1012)</f>
        <v>*</v>
      </c>
      <c r="J1008" s="143" t="str">
        <f>IF(SP_SUL!I1012="","*",SP_SUL!I1012)</f>
        <v>*</v>
      </c>
      <c r="K1008" s="138" t="str">
        <f>IF(SP_SUL!M1012="","*",SP_SUL!M1012)</f>
        <v>*</v>
      </c>
      <c r="L1008" s="138" t="str">
        <f>IF(SP_SUL!N1012="","*",SP_SUL!N1012)</f>
        <v>*</v>
      </c>
      <c r="M1008" s="139" t="str">
        <f>IF(SP_SUL!J1012="","*",SP_SUL!J1012)</f>
        <v>*</v>
      </c>
      <c r="N1008" s="142" t="str">
        <f>IF(SP_SUL!K1012="","*",SP_SUL!K1012)</f>
        <v>*</v>
      </c>
      <c r="O1008" s="142" t="str">
        <f>IF(SP_SUL!L1012="","*",SP_SUL!L1012)</f>
        <v>*</v>
      </c>
      <c r="P1008" s="141" t="str">
        <f>IF(SP_SUL!O1012="","*",SP_SUL!O1012)</f>
        <v>*</v>
      </c>
      <c r="Q1008" s="141" t="str">
        <f>IF(SP_SUL!P1012="","*",SP_SUL!P1012)</f>
        <v>*</v>
      </c>
      <c r="R1008" s="143" t="str">
        <f>IF(SP_SUL!Q1012="","*",CONCATENATE(SP_SUL!Q1012," ",SP_SUL!R1012))</f>
        <v>*</v>
      </c>
      <c r="S1008" s="143" t="str">
        <f>IF(SP_SUL!V1012="","*",SP_SUL!V1012)</f>
        <v>*</v>
      </c>
      <c r="T1008" s="143" t="str">
        <f>IF(SP_SUL!W1012="","*",SP_SUL!W1012)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IF(SP_SUL!Y1013="","*",SP_SUL!Y1013)</f>
        <v>*</v>
      </c>
      <c r="B1009" s="144" t="str">
        <f>IF(SP_SUL!X1013="","*",SP_SUL!X1013)</f>
        <v>*</v>
      </c>
      <c r="C1009" s="144" t="str">
        <f>IF(SP_SUL!Z1013="","*",SP_SUL!Z1013)</f>
        <v>*</v>
      </c>
      <c r="D1009" s="138" t="str">
        <f>IF(SP_SUL!S1013="","*",SP_SUL!S1013)</f>
        <v>*</v>
      </c>
      <c r="E1009" s="138" t="str">
        <f>IF(SP_SUL!T1013="","*",SP_SUL!T1013)</f>
        <v>*</v>
      </c>
      <c r="F1009" s="143" t="str">
        <f>IF(SP_SUL!B1013="","*",SP_SUL!B1013)</f>
        <v>*</v>
      </c>
      <c r="G1009" s="143" t="str">
        <f>IF(SP_SUL!D1013="","*",SP_SUL!D1013)</f>
        <v>*</v>
      </c>
      <c r="H1009" s="143" t="str">
        <f>IF(SP_SUL!F1013="","*",SP_SUL!F1013)</f>
        <v>*</v>
      </c>
      <c r="I1009" s="143" t="str">
        <f>IF(SP_SUL!H1013="","*",SP_SUL!H1013)</f>
        <v>*</v>
      </c>
      <c r="J1009" s="143" t="str">
        <f>IF(SP_SUL!I1013="","*",SP_SUL!I1013)</f>
        <v>*</v>
      </c>
      <c r="K1009" s="138" t="str">
        <f>IF(SP_SUL!M1013="","*",SP_SUL!M1013)</f>
        <v>*</v>
      </c>
      <c r="L1009" s="138" t="str">
        <f>IF(SP_SUL!N1013="","*",SP_SUL!N1013)</f>
        <v>*</v>
      </c>
      <c r="M1009" s="139" t="str">
        <f>IF(SP_SUL!J1013="","*",SP_SUL!J1013)</f>
        <v>*</v>
      </c>
      <c r="N1009" s="142" t="str">
        <f>IF(SP_SUL!K1013="","*",SP_SUL!K1013)</f>
        <v>*</v>
      </c>
      <c r="O1009" s="142" t="str">
        <f>IF(SP_SUL!L1013="","*",SP_SUL!L1013)</f>
        <v>*</v>
      </c>
      <c r="P1009" s="141" t="str">
        <f>IF(SP_SUL!O1013="","*",SP_SUL!O1013)</f>
        <v>*</v>
      </c>
      <c r="Q1009" s="141" t="str">
        <f>IF(SP_SUL!P1013="","*",SP_SUL!P1013)</f>
        <v>*</v>
      </c>
      <c r="R1009" s="143" t="str">
        <f>IF(SP_SUL!Q1013="","*",CONCATENATE(SP_SUL!Q1013," ",SP_SUL!R1013))</f>
        <v>*</v>
      </c>
      <c r="S1009" s="143" t="str">
        <f>IF(SP_SUL!V1013="","*",SP_SUL!V1013)</f>
        <v>*</v>
      </c>
      <c r="T1009" s="143" t="str">
        <f>IF(SP_SUL!W1013="","*",SP_SUL!W1013)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IF(SP_SUL!Y1014="","*",SP_SUL!Y1014)</f>
        <v>*</v>
      </c>
      <c r="B1010" s="144" t="str">
        <f>IF(SP_SUL!X1014="","*",SP_SUL!X1014)</f>
        <v>*</v>
      </c>
      <c r="C1010" s="144" t="str">
        <f>IF(SP_SUL!Z1014="","*",SP_SUL!Z1014)</f>
        <v>*</v>
      </c>
      <c r="D1010" s="138" t="str">
        <f>IF(SP_SUL!S1014="","*",SP_SUL!S1014)</f>
        <v>*</v>
      </c>
      <c r="E1010" s="138" t="str">
        <f>IF(SP_SUL!T1014="","*",SP_SUL!T1014)</f>
        <v>*</v>
      </c>
      <c r="F1010" s="143" t="str">
        <f>IF(SP_SUL!B1014="","*",SP_SUL!B1014)</f>
        <v>*</v>
      </c>
      <c r="G1010" s="143" t="str">
        <f>IF(SP_SUL!D1014="","*",SP_SUL!D1014)</f>
        <v>*</v>
      </c>
      <c r="H1010" s="143" t="str">
        <f>IF(SP_SUL!F1014="","*",SP_SUL!F1014)</f>
        <v>*</v>
      </c>
      <c r="I1010" s="143" t="str">
        <f>IF(SP_SUL!H1014="","*",SP_SUL!H1014)</f>
        <v>*</v>
      </c>
      <c r="J1010" s="143" t="str">
        <f>IF(SP_SUL!I1014="","*",SP_SUL!I1014)</f>
        <v>*</v>
      </c>
      <c r="K1010" s="138" t="str">
        <f>IF(SP_SUL!M1014="","*",SP_SUL!M1014)</f>
        <v>*</v>
      </c>
      <c r="L1010" s="138" t="str">
        <f>IF(SP_SUL!N1014="","*",SP_SUL!N1014)</f>
        <v>*</v>
      </c>
      <c r="M1010" s="139" t="str">
        <f>IF(SP_SUL!J1014="","*",SP_SUL!J1014)</f>
        <v>*</v>
      </c>
      <c r="N1010" s="142" t="str">
        <f>IF(SP_SUL!K1014="","*",SP_SUL!K1014)</f>
        <v>*</v>
      </c>
      <c r="O1010" s="142" t="str">
        <f>IF(SP_SUL!L1014="","*",SP_SUL!L1014)</f>
        <v>*</v>
      </c>
      <c r="P1010" s="141" t="str">
        <f>IF(SP_SUL!O1014="","*",SP_SUL!O1014)</f>
        <v>*</v>
      </c>
      <c r="Q1010" s="141" t="str">
        <f>IF(SP_SUL!P1014="","*",SP_SUL!P1014)</f>
        <v>*</v>
      </c>
      <c r="R1010" s="143" t="str">
        <f>IF(SP_SUL!Q1014="","*",CONCATENATE(SP_SUL!Q1014," ",SP_SUL!R1014))</f>
        <v>*</v>
      </c>
      <c r="S1010" s="143" t="str">
        <f>IF(SP_SUL!V1014="","*",SP_SUL!V1014)</f>
        <v>*</v>
      </c>
      <c r="T1010" s="143" t="str">
        <f>IF(SP_SUL!W1014="","*",SP_SUL!W1014)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IF(SP_SUL!Y1015="","*",SP_SUL!Y1015)</f>
        <v>*</v>
      </c>
      <c r="B1011" s="144" t="str">
        <f>IF(SP_SUL!X1015="","*",SP_SUL!X1015)</f>
        <v>*</v>
      </c>
      <c r="C1011" s="144" t="str">
        <f>IF(SP_SUL!Z1015="","*",SP_SUL!Z1015)</f>
        <v>*</v>
      </c>
      <c r="D1011" s="138" t="str">
        <f>IF(SP_SUL!S1015="","*",SP_SUL!S1015)</f>
        <v>*</v>
      </c>
      <c r="E1011" s="138" t="str">
        <f>IF(SP_SUL!T1015="","*",SP_SUL!T1015)</f>
        <v>*</v>
      </c>
      <c r="F1011" s="143" t="str">
        <f>IF(SP_SUL!B1015="","*",SP_SUL!B1015)</f>
        <v>*</v>
      </c>
      <c r="G1011" s="143" t="str">
        <f>IF(SP_SUL!D1015="","*",SP_SUL!D1015)</f>
        <v>*</v>
      </c>
      <c r="H1011" s="143" t="str">
        <f>IF(SP_SUL!F1015="","*",SP_SUL!F1015)</f>
        <v>*</v>
      </c>
      <c r="I1011" s="143" t="str">
        <f>IF(SP_SUL!H1015="","*",SP_SUL!H1015)</f>
        <v>*</v>
      </c>
      <c r="J1011" s="143" t="str">
        <f>IF(SP_SUL!I1015="","*",SP_SUL!I1015)</f>
        <v>*</v>
      </c>
      <c r="K1011" s="138" t="str">
        <f>IF(SP_SUL!M1015="","*",SP_SUL!M1015)</f>
        <v>*</v>
      </c>
      <c r="L1011" s="138" t="str">
        <f>IF(SP_SUL!N1015="","*",SP_SUL!N1015)</f>
        <v>*</v>
      </c>
      <c r="M1011" s="139" t="str">
        <f>IF(SP_SUL!J1015="","*",SP_SUL!J1015)</f>
        <v>*</v>
      </c>
      <c r="N1011" s="142" t="str">
        <f>IF(SP_SUL!K1015="","*",SP_SUL!K1015)</f>
        <v>*</v>
      </c>
      <c r="O1011" s="142" t="str">
        <f>IF(SP_SUL!L1015="","*",SP_SUL!L1015)</f>
        <v>*</v>
      </c>
      <c r="P1011" s="141" t="str">
        <f>IF(SP_SUL!O1015="","*",SP_SUL!O1015)</f>
        <v>*</v>
      </c>
      <c r="Q1011" s="141" t="str">
        <f>IF(SP_SUL!P1015="","*",SP_SUL!P1015)</f>
        <v>*</v>
      </c>
      <c r="R1011" s="143" t="str">
        <f>IF(SP_SUL!Q1015="","*",CONCATENATE(SP_SUL!Q1015," ",SP_SUL!R1015))</f>
        <v>*</v>
      </c>
      <c r="S1011" s="143" t="str">
        <f>IF(SP_SUL!V1015="","*",SP_SUL!V1015)</f>
        <v>*</v>
      </c>
      <c r="T1011" s="143" t="str">
        <f>IF(SP_SUL!W1015="","*",SP_SUL!W1015)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IF(SP_SUL!Y1016="","*",SP_SUL!Y1016)</f>
        <v>*</v>
      </c>
      <c r="B1012" s="144" t="str">
        <f>IF(SP_SUL!X1016="","*",SP_SUL!X1016)</f>
        <v>*</v>
      </c>
      <c r="C1012" s="144" t="str">
        <f>IF(SP_SUL!Z1016="","*",SP_SUL!Z1016)</f>
        <v>*</v>
      </c>
      <c r="D1012" s="138" t="str">
        <f>IF(SP_SUL!S1016="","*",SP_SUL!S1016)</f>
        <v>*</v>
      </c>
      <c r="E1012" s="138" t="str">
        <f>IF(SP_SUL!T1016="","*",SP_SUL!T1016)</f>
        <v>*</v>
      </c>
      <c r="F1012" s="143" t="str">
        <f>IF(SP_SUL!B1016="","*",SP_SUL!B1016)</f>
        <v>*</v>
      </c>
      <c r="G1012" s="143" t="str">
        <f>IF(SP_SUL!D1016="","*",SP_SUL!D1016)</f>
        <v>*</v>
      </c>
      <c r="H1012" s="143" t="str">
        <f>IF(SP_SUL!F1016="","*",SP_SUL!F1016)</f>
        <v>*</v>
      </c>
      <c r="I1012" s="143" t="str">
        <f>IF(SP_SUL!H1016="","*",SP_SUL!H1016)</f>
        <v>*</v>
      </c>
      <c r="J1012" s="143" t="str">
        <f>IF(SP_SUL!I1016="","*",SP_SUL!I1016)</f>
        <v>*</v>
      </c>
      <c r="K1012" s="138" t="str">
        <f>IF(SP_SUL!M1016="","*",SP_SUL!M1016)</f>
        <v>*</v>
      </c>
      <c r="L1012" s="138" t="str">
        <f>IF(SP_SUL!N1016="","*",SP_SUL!N1016)</f>
        <v>*</v>
      </c>
      <c r="M1012" s="139" t="str">
        <f>IF(SP_SUL!J1016="","*",SP_SUL!J1016)</f>
        <v>*</v>
      </c>
      <c r="N1012" s="142" t="str">
        <f>IF(SP_SUL!K1016="","*",SP_SUL!K1016)</f>
        <v>*</v>
      </c>
      <c r="O1012" s="142" t="str">
        <f>IF(SP_SUL!L1016="","*",SP_SUL!L1016)</f>
        <v>*</v>
      </c>
      <c r="P1012" s="141" t="str">
        <f>IF(SP_SUL!O1016="","*",SP_SUL!O1016)</f>
        <v>*</v>
      </c>
      <c r="Q1012" s="141" t="str">
        <f>IF(SP_SUL!P1016="","*",SP_SUL!P1016)</f>
        <v>*</v>
      </c>
      <c r="R1012" s="143" t="str">
        <f>IF(SP_SUL!Q1016="","*",CONCATENATE(SP_SUL!Q1016," ",SP_SUL!R1016))</f>
        <v>*</v>
      </c>
      <c r="S1012" s="143" t="str">
        <f>IF(SP_SUL!V1016="","*",SP_SUL!V1016)</f>
        <v>*</v>
      </c>
      <c r="T1012" s="143" t="str">
        <f>IF(SP_SUL!W1016="","*",SP_SUL!W1016)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IF(SP_SUL!Y1017="","*",SP_SUL!Y1017)</f>
        <v>*</v>
      </c>
      <c r="B1013" s="144" t="str">
        <f>IF(SP_SUL!X1017="","*",SP_SUL!X1017)</f>
        <v>*</v>
      </c>
      <c r="C1013" s="144" t="str">
        <f>IF(SP_SUL!Z1017="","*",SP_SUL!Z1017)</f>
        <v>*</v>
      </c>
      <c r="D1013" s="138" t="str">
        <f>IF(SP_SUL!S1017="","*",SP_SUL!S1017)</f>
        <v>*</v>
      </c>
      <c r="E1013" s="138" t="str">
        <f>IF(SP_SUL!T1017="","*",SP_SUL!T1017)</f>
        <v>*</v>
      </c>
      <c r="F1013" s="143" t="str">
        <f>IF(SP_SUL!B1017="","*",SP_SUL!B1017)</f>
        <v>*</v>
      </c>
      <c r="G1013" s="143" t="str">
        <f>IF(SP_SUL!D1017="","*",SP_SUL!D1017)</f>
        <v>*</v>
      </c>
      <c r="H1013" s="143" t="str">
        <f>IF(SP_SUL!F1017="","*",SP_SUL!F1017)</f>
        <v>*</v>
      </c>
      <c r="I1013" s="143" t="str">
        <f>IF(SP_SUL!H1017="","*",SP_SUL!H1017)</f>
        <v>*</v>
      </c>
      <c r="J1013" s="143" t="str">
        <f>IF(SP_SUL!I1017="","*",SP_SUL!I1017)</f>
        <v>*</v>
      </c>
      <c r="K1013" s="138" t="str">
        <f>IF(SP_SUL!M1017="","*",SP_SUL!M1017)</f>
        <v>*</v>
      </c>
      <c r="L1013" s="138" t="str">
        <f>IF(SP_SUL!N1017="","*",SP_SUL!N1017)</f>
        <v>*</v>
      </c>
      <c r="M1013" s="139" t="str">
        <f>IF(SP_SUL!J1017="","*",SP_SUL!J1017)</f>
        <v>*</v>
      </c>
      <c r="N1013" s="142" t="str">
        <f>IF(SP_SUL!K1017="","*",SP_SUL!K1017)</f>
        <v>*</v>
      </c>
      <c r="O1013" s="142" t="str">
        <f>IF(SP_SUL!L1017="","*",SP_SUL!L1017)</f>
        <v>*</v>
      </c>
      <c r="P1013" s="141" t="str">
        <f>IF(SP_SUL!O1017="","*",SP_SUL!O1017)</f>
        <v>*</v>
      </c>
      <c r="Q1013" s="141" t="str">
        <f>IF(SP_SUL!P1017="","*",SP_SUL!P1017)</f>
        <v>*</v>
      </c>
      <c r="R1013" s="143" t="str">
        <f>IF(SP_SUL!Q1017="","*",CONCATENATE(SP_SUL!Q1017," ",SP_SUL!R1017))</f>
        <v>*</v>
      </c>
      <c r="S1013" s="143" t="str">
        <f>IF(SP_SUL!V1017="","*",SP_SUL!V1017)</f>
        <v>*</v>
      </c>
      <c r="T1013" s="143" t="str">
        <f>IF(SP_SUL!W1017="","*",SP_SUL!W1017)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IF(SP_SUL!Y1018="","*",SP_SUL!Y1018)</f>
        <v>*</v>
      </c>
      <c r="B1014" s="144" t="str">
        <f>IF(SP_SUL!X1018="","*",SP_SUL!X1018)</f>
        <v>*</v>
      </c>
      <c r="C1014" s="144" t="str">
        <f>IF(SP_SUL!Z1018="","*",SP_SUL!Z1018)</f>
        <v>*</v>
      </c>
      <c r="D1014" s="138" t="str">
        <f>IF(SP_SUL!S1018="","*",SP_SUL!S1018)</f>
        <v>*</v>
      </c>
      <c r="E1014" s="138" t="str">
        <f>IF(SP_SUL!T1018="","*",SP_SUL!T1018)</f>
        <v>*</v>
      </c>
      <c r="F1014" s="143" t="str">
        <f>IF(SP_SUL!B1018="","*",SP_SUL!B1018)</f>
        <v>*</v>
      </c>
      <c r="G1014" s="143" t="str">
        <f>IF(SP_SUL!D1018="","*",SP_SUL!D1018)</f>
        <v>*</v>
      </c>
      <c r="H1014" s="143" t="str">
        <f>IF(SP_SUL!F1018="","*",SP_SUL!F1018)</f>
        <v>*</v>
      </c>
      <c r="I1014" s="143" t="str">
        <f>IF(SP_SUL!H1018="","*",SP_SUL!H1018)</f>
        <v>*</v>
      </c>
      <c r="J1014" s="143" t="str">
        <f>IF(SP_SUL!I1018="","*",SP_SUL!I1018)</f>
        <v>*</v>
      </c>
      <c r="K1014" s="138" t="str">
        <f>IF(SP_SUL!M1018="","*",SP_SUL!M1018)</f>
        <v>*</v>
      </c>
      <c r="L1014" s="138" t="str">
        <f>IF(SP_SUL!N1018="","*",SP_SUL!N1018)</f>
        <v>*</v>
      </c>
      <c r="M1014" s="139" t="str">
        <f>IF(SP_SUL!J1018="","*",SP_SUL!J1018)</f>
        <v>*</v>
      </c>
      <c r="N1014" s="142" t="str">
        <f>IF(SP_SUL!K1018="","*",SP_SUL!K1018)</f>
        <v>*</v>
      </c>
      <c r="O1014" s="142" t="str">
        <f>IF(SP_SUL!L1018="","*",SP_SUL!L1018)</f>
        <v>*</v>
      </c>
      <c r="P1014" s="141" t="str">
        <f>IF(SP_SUL!O1018="","*",SP_SUL!O1018)</f>
        <v>*</v>
      </c>
      <c r="Q1014" s="141" t="str">
        <f>IF(SP_SUL!P1018="","*",SP_SUL!P1018)</f>
        <v>*</v>
      </c>
      <c r="R1014" s="143" t="str">
        <f>IF(SP_SUL!Q1018="","*",CONCATENATE(SP_SUL!Q1018," ",SP_SUL!R1018))</f>
        <v>*</v>
      </c>
      <c r="S1014" s="143" t="str">
        <f>IF(SP_SUL!V1018="","*",SP_SUL!V1018)</f>
        <v>*</v>
      </c>
      <c r="T1014" s="143" t="str">
        <f>IF(SP_SUL!W1018="","*",SP_SUL!W1018)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IF(SP_SUL!Y1019="","*",SP_SUL!Y1019)</f>
        <v>*</v>
      </c>
      <c r="B1015" s="144" t="str">
        <f>IF(SP_SUL!X1019="","*",SP_SUL!X1019)</f>
        <v>*</v>
      </c>
      <c r="C1015" s="144" t="str">
        <f>IF(SP_SUL!Z1019="","*",SP_SUL!Z1019)</f>
        <v>*</v>
      </c>
      <c r="D1015" s="138" t="str">
        <f>IF(SP_SUL!S1019="","*",SP_SUL!S1019)</f>
        <v>*</v>
      </c>
      <c r="E1015" s="138" t="str">
        <f>IF(SP_SUL!T1019="","*",SP_SUL!T1019)</f>
        <v>*</v>
      </c>
      <c r="F1015" s="143" t="str">
        <f>IF(SP_SUL!B1019="","*",SP_SUL!B1019)</f>
        <v>*</v>
      </c>
      <c r="G1015" s="143" t="str">
        <f>IF(SP_SUL!D1019="","*",SP_SUL!D1019)</f>
        <v>*</v>
      </c>
      <c r="H1015" s="143" t="str">
        <f>IF(SP_SUL!F1019="","*",SP_SUL!F1019)</f>
        <v>*</v>
      </c>
      <c r="I1015" s="143" t="str">
        <f>IF(SP_SUL!H1019="","*",SP_SUL!H1019)</f>
        <v>*</v>
      </c>
      <c r="J1015" s="143" t="str">
        <f>IF(SP_SUL!I1019="","*",SP_SUL!I1019)</f>
        <v>*</v>
      </c>
      <c r="K1015" s="138" t="str">
        <f>IF(SP_SUL!M1019="","*",SP_SUL!M1019)</f>
        <v>*</v>
      </c>
      <c r="L1015" s="138" t="str">
        <f>IF(SP_SUL!N1019="","*",SP_SUL!N1019)</f>
        <v>*</v>
      </c>
      <c r="M1015" s="139" t="str">
        <f>IF(SP_SUL!J1019="","*",SP_SUL!J1019)</f>
        <v>*</v>
      </c>
      <c r="N1015" s="142" t="str">
        <f>IF(SP_SUL!K1019="","*",SP_SUL!K1019)</f>
        <v>*</v>
      </c>
      <c r="O1015" s="142" t="str">
        <f>IF(SP_SUL!L1019="","*",SP_SUL!L1019)</f>
        <v>*</v>
      </c>
      <c r="P1015" s="141" t="str">
        <f>IF(SP_SUL!O1019="","*",SP_SUL!O1019)</f>
        <v>*</v>
      </c>
      <c r="Q1015" s="141" t="str">
        <f>IF(SP_SUL!P1019="","*",SP_SUL!P1019)</f>
        <v>*</v>
      </c>
      <c r="R1015" s="143" t="str">
        <f>IF(SP_SUL!Q1019="","*",CONCATENATE(SP_SUL!Q1019," ",SP_SUL!R1019))</f>
        <v>*</v>
      </c>
      <c r="S1015" s="143" t="str">
        <f>IF(SP_SUL!V1019="","*",SP_SUL!V1019)</f>
        <v>*</v>
      </c>
      <c r="T1015" s="143" t="str">
        <f>IF(SP_SUL!W1019="","*",SP_SUL!W1019)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IF(SP_SUL!Y1020="","*",SP_SUL!Y1020)</f>
        <v>*</v>
      </c>
      <c r="B1016" s="144" t="str">
        <f>IF(SP_SUL!X1020="","*",SP_SUL!X1020)</f>
        <v>*</v>
      </c>
      <c r="C1016" s="144" t="str">
        <f>IF(SP_SUL!Z1020="","*",SP_SUL!Z1020)</f>
        <v>*</v>
      </c>
      <c r="D1016" s="138" t="str">
        <f>IF(SP_SUL!S1020="","*",SP_SUL!S1020)</f>
        <v>*</v>
      </c>
      <c r="E1016" s="138" t="str">
        <f>IF(SP_SUL!T1020="","*",SP_SUL!T1020)</f>
        <v>*</v>
      </c>
      <c r="F1016" s="143" t="str">
        <f>IF(SP_SUL!B1020="","*",SP_SUL!B1020)</f>
        <v>*</v>
      </c>
      <c r="G1016" s="143" t="str">
        <f>IF(SP_SUL!D1020="","*",SP_SUL!D1020)</f>
        <v>*</v>
      </c>
      <c r="H1016" s="143" t="str">
        <f>IF(SP_SUL!F1020="","*",SP_SUL!F1020)</f>
        <v>*</v>
      </c>
      <c r="I1016" s="143" t="str">
        <f>IF(SP_SUL!H1020="","*",SP_SUL!H1020)</f>
        <v>*</v>
      </c>
      <c r="J1016" s="143" t="str">
        <f>IF(SP_SUL!I1020="","*",SP_SUL!I1020)</f>
        <v>*</v>
      </c>
      <c r="K1016" s="138" t="str">
        <f>IF(SP_SUL!M1020="","*",SP_SUL!M1020)</f>
        <v>*</v>
      </c>
      <c r="L1016" s="138" t="str">
        <f>IF(SP_SUL!N1020="","*",SP_SUL!N1020)</f>
        <v>*</v>
      </c>
      <c r="M1016" s="139" t="str">
        <f>IF(SP_SUL!J1020="","*",SP_SUL!J1020)</f>
        <v>*</v>
      </c>
      <c r="N1016" s="142" t="str">
        <f>IF(SP_SUL!K1020="","*",SP_SUL!K1020)</f>
        <v>*</v>
      </c>
      <c r="O1016" s="142" t="str">
        <f>IF(SP_SUL!L1020="","*",SP_SUL!L1020)</f>
        <v>*</v>
      </c>
      <c r="P1016" s="141" t="str">
        <f>IF(SP_SUL!O1020="","*",SP_SUL!O1020)</f>
        <v>*</v>
      </c>
      <c r="Q1016" s="141" t="str">
        <f>IF(SP_SUL!P1020="","*",SP_SUL!P1020)</f>
        <v>*</v>
      </c>
      <c r="R1016" s="143" t="str">
        <f>IF(SP_SUL!Q1020="","*",CONCATENATE(SP_SUL!Q1020," ",SP_SUL!R1020))</f>
        <v>*</v>
      </c>
      <c r="S1016" s="143" t="str">
        <f>IF(SP_SUL!V1020="","*",SP_SUL!V1020)</f>
        <v>*</v>
      </c>
      <c r="T1016" s="143" t="str">
        <f>IF(SP_SUL!W1020="","*",SP_SUL!W1020)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IF(SP_SUL!Y1021="","*",SP_SUL!Y1021)</f>
        <v>*</v>
      </c>
      <c r="B1017" s="144" t="str">
        <f>IF(SP_SUL!X1021="","*",SP_SUL!X1021)</f>
        <v>*</v>
      </c>
      <c r="C1017" s="144" t="str">
        <f>IF(SP_SUL!Z1021="","*",SP_SUL!Z1021)</f>
        <v>*</v>
      </c>
      <c r="D1017" s="138" t="str">
        <f>IF(SP_SUL!S1021="","*",SP_SUL!S1021)</f>
        <v>*</v>
      </c>
      <c r="E1017" s="138" t="str">
        <f>IF(SP_SUL!T1021="","*",SP_SUL!T1021)</f>
        <v>*</v>
      </c>
      <c r="F1017" s="143" t="str">
        <f>IF(SP_SUL!B1021="","*",SP_SUL!B1021)</f>
        <v>*</v>
      </c>
      <c r="G1017" s="143" t="str">
        <f>IF(SP_SUL!D1021="","*",SP_SUL!D1021)</f>
        <v>*</v>
      </c>
      <c r="H1017" s="143" t="str">
        <f>IF(SP_SUL!F1021="","*",SP_SUL!F1021)</f>
        <v>*</v>
      </c>
      <c r="I1017" s="143" t="str">
        <f>IF(SP_SUL!H1021="","*",SP_SUL!H1021)</f>
        <v>*</v>
      </c>
      <c r="J1017" s="143" t="str">
        <f>IF(SP_SUL!I1021="","*",SP_SUL!I1021)</f>
        <v>*</v>
      </c>
      <c r="K1017" s="138" t="str">
        <f>IF(SP_SUL!M1021="","*",SP_SUL!M1021)</f>
        <v>*</v>
      </c>
      <c r="L1017" s="138" t="str">
        <f>IF(SP_SUL!N1021="","*",SP_SUL!N1021)</f>
        <v>*</v>
      </c>
      <c r="M1017" s="139" t="str">
        <f>IF(SP_SUL!J1021="","*",SP_SUL!J1021)</f>
        <v>*</v>
      </c>
      <c r="N1017" s="142" t="str">
        <f>IF(SP_SUL!K1021="","*",SP_SUL!K1021)</f>
        <v>*</v>
      </c>
      <c r="O1017" s="142" t="str">
        <f>IF(SP_SUL!L1021="","*",SP_SUL!L1021)</f>
        <v>*</v>
      </c>
      <c r="P1017" s="141" t="str">
        <f>IF(SP_SUL!O1021="","*",SP_SUL!O1021)</f>
        <v>*</v>
      </c>
      <c r="Q1017" s="141" t="str">
        <f>IF(SP_SUL!P1021="","*",SP_SUL!P1021)</f>
        <v>*</v>
      </c>
      <c r="R1017" s="143" t="str">
        <f>IF(SP_SUL!Q1021="","*",CONCATENATE(SP_SUL!Q1021," ",SP_SUL!R1021))</f>
        <v>*</v>
      </c>
      <c r="S1017" s="143" t="str">
        <f>IF(SP_SUL!V1021="","*",SP_SUL!V1021)</f>
        <v>*</v>
      </c>
      <c r="T1017" s="143" t="str">
        <f>IF(SP_SUL!W1021="","*",SP_SUL!W1021)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IF(SP_SUL!Y1022="","*",SP_SUL!Y1022)</f>
        <v>*</v>
      </c>
      <c r="B1018" s="144" t="str">
        <f>IF(SP_SUL!X1022="","*",SP_SUL!X1022)</f>
        <v>*</v>
      </c>
      <c r="C1018" s="144" t="str">
        <f>IF(SP_SUL!Z1022="","*",SP_SUL!Z1022)</f>
        <v>*</v>
      </c>
      <c r="D1018" s="138" t="str">
        <f>IF(SP_SUL!S1022="","*",SP_SUL!S1022)</f>
        <v>*</v>
      </c>
      <c r="E1018" s="138" t="str">
        <f>IF(SP_SUL!T1022="","*",SP_SUL!T1022)</f>
        <v>*</v>
      </c>
      <c r="F1018" s="143" t="str">
        <f>IF(SP_SUL!B1022="","*",SP_SUL!B1022)</f>
        <v>*</v>
      </c>
      <c r="G1018" s="143" t="str">
        <f>IF(SP_SUL!D1022="","*",SP_SUL!D1022)</f>
        <v>*</v>
      </c>
      <c r="H1018" s="143" t="str">
        <f>IF(SP_SUL!F1022="","*",SP_SUL!F1022)</f>
        <v>*</v>
      </c>
      <c r="I1018" s="143" t="str">
        <f>IF(SP_SUL!H1022="","*",SP_SUL!H1022)</f>
        <v>*</v>
      </c>
      <c r="J1018" s="143" t="str">
        <f>IF(SP_SUL!I1022="","*",SP_SUL!I1022)</f>
        <v>*</v>
      </c>
      <c r="K1018" s="138" t="str">
        <f>IF(SP_SUL!M1022="","*",SP_SUL!M1022)</f>
        <v>*</v>
      </c>
      <c r="L1018" s="138" t="str">
        <f>IF(SP_SUL!N1022="","*",SP_SUL!N1022)</f>
        <v>*</v>
      </c>
      <c r="M1018" s="139" t="str">
        <f>IF(SP_SUL!J1022="","*",SP_SUL!J1022)</f>
        <v>*</v>
      </c>
      <c r="N1018" s="142" t="str">
        <f>IF(SP_SUL!K1022="","*",SP_SUL!K1022)</f>
        <v>*</v>
      </c>
      <c r="O1018" s="142" t="str">
        <f>IF(SP_SUL!L1022="","*",SP_SUL!L1022)</f>
        <v>*</v>
      </c>
      <c r="P1018" s="141" t="str">
        <f>IF(SP_SUL!O1022="","*",SP_SUL!O1022)</f>
        <v>*</v>
      </c>
      <c r="Q1018" s="141" t="str">
        <f>IF(SP_SUL!P1022="","*",SP_SUL!P1022)</f>
        <v>*</v>
      </c>
      <c r="R1018" s="143" t="str">
        <f>IF(SP_SUL!Q1022="","*",CONCATENATE(SP_SUL!Q1022," ",SP_SUL!R1022))</f>
        <v>*</v>
      </c>
      <c r="S1018" s="143" t="str">
        <f>IF(SP_SUL!V1022="","*",SP_SUL!V1022)</f>
        <v>*</v>
      </c>
      <c r="T1018" s="143" t="str">
        <f>IF(SP_SUL!W1022="","*",SP_SUL!W1022)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IF(SP_SUL!Y1023="","*",SP_SUL!Y1023)</f>
        <v>*</v>
      </c>
      <c r="B1019" s="144" t="str">
        <f>IF(SP_SUL!X1023="","*",SP_SUL!X1023)</f>
        <v>*</v>
      </c>
      <c r="C1019" s="144" t="str">
        <f>IF(SP_SUL!Z1023="","*",SP_SUL!Z1023)</f>
        <v>*</v>
      </c>
      <c r="D1019" s="138" t="str">
        <f>IF(SP_SUL!S1023="","*",SP_SUL!S1023)</f>
        <v>*</v>
      </c>
      <c r="E1019" s="138" t="str">
        <f>IF(SP_SUL!T1023="","*",SP_SUL!T1023)</f>
        <v>*</v>
      </c>
      <c r="F1019" s="143" t="str">
        <f>IF(SP_SUL!B1023="","*",SP_SUL!B1023)</f>
        <v>*</v>
      </c>
      <c r="G1019" s="143" t="str">
        <f>IF(SP_SUL!D1023="","*",SP_SUL!D1023)</f>
        <v>*</v>
      </c>
      <c r="H1019" s="143" t="str">
        <f>IF(SP_SUL!F1023="","*",SP_SUL!F1023)</f>
        <v>*</v>
      </c>
      <c r="I1019" s="143" t="str">
        <f>IF(SP_SUL!H1023="","*",SP_SUL!H1023)</f>
        <v>*</v>
      </c>
      <c r="J1019" s="143" t="str">
        <f>IF(SP_SUL!I1023="","*",SP_SUL!I1023)</f>
        <v>*</v>
      </c>
      <c r="K1019" s="138" t="str">
        <f>IF(SP_SUL!M1023="","*",SP_SUL!M1023)</f>
        <v>*</v>
      </c>
      <c r="L1019" s="138" t="str">
        <f>IF(SP_SUL!N1023="","*",SP_SUL!N1023)</f>
        <v>*</v>
      </c>
      <c r="M1019" s="139" t="str">
        <f>IF(SP_SUL!J1023="","*",SP_SUL!J1023)</f>
        <v>*</v>
      </c>
      <c r="N1019" s="142" t="str">
        <f>IF(SP_SUL!K1023="","*",SP_SUL!K1023)</f>
        <v>*</v>
      </c>
      <c r="O1019" s="142" t="str">
        <f>IF(SP_SUL!L1023="","*",SP_SUL!L1023)</f>
        <v>*</v>
      </c>
      <c r="P1019" s="141" t="str">
        <f>IF(SP_SUL!O1023="","*",SP_SUL!O1023)</f>
        <v>*</v>
      </c>
      <c r="Q1019" s="141" t="str">
        <f>IF(SP_SUL!P1023="","*",SP_SUL!P1023)</f>
        <v>*</v>
      </c>
      <c r="R1019" s="143" t="str">
        <f>IF(SP_SUL!Q1023="","*",CONCATENATE(SP_SUL!Q1023," ",SP_SUL!R1023))</f>
        <v>*</v>
      </c>
      <c r="S1019" s="143" t="str">
        <f>IF(SP_SUL!V1023="","*",SP_SUL!V1023)</f>
        <v>*</v>
      </c>
      <c r="T1019" s="143" t="str">
        <f>IF(SP_SUL!W1023="","*",SP_SUL!W1023)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IF(SP_SUL!Y1024="","*",SP_SUL!Y1024)</f>
        <v>*</v>
      </c>
      <c r="B1020" s="144" t="str">
        <f>IF(SP_SUL!X1024="","*",SP_SUL!X1024)</f>
        <v>*</v>
      </c>
      <c r="C1020" s="144" t="str">
        <f>IF(SP_SUL!Z1024="","*",SP_SUL!Z1024)</f>
        <v>*</v>
      </c>
      <c r="D1020" s="138" t="str">
        <f>IF(SP_SUL!S1024="","*",SP_SUL!S1024)</f>
        <v>*</v>
      </c>
      <c r="E1020" s="138" t="str">
        <f>IF(SP_SUL!T1024="","*",SP_SUL!T1024)</f>
        <v>*</v>
      </c>
      <c r="F1020" s="143" t="str">
        <f>IF(SP_SUL!B1024="","*",SP_SUL!B1024)</f>
        <v>*</v>
      </c>
      <c r="G1020" s="143" t="str">
        <f>IF(SP_SUL!D1024="","*",SP_SUL!D1024)</f>
        <v>*</v>
      </c>
      <c r="H1020" s="143" t="str">
        <f>IF(SP_SUL!F1024="","*",SP_SUL!F1024)</f>
        <v>*</v>
      </c>
      <c r="I1020" s="143" t="str">
        <f>IF(SP_SUL!H1024="","*",SP_SUL!H1024)</f>
        <v>*</v>
      </c>
      <c r="J1020" s="143" t="str">
        <f>IF(SP_SUL!I1024="","*",SP_SUL!I1024)</f>
        <v>*</v>
      </c>
      <c r="K1020" s="138" t="str">
        <f>IF(SP_SUL!M1024="","*",SP_SUL!M1024)</f>
        <v>*</v>
      </c>
      <c r="L1020" s="138" t="str">
        <f>IF(SP_SUL!N1024="","*",SP_SUL!N1024)</f>
        <v>*</v>
      </c>
      <c r="M1020" s="139" t="str">
        <f>IF(SP_SUL!J1024="","*",SP_SUL!J1024)</f>
        <v>*</v>
      </c>
      <c r="N1020" s="142" t="str">
        <f>IF(SP_SUL!K1024="","*",SP_SUL!K1024)</f>
        <v>*</v>
      </c>
      <c r="O1020" s="142" t="str">
        <f>IF(SP_SUL!L1024="","*",SP_SUL!L1024)</f>
        <v>*</v>
      </c>
      <c r="P1020" s="141" t="str">
        <f>IF(SP_SUL!O1024="","*",SP_SUL!O1024)</f>
        <v>*</v>
      </c>
      <c r="Q1020" s="141" t="str">
        <f>IF(SP_SUL!P1024="","*",SP_SUL!P1024)</f>
        <v>*</v>
      </c>
      <c r="R1020" s="143" t="str">
        <f>IF(SP_SUL!Q1024="","*",CONCATENATE(SP_SUL!Q1024," ",SP_SUL!R1024))</f>
        <v>*</v>
      </c>
      <c r="S1020" s="143" t="str">
        <f>IF(SP_SUL!V1024="","*",SP_SUL!V1024)</f>
        <v>*</v>
      </c>
      <c r="T1020" s="143" t="str">
        <f>IF(SP_SUL!W1024="","*",SP_SUL!W1024)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IF(SP_SUL!Y1025="","*",SP_SUL!Y1025)</f>
        <v>*</v>
      </c>
      <c r="B1021" s="144" t="str">
        <f>IF(SP_SUL!X1025="","*",SP_SUL!X1025)</f>
        <v>*</v>
      </c>
      <c r="C1021" s="144" t="str">
        <f>IF(SP_SUL!Z1025="","*",SP_SUL!Z1025)</f>
        <v>*</v>
      </c>
      <c r="D1021" s="138" t="str">
        <f>IF(SP_SUL!S1025="","*",SP_SUL!S1025)</f>
        <v>*</v>
      </c>
      <c r="E1021" s="138" t="str">
        <f>IF(SP_SUL!T1025="","*",SP_SUL!T1025)</f>
        <v>*</v>
      </c>
      <c r="F1021" s="143" t="str">
        <f>IF(SP_SUL!B1025="","*",SP_SUL!B1025)</f>
        <v>*</v>
      </c>
      <c r="G1021" s="143" t="str">
        <f>IF(SP_SUL!D1025="","*",SP_SUL!D1025)</f>
        <v>*</v>
      </c>
      <c r="H1021" s="143" t="str">
        <f>IF(SP_SUL!F1025="","*",SP_SUL!F1025)</f>
        <v>*</v>
      </c>
      <c r="I1021" s="143" t="str">
        <f>IF(SP_SUL!H1025="","*",SP_SUL!H1025)</f>
        <v>*</v>
      </c>
      <c r="J1021" s="143" t="str">
        <f>IF(SP_SUL!I1025="","*",SP_SUL!I1025)</f>
        <v>*</v>
      </c>
      <c r="K1021" s="138" t="str">
        <f>IF(SP_SUL!M1025="","*",SP_SUL!M1025)</f>
        <v>*</v>
      </c>
      <c r="L1021" s="138" t="str">
        <f>IF(SP_SUL!N1025="","*",SP_SUL!N1025)</f>
        <v>*</v>
      </c>
      <c r="M1021" s="139" t="str">
        <f>IF(SP_SUL!J1025="","*",SP_SUL!J1025)</f>
        <v>*</v>
      </c>
      <c r="N1021" s="142" t="str">
        <f>IF(SP_SUL!K1025="","*",SP_SUL!K1025)</f>
        <v>*</v>
      </c>
      <c r="O1021" s="142" t="str">
        <f>IF(SP_SUL!L1025="","*",SP_SUL!L1025)</f>
        <v>*</v>
      </c>
      <c r="P1021" s="141" t="str">
        <f>IF(SP_SUL!O1025="","*",SP_SUL!O1025)</f>
        <v>*</v>
      </c>
      <c r="Q1021" s="141" t="str">
        <f>IF(SP_SUL!P1025="","*",SP_SUL!P1025)</f>
        <v>*</v>
      </c>
      <c r="R1021" s="143" t="str">
        <f>IF(SP_SUL!Q1025="","*",CONCATENATE(SP_SUL!Q1025," ",SP_SUL!R1025))</f>
        <v>*</v>
      </c>
      <c r="S1021" s="143" t="str">
        <f>IF(SP_SUL!V1025="","*",SP_SUL!V1025)</f>
        <v>*</v>
      </c>
      <c r="T1021" s="143" t="str">
        <f>IF(SP_SUL!W1025="","*",SP_SUL!W1025)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IF(SP_SUL!Y1026="","*",SP_SUL!Y1026)</f>
        <v>*</v>
      </c>
      <c r="B1022" s="144" t="str">
        <f>IF(SP_SUL!X1026="","*",SP_SUL!X1026)</f>
        <v>*</v>
      </c>
      <c r="C1022" s="144" t="str">
        <f>IF(SP_SUL!Z1026="","*",SP_SUL!Z1026)</f>
        <v>*</v>
      </c>
      <c r="D1022" s="138" t="str">
        <f>IF(SP_SUL!S1026="","*",SP_SUL!S1026)</f>
        <v>*</v>
      </c>
      <c r="E1022" s="138" t="str">
        <f>IF(SP_SUL!T1026="","*",SP_SUL!T1026)</f>
        <v>*</v>
      </c>
      <c r="F1022" s="143" t="str">
        <f>IF(SP_SUL!B1026="","*",SP_SUL!B1026)</f>
        <v>*</v>
      </c>
      <c r="G1022" s="143" t="str">
        <f>IF(SP_SUL!D1026="","*",SP_SUL!D1026)</f>
        <v>*</v>
      </c>
      <c r="H1022" s="143" t="str">
        <f>IF(SP_SUL!F1026="","*",SP_SUL!F1026)</f>
        <v>*</v>
      </c>
      <c r="I1022" s="143" t="str">
        <f>IF(SP_SUL!H1026="","*",SP_SUL!H1026)</f>
        <v>*</v>
      </c>
      <c r="J1022" s="143" t="str">
        <f>IF(SP_SUL!I1026="","*",SP_SUL!I1026)</f>
        <v>*</v>
      </c>
      <c r="K1022" s="138" t="str">
        <f>IF(SP_SUL!M1026="","*",SP_SUL!M1026)</f>
        <v>*</v>
      </c>
      <c r="L1022" s="138" t="str">
        <f>IF(SP_SUL!N1026="","*",SP_SUL!N1026)</f>
        <v>*</v>
      </c>
      <c r="M1022" s="139" t="str">
        <f>IF(SP_SUL!J1026="","*",SP_SUL!J1026)</f>
        <v>*</v>
      </c>
      <c r="N1022" s="142" t="str">
        <f>IF(SP_SUL!K1026="","*",SP_SUL!K1026)</f>
        <v>*</v>
      </c>
      <c r="O1022" s="142" t="str">
        <f>IF(SP_SUL!L1026="","*",SP_SUL!L1026)</f>
        <v>*</v>
      </c>
      <c r="P1022" s="141" t="str">
        <f>IF(SP_SUL!O1026="","*",SP_SUL!O1026)</f>
        <v>*</v>
      </c>
      <c r="Q1022" s="141" t="str">
        <f>IF(SP_SUL!P1026="","*",SP_SUL!P1026)</f>
        <v>*</v>
      </c>
      <c r="R1022" s="143" t="str">
        <f>IF(SP_SUL!Q1026="","*",CONCATENATE(SP_SUL!Q1026," ",SP_SUL!R1026))</f>
        <v>*</v>
      </c>
      <c r="S1022" s="143" t="str">
        <f>IF(SP_SUL!V1026="","*",SP_SUL!V1026)</f>
        <v>*</v>
      </c>
      <c r="T1022" s="143" t="str">
        <f>IF(SP_SUL!W1026="","*",SP_SUL!W1026)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IF(SP_SUL!Y1027="","*",SP_SUL!Y1027)</f>
        <v>*</v>
      </c>
      <c r="B1023" s="144" t="str">
        <f>IF(SP_SUL!X1027="","*",SP_SUL!X1027)</f>
        <v>*</v>
      </c>
      <c r="C1023" s="144" t="str">
        <f>IF(SP_SUL!Z1027="","*",SP_SUL!Z1027)</f>
        <v>*</v>
      </c>
      <c r="D1023" s="138" t="str">
        <f>IF(SP_SUL!S1027="","*",SP_SUL!S1027)</f>
        <v>*</v>
      </c>
      <c r="E1023" s="138" t="str">
        <f>IF(SP_SUL!T1027="","*",SP_SUL!T1027)</f>
        <v>*</v>
      </c>
      <c r="F1023" s="143" t="str">
        <f>IF(SP_SUL!B1027="","*",SP_SUL!B1027)</f>
        <v>*</v>
      </c>
      <c r="G1023" s="143" t="str">
        <f>IF(SP_SUL!D1027="","*",SP_SUL!D1027)</f>
        <v>*</v>
      </c>
      <c r="H1023" s="143" t="str">
        <f>IF(SP_SUL!F1027="","*",SP_SUL!F1027)</f>
        <v>*</v>
      </c>
      <c r="I1023" s="143" t="str">
        <f>IF(SP_SUL!H1027="","*",SP_SUL!H1027)</f>
        <v>*</v>
      </c>
      <c r="J1023" s="143" t="str">
        <f>IF(SP_SUL!I1027="","*",SP_SUL!I1027)</f>
        <v>*</v>
      </c>
      <c r="K1023" s="138" t="str">
        <f>IF(SP_SUL!M1027="","*",SP_SUL!M1027)</f>
        <v>*</v>
      </c>
      <c r="L1023" s="138" t="str">
        <f>IF(SP_SUL!N1027="","*",SP_SUL!N1027)</f>
        <v>*</v>
      </c>
      <c r="M1023" s="139" t="str">
        <f>IF(SP_SUL!J1027="","*",SP_SUL!J1027)</f>
        <v>*</v>
      </c>
      <c r="N1023" s="142" t="str">
        <f>IF(SP_SUL!K1027="","*",SP_SUL!K1027)</f>
        <v>*</v>
      </c>
      <c r="O1023" s="142" t="str">
        <f>IF(SP_SUL!L1027="","*",SP_SUL!L1027)</f>
        <v>*</v>
      </c>
      <c r="P1023" s="141" t="str">
        <f>IF(SP_SUL!O1027="","*",SP_SUL!O1027)</f>
        <v>*</v>
      </c>
      <c r="Q1023" s="141" t="str">
        <f>IF(SP_SUL!P1027="","*",SP_SUL!P1027)</f>
        <v>*</v>
      </c>
      <c r="R1023" s="143" t="str">
        <f>IF(SP_SUL!Q1027="","*",CONCATENATE(SP_SUL!Q1027," ",SP_SUL!R1027))</f>
        <v>*</v>
      </c>
      <c r="S1023" s="143" t="str">
        <f>IF(SP_SUL!V1027="","*",SP_SUL!V1027)</f>
        <v>*</v>
      </c>
      <c r="T1023" s="143" t="str">
        <f>IF(SP_SUL!W1027="","*",SP_SUL!W1027)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IF(SP_SUL!Y1028="","*",SP_SUL!Y1028)</f>
        <v>*</v>
      </c>
      <c r="B1024" s="144" t="str">
        <f>IF(SP_SUL!X1028="","*",SP_SUL!X1028)</f>
        <v>*</v>
      </c>
      <c r="C1024" s="144" t="str">
        <f>IF(SP_SUL!Z1028="","*",SP_SUL!Z1028)</f>
        <v>*</v>
      </c>
      <c r="D1024" s="138" t="str">
        <f>IF(SP_SUL!S1028="","*",SP_SUL!S1028)</f>
        <v>*</v>
      </c>
      <c r="E1024" s="138" t="str">
        <f>IF(SP_SUL!T1028="","*",SP_SUL!T1028)</f>
        <v>*</v>
      </c>
      <c r="F1024" s="143" t="str">
        <f>IF(SP_SUL!B1028="","*",SP_SUL!B1028)</f>
        <v>*</v>
      </c>
      <c r="G1024" s="143" t="str">
        <f>IF(SP_SUL!D1028="","*",SP_SUL!D1028)</f>
        <v>*</v>
      </c>
      <c r="H1024" s="143" t="str">
        <f>IF(SP_SUL!F1028="","*",SP_SUL!F1028)</f>
        <v>*</v>
      </c>
      <c r="I1024" s="143" t="str">
        <f>IF(SP_SUL!H1028="","*",SP_SUL!H1028)</f>
        <v>*</v>
      </c>
      <c r="J1024" s="143" t="str">
        <f>IF(SP_SUL!I1028="","*",SP_SUL!I1028)</f>
        <v>*</v>
      </c>
      <c r="K1024" s="138" t="str">
        <f>IF(SP_SUL!M1028="","*",SP_SUL!M1028)</f>
        <v>*</v>
      </c>
      <c r="L1024" s="138" t="str">
        <f>IF(SP_SUL!N1028="","*",SP_SUL!N1028)</f>
        <v>*</v>
      </c>
      <c r="M1024" s="139" t="str">
        <f>IF(SP_SUL!J1028="","*",SP_SUL!J1028)</f>
        <v>*</v>
      </c>
      <c r="N1024" s="142" t="str">
        <f>IF(SP_SUL!K1028="","*",SP_SUL!K1028)</f>
        <v>*</v>
      </c>
      <c r="O1024" s="142" t="str">
        <f>IF(SP_SUL!L1028="","*",SP_SUL!L1028)</f>
        <v>*</v>
      </c>
      <c r="P1024" s="141" t="str">
        <f>IF(SP_SUL!O1028="","*",SP_SUL!O1028)</f>
        <v>*</v>
      </c>
      <c r="Q1024" s="141" t="str">
        <f>IF(SP_SUL!P1028="","*",SP_SUL!P1028)</f>
        <v>*</v>
      </c>
      <c r="R1024" s="143" t="str">
        <f>IF(SP_SUL!Q1028="","*",CONCATENATE(SP_SUL!Q1028," ",SP_SUL!R1028))</f>
        <v>*</v>
      </c>
      <c r="S1024" s="143" t="str">
        <f>IF(SP_SUL!V1028="","*",SP_SUL!V1028)</f>
        <v>*</v>
      </c>
      <c r="T1024" s="143" t="str">
        <f>IF(SP_SUL!W1028="","*",SP_SUL!W1028)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IF(SP_SUL!Y1029="","*",SP_SUL!Y1029)</f>
        <v>*</v>
      </c>
      <c r="B1025" s="144" t="str">
        <f>IF(SP_SUL!X1029="","*",SP_SUL!X1029)</f>
        <v>*</v>
      </c>
      <c r="C1025" s="144" t="str">
        <f>IF(SP_SUL!Z1029="","*",SP_SUL!Z1029)</f>
        <v>*</v>
      </c>
      <c r="D1025" s="138" t="str">
        <f>IF(SP_SUL!S1029="","*",SP_SUL!S1029)</f>
        <v>*</v>
      </c>
      <c r="E1025" s="138" t="str">
        <f>IF(SP_SUL!T1029="","*",SP_SUL!T1029)</f>
        <v>*</v>
      </c>
      <c r="F1025" s="143" t="str">
        <f>IF(SP_SUL!B1029="","*",SP_SUL!B1029)</f>
        <v>*</v>
      </c>
      <c r="G1025" s="143" t="str">
        <f>IF(SP_SUL!D1029="","*",SP_SUL!D1029)</f>
        <v>*</v>
      </c>
      <c r="H1025" s="143" t="str">
        <f>IF(SP_SUL!F1029="","*",SP_SUL!F1029)</f>
        <v>*</v>
      </c>
      <c r="I1025" s="143" t="str">
        <f>IF(SP_SUL!H1029="","*",SP_SUL!H1029)</f>
        <v>*</v>
      </c>
      <c r="J1025" s="143" t="str">
        <f>IF(SP_SUL!I1029="","*",SP_SUL!I1029)</f>
        <v>*</v>
      </c>
      <c r="K1025" s="138" t="str">
        <f>IF(SP_SUL!M1029="","*",SP_SUL!M1029)</f>
        <v>*</v>
      </c>
      <c r="L1025" s="138" t="str">
        <f>IF(SP_SUL!N1029="","*",SP_SUL!N1029)</f>
        <v>*</v>
      </c>
      <c r="M1025" s="139" t="str">
        <f>IF(SP_SUL!J1029="","*",SP_SUL!J1029)</f>
        <v>*</v>
      </c>
      <c r="N1025" s="142" t="str">
        <f>IF(SP_SUL!K1029="","*",SP_SUL!K1029)</f>
        <v>*</v>
      </c>
      <c r="O1025" s="142" t="str">
        <f>IF(SP_SUL!L1029="","*",SP_SUL!L1029)</f>
        <v>*</v>
      </c>
      <c r="P1025" s="141" t="str">
        <f>IF(SP_SUL!O1029="","*",SP_SUL!O1029)</f>
        <v>*</v>
      </c>
      <c r="Q1025" s="141" t="str">
        <f>IF(SP_SUL!P1029="","*",SP_SUL!P1029)</f>
        <v>*</v>
      </c>
      <c r="R1025" s="143" t="str">
        <f>IF(SP_SUL!Q1029="","*",CONCATENATE(SP_SUL!Q1029," ",SP_SUL!R1029))</f>
        <v>*</v>
      </c>
      <c r="S1025" s="143" t="str">
        <f>IF(SP_SUL!V1029="","*",SP_SUL!V1029)</f>
        <v>*</v>
      </c>
      <c r="T1025" s="143" t="str">
        <f>IF(SP_SUL!W1029="","*",SP_SUL!W1029)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IF(SP_SUL!Y1030="","*",SP_SUL!Y1030)</f>
        <v>*</v>
      </c>
      <c r="B1026" s="144" t="str">
        <f>IF(SP_SUL!X1030="","*",SP_SUL!X1030)</f>
        <v>*</v>
      </c>
      <c r="C1026" s="144" t="str">
        <f>IF(SP_SUL!Z1030="","*",SP_SUL!Z1030)</f>
        <v>*</v>
      </c>
      <c r="D1026" s="138" t="str">
        <f>IF(SP_SUL!S1030="","*",SP_SUL!S1030)</f>
        <v>*</v>
      </c>
      <c r="E1026" s="138" t="str">
        <f>IF(SP_SUL!T1030="","*",SP_SUL!T1030)</f>
        <v>*</v>
      </c>
      <c r="F1026" s="143" t="str">
        <f>IF(SP_SUL!B1030="","*",SP_SUL!B1030)</f>
        <v>*</v>
      </c>
      <c r="G1026" s="143" t="str">
        <f>IF(SP_SUL!D1030="","*",SP_SUL!D1030)</f>
        <v>*</v>
      </c>
      <c r="H1026" s="143" t="str">
        <f>IF(SP_SUL!F1030="","*",SP_SUL!F1030)</f>
        <v>*</v>
      </c>
      <c r="I1026" s="143" t="str">
        <f>IF(SP_SUL!H1030="","*",SP_SUL!H1030)</f>
        <v>*</v>
      </c>
      <c r="J1026" s="143" t="str">
        <f>IF(SP_SUL!I1030="","*",SP_SUL!I1030)</f>
        <v>*</v>
      </c>
      <c r="K1026" s="138" t="str">
        <f>IF(SP_SUL!M1030="","*",SP_SUL!M1030)</f>
        <v>*</v>
      </c>
      <c r="L1026" s="138" t="str">
        <f>IF(SP_SUL!N1030="","*",SP_SUL!N1030)</f>
        <v>*</v>
      </c>
      <c r="M1026" s="139" t="str">
        <f>IF(SP_SUL!J1030="","*",SP_SUL!J1030)</f>
        <v>*</v>
      </c>
      <c r="N1026" s="142" t="str">
        <f>IF(SP_SUL!K1030="","*",SP_SUL!K1030)</f>
        <v>*</v>
      </c>
      <c r="O1026" s="142" t="str">
        <f>IF(SP_SUL!L1030="","*",SP_SUL!L1030)</f>
        <v>*</v>
      </c>
      <c r="P1026" s="141" t="str">
        <f>IF(SP_SUL!O1030="","*",SP_SUL!O1030)</f>
        <v>*</v>
      </c>
      <c r="Q1026" s="141" t="str">
        <f>IF(SP_SUL!P1030="","*",SP_SUL!P1030)</f>
        <v>*</v>
      </c>
      <c r="R1026" s="143" t="str">
        <f>IF(SP_SUL!Q1030="","*",CONCATENATE(SP_SUL!Q1030," ",SP_SUL!R1030))</f>
        <v>*</v>
      </c>
      <c r="S1026" s="143" t="str">
        <f>IF(SP_SUL!V1030="","*",SP_SUL!V1030)</f>
        <v>*</v>
      </c>
      <c r="T1026" s="143" t="str">
        <f>IF(SP_SUL!W1030="","*",SP_SUL!W1030)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IF(SP_SUL!Y1031="","*",SP_SUL!Y1031)</f>
        <v>*</v>
      </c>
      <c r="B1027" s="144" t="str">
        <f>IF(SP_SUL!X1031="","*",SP_SUL!X1031)</f>
        <v>*</v>
      </c>
      <c r="C1027" s="144" t="str">
        <f>IF(SP_SUL!Z1031="","*",SP_SUL!Z1031)</f>
        <v>*</v>
      </c>
      <c r="D1027" s="138" t="str">
        <f>IF(SP_SUL!S1031="","*",SP_SUL!S1031)</f>
        <v>*</v>
      </c>
      <c r="E1027" s="138" t="str">
        <f>IF(SP_SUL!T1031="","*",SP_SUL!T1031)</f>
        <v>*</v>
      </c>
      <c r="F1027" s="143" t="str">
        <f>IF(SP_SUL!B1031="","*",SP_SUL!B1031)</f>
        <v>*</v>
      </c>
      <c r="G1027" s="143" t="str">
        <f>IF(SP_SUL!D1031="","*",SP_SUL!D1031)</f>
        <v>*</v>
      </c>
      <c r="H1027" s="143" t="str">
        <f>IF(SP_SUL!F1031="","*",SP_SUL!F1031)</f>
        <v>*</v>
      </c>
      <c r="I1027" s="143" t="str">
        <f>IF(SP_SUL!H1031="","*",SP_SUL!H1031)</f>
        <v>*</v>
      </c>
      <c r="J1027" s="143" t="str">
        <f>IF(SP_SUL!I1031="","*",SP_SUL!I1031)</f>
        <v>*</v>
      </c>
      <c r="K1027" s="138" t="str">
        <f>IF(SP_SUL!M1031="","*",SP_SUL!M1031)</f>
        <v>*</v>
      </c>
      <c r="L1027" s="138" t="str">
        <f>IF(SP_SUL!N1031="","*",SP_SUL!N1031)</f>
        <v>*</v>
      </c>
      <c r="M1027" s="139" t="str">
        <f>IF(SP_SUL!J1031="","*",SP_SUL!J1031)</f>
        <v>*</v>
      </c>
      <c r="N1027" s="142" t="str">
        <f>IF(SP_SUL!K1031="","*",SP_SUL!K1031)</f>
        <v>*</v>
      </c>
      <c r="O1027" s="142" t="str">
        <f>IF(SP_SUL!L1031="","*",SP_SUL!L1031)</f>
        <v>*</v>
      </c>
      <c r="P1027" s="141" t="str">
        <f>IF(SP_SUL!O1031="","*",SP_SUL!O1031)</f>
        <v>*</v>
      </c>
      <c r="Q1027" s="141" t="str">
        <f>IF(SP_SUL!P1031="","*",SP_SUL!P1031)</f>
        <v>*</v>
      </c>
      <c r="R1027" s="143" t="str">
        <f>IF(SP_SUL!Q1031="","*",CONCATENATE(SP_SUL!Q1031," ",SP_SUL!R1031))</f>
        <v>*</v>
      </c>
      <c r="S1027" s="143" t="str">
        <f>IF(SP_SUL!V1031="","*",SP_SUL!V1031)</f>
        <v>*</v>
      </c>
      <c r="T1027" s="143" t="str">
        <f>IF(SP_SUL!W1031="","*",SP_SUL!W1031)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IF(SP_SUL!Y1032="","*",SP_SUL!Y1032)</f>
        <v>*</v>
      </c>
      <c r="B1028" s="144" t="str">
        <f>IF(SP_SUL!X1032="","*",SP_SUL!X1032)</f>
        <v>*</v>
      </c>
      <c r="C1028" s="144" t="str">
        <f>IF(SP_SUL!Z1032="","*",SP_SUL!Z1032)</f>
        <v>*</v>
      </c>
      <c r="D1028" s="138" t="str">
        <f>IF(SP_SUL!S1032="","*",SP_SUL!S1032)</f>
        <v>*</v>
      </c>
      <c r="E1028" s="138" t="str">
        <f>IF(SP_SUL!T1032="","*",SP_SUL!T1032)</f>
        <v>*</v>
      </c>
      <c r="F1028" s="143" t="str">
        <f>IF(SP_SUL!B1032="","*",SP_SUL!B1032)</f>
        <v>*</v>
      </c>
      <c r="G1028" s="143" t="str">
        <f>IF(SP_SUL!D1032="","*",SP_SUL!D1032)</f>
        <v>*</v>
      </c>
      <c r="H1028" s="143" t="str">
        <f>IF(SP_SUL!F1032="","*",SP_SUL!F1032)</f>
        <v>*</v>
      </c>
      <c r="I1028" s="143" t="str">
        <f>IF(SP_SUL!H1032="","*",SP_SUL!H1032)</f>
        <v>*</v>
      </c>
      <c r="J1028" s="143" t="str">
        <f>IF(SP_SUL!I1032="","*",SP_SUL!I1032)</f>
        <v>*</v>
      </c>
      <c r="K1028" s="138" t="str">
        <f>IF(SP_SUL!M1032="","*",SP_SUL!M1032)</f>
        <v>*</v>
      </c>
      <c r="L1028" s="138" t="str">
        <f>IF(SP_SUL!N1032="","*",SP_SUL!N1032)</f>
        <v>*</v>
      </c>
      <c r="M1028" s="139" t="str">
        <f>IF(SP_SUL!J1032="","*",SP_SUL!J1032)</f>
        <v>*</v>
      </c>
      <c r="N1028" s="142" t="str">
        <f>IF(SP_SUL!K1032="","*",SP_SUL!K1032)</f>
        <v>*</v>
      </c>
      <c r="O1028" s="142" t="str">
        <f>IF(SP_SUL!L1032="","*",SP_SUL!L1032)</f>
        <v>*</v>
      </c>
      <c r="P1028" s="141" t="str">
        <f>IF(SP_SUL!O1032="","*",SP_SUL!O1032)</f>
        <v>*</v>
      </c>
      <c r="Q1028" s="141" t="str">
        <f>IF(SP_SUL!P1032="","*",SP_SUL!P1032)</f>
        <v>*</v>
      </c>
      <c r="R1028" s="143" t="str">
        <f>IF(SP_SUL!Q1032="","*",CONCATENATE(SP_SUL!Q1032," ",SP_SUL!R1032))</f>
        <v>*</v>
      </c>
      <c r="S1028" s="143" t="str">
        <f>IF(SP_SUL!V1032="","*",SP_SUL!V1032)</f>
        <v>*</v>
      </c>
      <c r="T1028" s="143" t="str">
        <f>IF(SP_SUL!W1032="","*",SP_SUL!W1032)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IF(SP_SUL!Y1033="","*",SP_SUL!Y1033)</f>
        <v>*</v>
      </c>
      <c r="B1029" s="144" t="str">
        <f>IF(SP_SUL!X1033="","*",SP_SUL!X1033)</f>
        <v>*</v>
      </c>
      <c r="C1029" s="144" t="str">
        <f>IF(SP_SUL!Z1033="","*",SP_SUL!Z1033)</f>
        <v>*</v>
      </c>
      <c r="D1029" s="138" t="str">
        <f>IF(SP_SUL!S1033="","*",SP_SUL!S1033)</f>
        <v>*</v>
      </c>
      <c r="E1029" s="138" t="str">
        <f>IF(SP_SUL!T1033="","*",SP_SUL!T1033)</f>
        <v>*</v>
      </c>
      <c r="F1029" s="143" t="str">
        <f>IF(SP_SUL!B1033="","*",SP_SUL!B1033)</f>
        <v>*</v>
      </c>
      <c r="G1029" s="143" t="str">
        <f>IF(SP_SUL!D1033="","*",SP_SUL!D1033)</f>
        <v>*</v>
      </c>
      <c r="H1029" s="143" t="str">
        <f>IF(SP_SUL!F1033="","*",SP_SUL!F1033)</f>
        <v>*</v>
      </c>
      <c r="I1029" s="143" t="str">
        <f>IF(SP_SUL!H1033="","*",SP_SUL!H1033)</f>
        <v>*</v>
      </c>
      <c r="J1029" s="143" t="str">
        <f>IF(SP_SUL!I1033="","*",SP_SUL!I1033)</f>
        <v>*</v>
      </c>
      <c r="K1029" s="138" t="str">
        <f>IF(SP_SUL!M1033="","*",SP_SUL!M1033)</f>
        <v>*</v>
      </c>
      <c r="L1029" s="138" t="str">
        <f>IF(SP_SUL!N1033="","*",SP_SUL!N1033)</f>
        <v>*</v>
      </c>
      <c r="M1029" s="139" t="str">
        <f>IF(SP_SUL!J1033="","*",SP_SUL!J1033)</f>
        <v>*</v>
      </c>
      <c r="N1029" s="142" t="str">
        <f>IF(SP_SUL!K1033="","*",SP_SUL!K1033)</f>
        <v>*</v>
      </c>
      <c r="O1029" s="142" t="str">
        <f>IF(SP_SUL!L1033="","*",SP_SUL!L1033)</f>
        <v>*</v>
      </c>
      <c r="P1029" s="141" t="str">
        <f>IF(SP_SUL!O1033="","*",SP_SUL!O1033)</f>
        <v>*</v>
      </c>
      <c r="Q1029" s="141" t="str">
        <f>IF(SP_SUL!P1033="","*",SP_SUL!P1033)</f>
        <v>*</v>
      </c>
      <c r="R1029" s="143" t="str">
        <f>IF(SP_SUL!Q1033="","*",CONCATENATE(SP_SUL!Q1033," ",SP_SUL!R1033))</f>
        <v>*</v>
      </c>
      <c r="S1029" s="143" t="str">
        <f>IF(SP_SUL!V1033="","*",SP_SUL!V1033)</f>
        <v>*</v>
      </c>
      <c r="T1029" s="143" t="str">
        <f>IF(SP_SUL!W1033="","*",SP_SUL!W1033)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IF(SP_SUL!Y1034="","*",SP_SUL!Y1034)</f>
        <v>*</v>
      </c>
      <c r="B1030" s="144" t="str">
        <f>IF(SP_SUL!X1034="","*",SP_SUL!X1034)</f>
        <v>*</v>
      </c>
      <c r="C1030" s="144" t="str">
        <f>IF(SP_SUL!Z1034="","*",SP_SUL!Z1034)</f>
        <v>*</v>
      </c>
      <c r="D1030" s="138" t="str">
        <f>IF(SP_SUL!S1034="","*",SP_SUL!S1034)</f>
        <v>*</v>
      </c>
      <c r="E1030" s="138" t="str">
        <f>IF(SP_SUL!T1034="","*",SP_SUL!T1034)</f>
        <v>*</v>
      </c>
      <c r="F1030" s="143" t="str">
        <f>IF(SP_SUL!B1034="","*",SP_SUL!B1034)</f>
        <v>*</v>
      </c>
      <c r="G1030" s="143" t="str">
        <f>IF(SP_SUL!D1034="","*",SP_SUL!D1034)</f>
        <v>*</v>
      </c>
      <c r="H1030" s="143" t="str">
        <f>IF(SP_SUL!F1034="","*",SP_SUL!F1034)</f>
        <v>*</v>
      </c>
      <c r="I1030" s="143" t="str">
        <f>IF(SP_SUL!H1034="","*",SP_SUL!H1034)</f>
        <v>*</v>
      </c>
      <c r="J1030" s="143" t="str">
        <f>IF(SP_SUL!I1034="","*",SP_SUL!I1034)</f>
        <v>*</v>
      </c>
      <c r="K1030" s="138" t="str">
        <f>IF(SP_SUL!M1034="","*",SP_SUL!M1034)</f>
        <v>*</v>
      </c>
      <c r="L1030" s="138" t="str">
        <f>IF(SP_SUL!N1034="","*",SP_SUL!N1034)</f>
        <v>*</v>
      </c>
      <c r="M1030" s="139" t="str">
        <f>IF(SP_SUL!J1034="","*",SP_SUL!J1034)</f>
        <v>*</v>
      </c>
      <c r="N1030" s="142" t="str">
        <f>IF(SP_SUL!K1034="","*",SP_SUL!K1034)</f>
        <v>*</v>
      </c>
      <c r="O1030" s="142" t="str">
        <f>IF(SP_SUL!L1034="","*",SP_SUL!L1034)</f>
        <v>*</v>
      </c>
      <c r="P1030" s="141" t="str">
        <f>IF(SP_SUL!O1034="","*",SP_SUL!O1034)</f>
        <v>*</v>
      </c>
      <c r="Q1030" s="141" t="str">
        <f>IF(SP_SUL!P1034="","*",SP_SUL!P1034)</f>
        <v>*</v>
      </c>
      <c r="R1030" s="143" t="str">
        <f>IF(SP_SUL!Q1034="","*",CONCATENATE(SP_SUL!Q1034," ",SP_SUL!R1034))</f>
        <v>*</v>
      </c>
      <c r="S1030" s="143" t="str">
        <f>IF(SP_SUL!V1034="","*",SP_SUL!V1034)</f>
        <v>*</v>
      </c>
      <c r="T1030" s="143" t="str">
        <f>IF(SP_SUL!W1034="","*",SP_SUL!W1034)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IF(SP_SUL!Y1035="","*",SP_SUL!Y1035)</f>
        <v>*</v>
      </c>
      <c r="B1031" s="144" t="str">
        <f>IF(SP_SUL!X1035="","*",SP_SUL!X1035)</f>
        <v>*</v>
      </c>
      <c r="C1031" s="144" t="str">
        <f>IF(SP_SUL!Z1035="","*",SP_SUL!Z1035)</f>
        <v>*</v>
      </c>
      <c r="D1031" s="138" t="str">
        <f>IF(SP_SUL!S1035="","*",SP_SUL!S1035)</f>
        <v>*</v>
      </c>
      <c r="E1031" s="138" t="str">
        <f>IF(SP_SUL!T1035="","*",SP_SUL!T1035)</f>
        <v>*</v>
      </c>
      <c r="F1031" s="143" t="str">
        <f>IF(SP_SUL!B1035="","*",SP_SUL!B1035)</f>
        <v>*</v>
      </c>
      <c r="G1031" s="143" t="str">
        <f>IF(SP_SUL!D1035="","*",SP_SUL!D1035)</f>
        <v>*</v>
      </c>
      <c r="H1031" s="143" t="str">
        <f>IF(SP_SUL!F1035="","*",SP_SUL!F1035)</f>
        <v>*</v>
      </c>
      <c r="I1031" s="143" t="str">
        <f>IF(SP_SUL!H1035="","*",SP_SUL!H1035)</f>
        <v>*</v>
      </c>
      <c r="J1031" s="143" t="str">
        <f>IF(SP_SUL!I1035="","*",SP_SUL!I1035)</f>
        <v>*</v>
      </c>
      <c r="K1031" s="138" t="str">
        <f>IF(SP_SUL!M1035="","*",SP_SUL!M1035)</f>
        <v>*</v>
      </c>
      <c r="L1031" s="138" t="str">
        <f>IF(SP_SUL!N1035="","*",SP_SUL!N1035)</f>
        <v>*</v>
      </c>
      <c r="M1031" s="139" t="str">
        <f>IF(SP_SUL!J1035="","*",SP_SUL!J1035)</f>
        <v>*</v>
      </c>
      <c r="N1031" s="142" t="str">
        <f>IF(SP_SUL!K1035="","*",SP_SUL!K1035)</f>
        <v>*</v>
      </c>
      <c r="O1031" s="142" t="str">
        <f>IF(SP_SUL!L1035="","*",SP_SUL!L1035)</f>
        <v>*</v>
      </c>
      <c r="P1031" s="141" t="str">
        <f>IF(SP_SUL!O1035="","*",SP_SUL!O1035)</f>
        <v>*</v>
      </c>
      <c r="Q1031" s="141" t="str">
        <f>IF(SP_SUL!P1035="","*",SP_SUL!P1035)</f>
        <v>*</v>
      </c>
      <c r="R1031" s="143" t="str">
        <f>IF(SP_SUL!Q1035="","*",CONCATENATE(SP_SUL!Q1035," ",SP_SUL!R1035))</f>
        <v>*</v>
      </c>
      <c r="S1031" s="143" t="str">
        <f>IF(SP_SUL!V1035="","*",SP_SUL!V1035)</f>
        <v>*</v>
      </c>
      <c r="T1031" s="143" t="str">
        <f>IF(SP_SUL!W1035="","*",SP_SUL!W1035)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IF(SP_SUL!Y1036="","*",SP_SUL!Y1036)</f>
        <v>*</v>
      </c>
      <c r="B1032" s="144" t="str">
        <f>IF(SP_SUL!X1036="","*",SP_SUL!X1036)</f>
        <v>*</v>
      </c>
      <c r="C1032" s="144" t="str">
        <f>IF(SP_SUL!Z1036="","*",SP_SUL!Z1036)</f>
        <v>*</v>
      </c>
      <c r="D1032" s="138" t="str">
        <f>IF(SP_SUL!S1036="","*",SP_SUL!S1036)</f>
        <v>*</v>
      </c>
      <c r="E1032" s="138" t="str">
        <f>IF(SP_SUL!T1036="","*",SP_SUL!T1036)</f>
        <v>*</v>
      </c>
      <c r="F1032" s="143" t="str">
        <f>IF(SP_SUL!B1036="","*",SP_SUL!B1036)</f>
        <v>*</v>
      </c>
      <c r="G1032" s="143" t="str">
        <f>IF(SP_SUL!D1036="","*",SP_SUL!D1036)</f>
        <v>*</v>
      </c>
      <c r="H1032" s="143" t="str">
        <f>IF(SP_SUL!F1036="","*",SP_SUL!F1036)</f>
        <v>*</v>
      </c>
      <c r="I1032" s="143" t="str">
        <f>IF(SP_SUL!H1036="","*",SP_SUL!H1036)</f>
        <v>*</v>
      </c>
      <c r="J1032" s="143" t="str">
        <f>IF(SP_SUL!I1036="","*",SP_SUL!I1036)</f>
        <v>*</v>
      </c>
      <c r="K1032" s="138" t="str">
        <f>IF(SP_SUL!M1036="","*",SP_SUL!M1036)</f>
        <v>*</v>
      </c>
      <c r="L1032" s="138" t="str">
        <f>IF(SP_SUL!N1036="","*",SP_SUL!N1036)</f>
        <v>*</v>
      </c>
      <c r="M1032" s="139" t="str">
        <f>IF(SP_SUL!J1036="","*",SP_SUL!J1036)</f>
        <v>*</v>
      </c>
      <c r="N1032" s="142" t="str">
        <f>IF(SP_SUL!K1036="","*",SP_SUL!K1036)</f>
        <v>*</v>
      </c>
      <c r="O1032" s="142" t="str">
        <f>IF(SP_SUL!L1036="","*",SP_SUL!L1036)</f>
        <v>*</v>
      </c>
      <c r="P1032" s="141" t="str">
        <f>IF(SP_SUL!O1036="","*",SP_SUL!O1036)</f>
        <v>*</v>
      </c>
      <c r="Q1032" s="141" t="str">
        <f>IF(SP_SUL!P1036="","*",SP_SUL!P1036)</f>
        <v>*</v>
      </c>
      <c r="R1032" s="143" t="str">
        <f>IF(SP_SUL!Q1036="","*",CONCATENATE(SP_SUL!Q1036," ",SP_SUL!R1036))</f>
        <v>*</v>
      </c>
      <c r="S1032" s="143" t="str">
        <f>IF(SP_SUL!V1036="","*",SP_SUL!V1036)</f>
        <v>*</v>
      </c>
      <c r="T1032" s="143" t="str">
        <f>IF(SP_SUL!W1036="","*",SP_SUL!W1036)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IF(SP_SUL!Y1037="","*",SP_SUL!Y1037)</f>
        <v>*</v>
      </c>
      <c r="B1033" s="144" t="str">
        <f>IF(SP_SUL!X1037="","*",SP_SUL!X1037)</f>
        <v>*</v>
      </c>
      <c r="C1033" s="144" t="str">
        <f>IF(SP_SUL!Z1037="","*",SP_SUL!Z1037)</f>
        <v>*</v>
      </c>
      <c r="D1033" s="138" t="str">
        <f>IF(SP_SUL!S1037="","*",SP_SUL!S1037)</f>
        <v>*</v>
      </c>
      <c r="E1033" s="138" t="str">
        <f>IF(SP_SUL!T1037="","*",SP_SUL!T1037)</f>
        <v>*</v>
      </c>
      <c r="F1033" s="143" t="str">
        <f>IF(SP_SUL!B1037="","*",SP_SUL!B1037)</f>
        <v>*</v>
      </c>
      <c r="G1033" s="143" t="str">
        <f>IF(SP_SUL!D1037="","*",SP_SUL!D1037)</f>
        <v>*</v>
      </c>
      <c r="H1033" s="143" t="str">
        <f>IF(SP_SUL!F1037="","*",SP_SUL!F1037)</f>
        <v>*</v>
      </c>
      <c r="I1033" s="143" t="str">
        <f>IF(SP_SUL!H1037="","*",SP_SUL!H1037)</f>
        <v>*</v>
      </c>
      <c r="J1033" s="143" t="str">
        <f>IF(SP_SUL!I1037="","*",SP_SUL!I1037)</f>
        <v>*</v>
      </c>
      <c r="K1033" s="138" t="str">
        <f>IF(SP_SUL!M1037="","*",SP_SUL!M1037)</f>
        <v>*</v>
      </c>
      <c r="L1033" s="138" t="str">
        <f>IF(SP_SUL!N1037="","*",SP_SUL!N1037)</f>
        <v>*</v>
      </c>
      <c r="M1033" s="139" t="str">
        <f>IF(SP_SUL!J1037="","*",SP_SUL!J1037)</f>
        <v>*</v>
      </c>
      <c r="N1033" s="142" t="str">
        <f>IF(SP_SUL!K1037="","*",SP_SUL!K1037)</f>
        <v>*</v>
      </c>
      <c r="O1033" s="142" t="str">
        <f>IF(SP_SUL!L1037="","*",SP_SUL!L1037)</f>
        <v>*</v>
      </c>
      <c r="P1033" s="141" t="str">
        <f>IF(SP_SUL!O1037="","*",SP_SUL!O1037)</f>
        <v>*</v>
      </c>
      <c r="Q1033" s="141" t="str">
        <f>IF(SP_SUL!P1037="","*",SP_SUL!P1037)</f>
        <v>*</v>
      </c>
      <c r="R1033" s="143" t="str">
        <f>IF(SP_SUL!Q1037="","*",CONCATENATE(SP_SUL!Q1037," ",SP_SUL!R1037))</f>
        <v>*</v>
      </c>
      <c r="S1033" s="143" t="str">
        <f>IF(SP_SUL!V1037="","*",SP_SUL!V1037)</f>
        <v>*</v>
      </c>
      <c r="T1033" s="143" t="str">
        <f>IF(SP_SUL!W1037="","*",SP_SUL!W1037)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IF(SP_SUL!Y1038="","*",SP_SUL!Y1038)</f>
        <v>*</v>
      </c>
      <c r="B1034" s="144" t="str">
        <f>IF(SP_SUL!X1038="","*",SP_SUL!X1038)</f>
        <v>*</v>
      </c>
      <c r="C1034" s="144" t="str">
        <f>IF(SP_SUL!Z1038="","*",SP_SUL!Z1038)</f>
        <v>*</v>
      </c>
      <c r="D1034" s="138" t="str">
        <f>IF(SP_SUL!S1038="","*",SP_SUL!S1038)</f>
        <v>*</v>
      </c>
      <c r="E1034" s="138" t="str">
        <f>IF(SP_SUL!T1038="","*",SP_SUL!T1038)</f>
        <v>*</v>
      </c>
      <c r="F1034" s="143" t="str">
        <f>IF(SP_SUL!B1038="","*",SP_SUL!B1038)</f>
        <v>*</v>
      </c>
      <c r="G1034" s="143" t="str">
        <f>IF(SP_SUL!D1038="","*",SP_SUL!D1038)</f>
        <v>*</v>
      </c>
      <c r="H1034" s="143" t="str">
        <f>IF(SP_SUL!F1038="","*",SP_SUL!F1038)</f>
        <v>*</v>
      </c>
      <c r="I1034" s="143" t="str">
        <f>IF(SP_SUL!H1038="","*",SP_SUL!H1038)</f>
        <v>*</v>
      </c>
      <c r="J1034" s="143" t="str">
        <f>IF(SP_SUL!I1038="","*",SP_SUL!I1038)</f>
        <v>*</v>
      </c>
      <c r="K1034" s="138" t="str">
        <f>IF(SP_SUL!M1038="","*",SP_SUL!M1038)</f>
        <v>*</v>
      </c>
      <c r="L1034" s="138" t="str">
        <f>IF(SP_SUL!N1038="","*",SP_SUL!N1038)</f>
        <v>*</v>
      </c>
      <c r="M1034" s="139" t="str">
        <f>IF(SP_SUL!J1038="","*",SP_SUL!J1038)</f>
        <v>*</v>
      </c>
      <c r="N1034" s="142" t="str">
        <f>IF(SP_SUL!K1038="","*",SP_SUL!K1038)</f>
        <v>*</v>
      </c>
      <c r="O1034" s="142" t="str">
        <f>IF(SP_SUL!L1038="","*",SP_SUL!L1038)</f>
        <v>*</v>
      </c>
      <c r="P1034" s="141" t="str">
        <f>IF(SP_SUL!O1038="","*",SP_SUL!O1038)</f>
        <v>*</v>
      </c>
      <c r="Q1034" s="141" t="str">
        <f>IF(SP_SUL!P1038="","*",SP_SUL!P1038)</f>
        <v>*</v>
      </c>
      <c r="R1034" s="143" t="str">
        <f>IF(SP_SUL!Q1038="","*",CONCATENATE(SP_SUL!Q1038," ",SP_SUL!R1038))</f>
        <v>*</v>
      </c>
      <c r="S1034" s="143" t="str">
        <f>IF(SP_SUL!V1038="","*",SP_SUL!V1038)</f>
        <v>*</v>
      </c>
      <c r="T1034" s="143" t="str">
        <f>IF(SP_SUL!W1038="","*",SP_SUL!W1038)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IF(SP_SUL!Y1039="","*",SP_SUL!Y1039)</f>
        <v>*</v>
      </c>
      <c r="B1035" s="144" t="str">
        <f>IF(SP_SUL!X1039="","*",SP_SUL!X1039)</f>
        <v>*</v>
      </c>
      <c r="C1035" s="144" t="str">
        <f>IF(SP_SUL!Z1039="","*",SP_SUL!Z1039)</f>
        <v>*</v>
      </c>
      <c r="D1035" s="138" t="str">
        <f>IF(SP_SUL!S1039="","*",SP_SUL!S1039)</f>
        <v>*</v>
      </c>
      <c r="E1035" s="138" t="str">
        <f>IF(SP_SUL!T1039="","*",SP_SUL!T1039)</f>
        <v>*</v>
      </c>
      <c r="F1035" s="143" t="str">
        <f>IF(SP_SUL!B1039="","*",SP_SUL!B1039)</f>
        <v>*</v>
      </c>
      <c r="G1035" s="143" t="str">
        <f>IF(SP_SUL!D1039="","*",SP_SUL!D1039)</f>
        <v>*</v>
      </c>
      <c r="H1035" s="143" t="str">
        <f>IF(SP_SUL!F1039="","*",SP_SUL!F1039)</f>
        <v>*</v>
      </c>
      <c r="I1035" s="143" t="str">
        <f>IF(SP_SUL!H1039="","*",SP_SUL!H1039)</f>
        <v>*</v>
      </c>
      <c r="J1035" s="143" t="str">
        <f>IF(SP_SUL!I1039="","*",SP_SUL!I1039)</f>
        <v>*</v>
      </c>
      <c r="K1035" s="138" t="str">
        <f>IF(SP_SUL!M1039="","*",SP_SUL!M1039)</f>
        <v>*</v>
      </c>
      <c r="L1035" s="138" t="str">
        <f>IF(SP_SUL!N1039="","*",SP_SUL!N1039)</f>
        <v>*</v>
      </c>
      <c r="M1035" s="139" t="str">
        <f>IF(SP_SUL!J1039="","*",SP_SUL!J1039)</f>
        <v>*</v>
      </c>
      <c r="N1035" s="142" t="str">
        <f>IF(SP_SUL!K1039="","*",SP_SUL!K1039)</f>
        <v>*</v>
      </c>
      <c r="O1035" s="142" t="str">
        <f>IF(SP_SUL!L1039="","*",SP_SUL!L1039)</f>
        <v>*</v>
      </c>
      <c r="P1035" s="141" t="str">
        <f>IF(SP_SUL!O1039="","*",SP_SUL!O1039)</f>
        <v>*</v>
      </c>
      <c r="Q1035" s="141" t="str">
        <f>IF(SP_SUL!P1039="","*",SP_SUL!P1039)</f>
        <v>*</v>
      </c>
      <c r="R1035" s="143" t="str">
        <f>IF(SP_SUL!Q1039="","*",CONCATENATE(SP_SUL!Q1039," ",SP_SUL!R1039))</f>
        <v>*</v>
      </c>
      <c r="S1035" s="143" t="str">
        <f>IF(SP_SUL!V1039="","*",SP_SUL!V1039)</f>
        <v>*</v>
      </c>
      <c r="T1035" s="143" t="str">
        <f>IF(SP_SUL!W1039="","*",SP_SUL!W1039)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IF(SP_SUL!Y1040="","*",SP_SUL!Y1040)</f>
        <v>*</v>
      </c>
      <c r="B1036" s="144" t="str">
        <f>IF(SP_SUL!X1040="","*",SP_SUL!X1040)</f>
        <v>*</v>
      </c>
      <c r="C1036" s="144" t="str">
        <f>IF(SP_SUL!Z1040="","*",SP_SUL!Z1040)</f>
        <v>*</v>
      </c>
      <c r="D1036" s="138" t="str">
        <f>IF(SP_SUL!S1040="","*",SP_SUL!S1040)</f>
        <v>*</v>
      </c>
      <c r="E1036" s="138" t="str">
        <f>IF(SP_SUL!T1040="","*",SP_SUL!T1040)</f>
        <v>*</v>
      </c>
      <c r="F1036" s="143" t="str">
        <f>IF(SP_SUL!B1040="","*",SP_SUL!B1040)</f>
        <v>*</v>
      </c>
      <c r="G1036" s="143" t="str">
        <f>IF(SP_SUL!D1040="","*",SP_SUL!D1040)</f>
        <v>*</v>
      </c>
      <c r="H1036" s="143" t="str">
        <f>IF(SP_SUL!F1040="","*",SP_SUL!F1040)</f>
        <v>*</v>
      </c>
      <c r="I1036" s="143" t="str">
        <f>IF(SP_SUL!H1040="","*",SP_SUL!H1040)</f>
        <v>*</v>
      </c>
      <c r="J1036" s="143" t="str">
        <f>IF(SP_SUL!I1040="","*",SP_SUL!I1040)</f>
        <v>*</v>
      </c>
      <c r="K1036" s="138" t="str">
        <f>IF(SP_SUL!M1040="","*",SP_SUL!M1040)</f>
        <v>*</v>
      </c>
      <c r="L1036" s="138" t="str">
        <f>IF(SP_SUL!N1040="","*",SP_SUL!N1040)</f>
        <v>*</v>
      </c>
      <c r="M1036" s="139" t="str">
        <f>IF(SP_SUL!J1040="","*",SP_SUL!J1040)</f>
        <v>*</v>
      </c>
      <c r="N1036" s="142" t="str">
        <f>IF(SP_SUL!K1040="","*",SP_SUL!K1040)</f>
        <v>*</v>
      </c>
      <c r="O1036" s="142" t="str">
        <f>IF(SP_SUL!L1040="","*",SP_SUL!L1040)</f>
        <v>*</v>
      </c>
      <c r="P1036" s="141" t="str">
        <f>IF(SP_SUL!O1040="","*",SP_SUL!O1040)</f>
        <v>*</v>
      </c>
      <c r="Q1036" s="141" t="str">
        <f>IF(SP_SUL!P1040="","*",SP_SUL!P1040)</f>
        <v>*</v>
      </c>
      <c r="R1036" s="143" t="str">
        <f>IF(SP_SUL!Q1040="","*",CONCATENATE(SP_SUL!Q1040," ",SP_SUL!R1040))</f>
        <v>*</v>
      </c>
      <c r="S1036" s="143" t="str">
        <f>IF(SP_SUL!V1040="","*",SP_SUL!V1040)</f>
        <v>*</v>
      </c>
      <c r="T1036" s="143" t="str">
        <f>IF(SP_SUL!W1040="","*",SP_SUL!W1040)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IF(SP_SUL!Y1041="","*",SP_SUL!Y1041)</f>
        <v>*</v>
      </c>
      <c r="B1037" s="144" t="str">
        <f>IF(SP_SUL!X1041="","*",SP_SUL!X1041)</f>
        <v>*</v>
      </c>
      <c r="C1037" s="144" t="str">
        <f>IF(SP_SUL!Z1041="","*",SP_SUL!Z1041)</f>
        <v>*</v>
      </c>
      <c r="D1037" s="138" t="str">
        <f>IF(SP_SUL!S1041="","*",SP_SUL!S1041)</f>
        <v>*</v>
      </c>
      <c r="E1037" s="138" t="str">
        <f>IF(SP_SUL!T1041="","*",SP_SUL!T1041)</f>
        <v>*</v>
      </c>
      <c r="F1037" s="143" t="str">
        <f>IF(SP_SUL!B1041="","*",SP_SUL!B1041)</f>
        <v>*</v>
      </c>
      <c r="G1037" s="143" t="str">
        <f>IF(SP_SUL!D1041="","*",SP_SUL!D1041)</f>
        <v>*</v>
      </c>
      <c r="H1037" s="143" t="str">
        <f>IF(SP_SUL!F1041="","*",SP_SUL!F1041)</f>
        <v>*</v>
      </c>
      <c r="I1037" s="143" t="str">
        <f>IF(SP_SUL!H1041="","*",SP_SUL!H1041)</f>
        <v>*</v>
      </c>
      <c r="J1037" s="143" t="str">
        <f>IF(SP_SUL!I1041="","*",SP_SUL!I1041)</f>
        <v>*</v>
      </c>
      <c r="K1037" s="138" t="str">
        <f>IF(SP_SUL!M1041="","*",SP_SUL!M1041)</f>
        <v>*</v>
      </c>
      <c r="L1037" s="138" t="str">
        <f>IF(SP_SUL!N1041="","*",SP_SUL!N1041)</f>
        <v>*</v>
      </c>
      <c r="M1037" s="139" t="str">
        <f>IF(SP_SUL!J1041="","*",SP_SUL!J1041)</f>
        <v>*</v>
      </c>
      <c r="N1037" s="142" t="str">
        <f>IF(SP_SUL!K1041="","*",SP_SUL!K1041)</f>
        <v>*</v>
      </c>
      <c r="O1037" s="142" t="str">
        <f>IF(SP_SUL!L1041="","*",SP_SUL!L1041)</f>
        <v>*</v>
      </c>
      <c r="P1037" s="141" t="str">
        <f>IF(SP_SUL!O1041="","*",SP_SUL!O1041)</f>
        <v>*</v>
      </c>
      <c r="Q1037" s="141" t="str">
        <f>IF(SP_SUL!P1041="","*",SP_SUL!P1041)</f>
        <v>*</v>
      </c>
      <c r="R1037" s="143" t="str">
        <f>IF(SP_SUL!Q1041="","*",CONCATENATE(SP_SUL!Q1041," ",SP_SUL!R1041))</f>
        <v>*</v>
      </c>
      <c r="S1037" s="143" t="str">
        <f>IF(SP_SUL!V1041="","*",SP_SUL!V1041)</f>
        <v>*</v>
      </c>
      <c r="T1037" s="143" t="str">
        <f>IF(SP_SUL!W1041="","*",SP_SUL!W1041)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IF(SP_SUL!Y1042="","*",SP_SUL!Y1042)</f>
        <v>*</v>
      </c>
      <c r="B1038" s="144" t="str">
        <f>IF(SP_SUL!X1042="","*",SP_SUL!X1042)</f>
        <v>*</v>
      </c>
      <c r="C1038" s="144" t="str">
        <f>IF(SP_SUL!Z1042="","*",SP_SUL!Z1042)</f>
        <v>*</v>
      </c>
      <c r="D1038" s="138" t="str">
        <f>IF(SP_SUL!S1042="","*",SP_SUL!S1042)</f>
        <v>*</v>
      </c>
      <c r="E1038" s="138" t="str">
        <f>IF(SP_SUL!T1042="","*",SP_SUL!T1042)</f>
        <v>*</v>
      </c>
      <c r="F1038" s="143" t="str">
        <f>IF(SP_SUL!B1042="","*",SP_SUL!B1042)</f>
        <v>*</v>
      </c>
      <c r="G1038" s="143" t="str">
        <f>IF(SP_SUL!D1042="","*",SP_SUL!D1042)</f>
        <v>*</v>
      </c>
      <c r="H1038" s="143" t="str">
        <f>IF(SP_SUL!F1042="","*",SP_SUL!F1042)</f>
        <v>*</v>
      </c>
      <c r="I1038" s="143" t="str">
        <f>IF(SP_SUL!H1042="","*",SP_SUL!H1042)</f>
        <v>*</v>
      </c>
      <c r="J1038" s="143" t="str">
        <f>IF(SP_SUL!I1042="","*",SP_SUL!I1042)</f>
        <v>*</v>
      </c>
      <c r="K1038" s="138" t="str">
        <f>IF(SP_SUL!M1042="","*",SP_SUL!M1042)</f>
        <v>*</v>
      </c>
      <c r="L1038" s="138" t="str">
        <f>IF(SP_SUL!N1042="","*",SP_SUL!N1042)</f>
        <v>*</v>
      </c>
      <c r="M1038" s="139" t="str">
        <f>IF(SP_SUL!J1042="","*",SP_SUL!J1042)</f>
        <v>*</v>
      </c>
      <c r="N1038" s="142" t="str">
        <f>IF(SP_SUL!K1042="","*",SP_SUL!K1042)</f>
        <v>*</v>
      </c>
      <c r="O1038" s="142" t="str">
        <f>IF(SP_SUL!L1042="","*",SP_SUL!L1042)</f>
        <v>*</v>
      </c>
      <c r="P1038" s="141" t="str">
        <f>IF(SP_SUL!O1042="","*",SP_SUL!O1042)</f>
        <v>*</v>
      </c>
      <c r="Q1038" s="141" t="str">
        <f>IF(SP_SUL!P1042="","*",SP_SUL!P1042)</f>
        <v>*</v>
      </c>
      <c r="R1038" s="143" t="str">
        <f>IF(SP_SUL!Q1042="","*",CONCATENATE(SP_SUL!Q1042," ",SP_SUL!R1042))</f>
        <v>*</v>
      </c>
      <c r="S1038" s="143" t="str">
        <f>IF(SP_SUL!V1042="","*",SP_SUL!V1042)</f>
        <v>*</v>
      </c>
      <c r="T1038" s="143" t="str">
        <f>IF(SP_SUL!W1042="","*",SP_SUL!W1042)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IF(SP_SUL!Y1043="","*",SP_SUL!Y1043)</f>
        <v>*</v>
      </c>
      <c r="B1039" s="144" t="str">
        <f>IF(SP_SUL!X1043="","*",SP_SUL!X1043)</f>
        <v>*</v>
      </c>
      <c r="C1039" s="144" t="str">
        <f>IF(SP_SUL!Z1043="","*",SP_SUL!Z1043)</f>
        <v>*</v>
      </c>
      <c r="D1039" s="138" t="str">
        <f>IF(SP_SUL!S1043="","*",SP_SUL!S1043)</f>
        <v>*</v>
      </c>
      <c r="E1039" s="138" t="str">
        <f>IF(SP_SUL!T1043="","*",SP_SUL!T1043)</f>
        <v>*</v>
      </c>
      <c r="F1039" s="143" t="str">
        <f>IF(SP_SUL!B1043="","*",SP_SUL!B1043)</f>
        <v>*</v>
      </c>
      <c r="G1039" s="143" t="str">
        <f>IF(SP_SUL!D1043="","*",SP_SUL!D1043)</f>
        <v>*</v>
      </c>
      <c r="H1039" s="143" t="str">
        <f>IF(SP_SUL!F1043="","*",SP_SUL!F1043)</f>
        <v>*</v>
      </c>
      <c r="I1039" s="143" t="str">
        <f>IF(SP_SUL!H1043="","*",SP_SUL!H1043)</f>
        <v>*</v>
      </c>
      <c r="J1039" s="143" t="str">
        <f>IF(SP_SUL!I1043="","*",SP_SUL!I1043)</f>
        <v>*</v>
      </c>
      <c r="K1039" s="138" t="str">
        <f>IF(SP_SUL!M1043="","*",SP_SUL!M1043)</f>
        <v>*</v>
      </c>
      <c r="L1039" s="138" t="str">
        <f>IF(SP_SUL!N1043="","*",SP_SUL!N1043)</f>
        <v>*</v>
      </c>
      <c r="M1039" s="139" t="str">
        <f>IF(SP_SUL!J1043="","*",SP_SUL!J1043)</f>
        <v>*</v>
      </c>
      <c r="N1039" s="142" t="str">
        <f>IF(SP_SUL!K1043="","*",SP_SUL!K1043)</f>
        <v>*</v>
      </c>
      <c r="O1039" s="142" t="str">
        <f>IF(SP_SUL!L1043="","*",SP_SUL!L1043)</f>
        <v>*</v>
      </c>
      <c r="P1039" s="141" t="str">
        <f>IF(SP_SUL!O1043="","*",SP_SUL!O1043)</f>
        <v>*</v>
      </c>
      <c r="Q1039" s="141" t="str">
        <f>IF(SP_SUL!P1043="","*",SP_SUL!P1043)</f>
        <v>*</v>
      </c>
      <c r="R1039" s="143" t="str">
        <f>IF(SP_SUL!Q1043="","*",CONCATENATE(SP_SUL!Q1043," ",SP_SUL!R1043))</f>
        <v>*</v>
      </c>
      <c r="S1039" s="143" t="str">
        <f>IF(SP_SUL!V1043="","*",SP_SUL!V1043)</f>
        <v>*</v>
      </c>
      <c r="T1039" s="143" t="str">
        <f>IF(SP_SUL!W1043="","*",SP_SUL!W1043)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IF(SP_SUL!Y1044="","*",SP_SUL!Y1044)</f>
        <v>*</v>
      </c>
      <c r="B1040" s="144" t="str">
        <f>IF(SP_SUL!X1044="","*",SP_SUL!X1044)</f>
        <v>*</v>
      </c>
      <c r="C1040" s="144" t="str">
        <f>IF(SP_SUL!Z1044="","*",SP_SUL!Z1044)</f>
        <v>*</v>
      </c>
      <c r="D1040" s="138" t="str">
        <f>IF(SP_SUL!S1044="","*",SP_SUL!S1044)</f>
        <v>*</v>
      </c>
      <c r="E1040" s="138" t="str">
        <f>IF(SP_SUL!T1044="","*",SP_SUL!T1044)</f>
        <v>*</v>
      </c>
      <c r="F1040" s="143" t="str">
        <f>IF(SP_SUL!B1044="","*",SP_SUL!B1044)</f>
        <v>*</v>
      </c>
      <c r="G1040" s="143" t="str">
        <f>IF(SP_SUL!D1044="","*",SP_SUL!D1044)</f>
        <v>*</v>
      </c>
      <c r="H1040" s="143" t="str">
        <f>IF(SP_SUL!F1044="","*",SP_SUL!F1044)</f>
        <v>*</v>
      </c>
      <c r="I1040" s="143" t="str">
        <f>IF(SP_SUL!H1044="","*",SP_SUL!H1044)</f>
        <v>*</v>
      </c>
      <c r="J1040" s="143" t="str">
        <f>IF(SP_SUL!I1044="","*",SP_SUL!I1044)</f>
        <v>*</v>
      </c>
      <c r="K1040" s="138" t="str">
        <f>IF(SP_SUL!M1044="","*",SP_SUL!M1044)</f>
        <v>*</v>
      </c>
      <c r="L1040" s="138" t="str">
        <f>IF(SP_SUL!N1044="","*",SP_SUL!N1044)</f>
        <v>*</v>
      </c>
      <c r="M1040" s="139" t="str">
        <f>IF(SP_SUL!J1044="","*",SP_SUL!J1044)</f>
        <v>*</v>
      </c>
      <c r="N1040" s="142" t="str">
        <f>IF(SP_SUL!K1044="","*",SP_SUL!K1044)</f>
        <v>*</v>
      </c>
      <c r="O1040" s="142" t="str">
        <f>IF(SP_SUL!L1044="","*",SP_SUL!L1044)</f>
        <v>*</v>
      </c>
      <c r="P1040" s="141" t="str">
        <f>IF(SP_SUL!O1044="","*",SP_SUL!O1044)</f>
        <v>*</v>
      </c>
      <c r="Q1040" s="141" t="str">
        <f>IF(SP_SUL!P1044="","*",SP_SUL!P1044)</f>
        <v>*</v>
      </c>
      <c r="R1040" s="143" t="str">
        <f>IF(SP_SUL!Q1044="","*",CONCATENATE(SP_SUL!Q1044," ",SP_SUL!R1044))</f>
        <v>*</v>
      </c>
      <c r="S1040" s="143" t="str">
        <f>IF(SP_SUL!V1044="","*",SP_SUL!V1044)</f>
        <v>*</v>
      </c>
      <c r="T1040" s="143" t="str">
        <f>IF(SP_SUL!W1044="","*",SP_SUL!W1044)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IF(SP_SUL!Y1045="","*",SP_SUL!Y1045)</f>
        <v>*</v>
      </c>
      <c r="B1041" s="144" t="str">
        <f>IF(SP_SUL!X1045="","*",SP_SUL!X1045)</f>
        <v>*</v>
      </c>
      <c r="C1041" s="144" t="str">
        <f>IF(SP_SUL!Z1045="","*",SP_SUL!Z1045)</f>
        <v>*</v>
      </c>
      <c r="D1041" s="138" t="str">
        <f>IF(SP_SUL!S1045="","*",SP_SUL!S1045)</f>
        <v>*</v>
      </c>
      <c r="E1041" s="138" t="str">
        <f>IF(SP_SUL!T1045="","*",SP_SUL!T1045)</f>
        <v>*</v>
      </c>
      <c r="F1041" s="143" t="str">
        <f>IF(SP_SUL!B1045="","*",SP_SUL!B1045)</f>
        <v>*</v>
      </c>
      <c r="G1041" s="143" t="str">
        <f>IF(SP_SUL!D1045="","*",SP_SUL!D1045)</f>
        <v>*</v>
      </c>
      <c r="H1041" s="143" t="str">
        <f>IF(SP_SUL!F1045="","*",SP_SUL!F1045)</f>
        <v>*</v>
      </c>
      <c r="I1041" s="143" t="str">
        <f>IF(SP_SUL!H1045="","*",SP_SUL!H1045)</f>
        <v>*</v>
      </c>
      <c r="J1041" s="143" t="str">
        <f>IF(SP_SUL!I1045="","*",SP_SUL!I1045)</f>
        <v>*</v>
      </c>
      <c r="K1041" s="138" t="str">
        <f>IF(SP_SUL!M1045="","*",SP_SUL!M1045)</f>
        <v>*</v>
      </c>
      <c r="L1041" s="138" t="str">
        <f>IF(SP_SUL!N1045="","*",SP_SUL!N1045)</f>
        <v>*</v>
      </c>
      <c r="M1041" s="139" t="str">
        <f>IF(SP_SUL!J1045="","*",SP_SUL!J1045)</f>
        <v>*</v>
      </c>
      <c r="N1041" s="142" t="str">
        <f>IF(SP_SUL!K1045="","*",SP_SUL!K1045)</f>
        <v>*</v>
      </c>
      <c r="O1041" s="142" t="str">
        <f>IF(SP_SUL!L1045="","*",SP_SUL!L1045)</f>
        <v>*</v>
      </c>
      <c r="P1041" s="141" t="str">
        <f>IF(SP_SUL!O1045="","*",SP_SUL!O1045)</f>
        <v>*</v>
      </c>
      <c r="Q1041" s="141" t="str">
        <f>IF(SP_SUL!P1045="","*",SP_SUL!P1045)</f>
        <v>*</v>
      </c>
      <c r="R1041" s="143" t="str">
        <f>IF(SP_SUL!Q1045="","*",CONCATENATE(SP_SUL!Q1045," ",SP_SUL!R1045))</f>
        <v>*</v>
      </c>
      <c r="S1041" s="143" t="str">
        <f>IF(SP_SUL!V1045="","*",SP_SUL!V1045)</f>
        <v>*</v>
      </c>
      <c r="T1041" s="143" t="str">
        <f>IF(SP_SUL!W1045="","*",SP_SUL!W1045)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IF(SP_SUL!Y1046="","*",SP_SUL!Y1046)</f>
        <v>*</v>
      </c>
      <c r="B1042" s="144" t="str">
        <f>IF(SP_SUL!X1046="","*",SP_SUL!X1046)</f>
        <v>*</v>
      </c>
      <c r="C1042" s="144" t="str">
        <f>IF(SP_SUL!Z1046="","*",SP_SUL!Z1046)</f>
        <v>*</v>
      </c>
      <c r="D1042" s="138" t="str">
        <f>IF(SP_SUL!S1046="","*",SP_SUL!S1046)</f>
        <v>*</v>
      </c>
      <c r="E1042" s="138" t="str">
        <f>IF(SP_SUL!T1046="","*",SP_SUL!T1046)</f>
        <v>*</v>
      </c>
      <c r="F1042" s="143" t="str">
        <f>IF(SP_SUL!B1046="","*",SP_SUL!B1046)</f>
        <v>*</v>
      </c>
      <c r="G1042" s="143" t="str">
        <f>IF(SP_SUL!D1046="","*",SP_SUL!D1046)</f>
        <v>*</v>
      </c>
      <c r="H1042" s="143" t="str">
        <f>IF(SP_SUL!F1046="","*",SP_SUL!F1046)</f>
        <v>*</v>
      </c>
      <c r="I1042" s="143" t="str">
        <f>IF(SP_SUL!H1046="","*",SP_SUL!H1046)</f>
        <v>*</v>
      </c>
      <c r="J1042" s="143" t="str">
        <f>IF(SP_SUL!I1046="","*",SP_SUL!I1046)</f>
        <v>*</v>
      </c>
      <c r="K1042" s="138" t="str">
        <f>IF(SP_SUL!M1046="","*",SP_SUL!M1046)</f>
        <v>*</v>
      </c>
      <c r="L1042" s="138" t="str">
        <f>IF(SP_SUL!N1046="","*",SP_SUL!N1046)</f>
        <v>*</v>
      </c>
      <c r="M1042" s="139" t="str">
        <f>IF(SP_SUL!J1046="","*",SP_SUL!J1046)</f>
        <v>*</v>
      </c>
      <c r="N1042" s="142" t="str">
        <f>IF(SP_SUL!K1046="","*",SP_SUL!K1046)</f>
        <v>*</v>
      </c>
      <c r="O1042" s="142" t="str">
        <f>IF(SP_SUL!L1046="","*",SP_SUL!L1046)</f>
        <v>*</v>
      </c>
      <c r="P1042" s="141" t="str">
        <f>IF(SP_SUL!O1046="","*",SP_SUL!O1046)</f>
        <v>*</v>
      </c>
      <c r="Q1042" s="141" t="str">
        <f>IF(SP_SUL!P1046="","*",SP_SUL!P1046)</f>
        <v>*</v>
      </c>
      <c r="R1042" s="143" t="str">
        <f>IF(SP_SUL!Q1046="","*",CONCATENATE(SP_SUL!Q1046," ",SP_SUL!R1046))</f>
        <v>*</v>
      </c>
      <c r="S1042" s="143" t="str">
        <f>IF(SP_SUL!V1046="","*",SP_SUL!V1046)</f>
        <v>*</v>
      </c>
      <c r="T1042" s="143" t="str">
        <f>IF(SP_SUL!W1046="","*",SP_SUL!W1046)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IF(SP_SUL!Y1047="","*",SP_SUL!Y1047)</f>
        <v>*</v>
      </c>
      <c r="B1043" s="144" t="str">
        <f>IF(SP_SUL!X1047="","*",SP_SUL!X1047)</f>
        <v>*</v>
      </c>
      <c r="C1043" s="144" t="str">
        <f>IF(SP_SUL!Z1047="","*",SP_SUL!Z1047)</f>
        <v>*</v>
      </c>
      <c r="D1043" s="138" t="str">
        <f>IF(SP_SUL!S1047="","*",SP_SUL!S1047)</f>
        <v>*</v>
      </c>
      <c r="E1043" s="138" t="str">
        <f>IF(SP_SUL!T1047="","*",SP_SUL!T1047)</f>
        <v>*</v>
      </c>
      <c r="F1043" s="143" t="str">
        <f>IF(SP_SUL!B1047="","*",SP_SUL!B1047)</f>
        <v>*</v>
      </c>
      <c r="G1043" s="143" t="str">
        <f>IF(SP_SUL!D1047="","*",SP_SUL!D1047)</f>
        <v>*</v>
      </c>
      <c r="H1043" s="143" t="str">
        <f>IF(SP_SUL!F1047="","*",SP_SUL!F1047)</f>
        <v>*</v>
      </c>
      <c r="I1043" s="143" t="str">
        <f>IF(SP_SUL!H1047="","*",SP_SUL!H1047)</f>
        <v>*</v>
      </c>
      <c r="J1043" s="143" t="str">
        <f>IF(SP_SUL!I1047="","*",SP_SUL!I1047)</f>
        <v>*</v>
      </c>
      <c r="K1043" s="138" t="str">
        <f>IF(SP_SUL!M1047="","*",SP_SUL!M1047)</f>
        <v>*</v>
      </c>
      <c r="L1043" s="138" t="str">
        <f>IF(SP_SUL!N1047="","*",SP_SUL!N1047)</f>
        <v>*</v>
      </c>
      <c r="M1043" s="139" t="str">
        <f>IF(SP_SUL!J1047="","*",SP_SUL!J1047)</f>
        <v>*</v>
      </c>
      <c r="N1043" s="142" t="str">
        <f>IF(SP_SUL!K1047="","*",SP_SUL!K1047)</f>
        <v>*</v>
      </c>
      <c r="O1043" s="142" t="str">
        <f>IF(SP_SUL!L1047="","*",SP_SUL!L1047)</f>
        <v>*</v>
      </c>
      <c r="P1043" s="141" t="str">
        <f>IF(SP_SUL!O1047="","*",SP_SUL!O1047)</f>
        <v>*</v>
      </c>
      <c r="Q1043" s="141" t="str">
        <f>IF(SP_SUL!P1047="","*",SP_SUL!P1047)</f>
        <v>*</v>
      </c>
      <c r="R1043" s="143" t="str">
        <f>IF(SP_SUL!Q1047="","*",CONCATENATE(SP_SUL!Q1047," ",SP_SUL!R1047))</f>
        <v>*</v>
      </c>
      <c r="S1043" s="143" t="str">
        <f>IF(SP_SUL!V1047="","*",SP_SUL!V1047)</f>
        <v>*</v>
      </c>
      <c r="T1043" s="143" t="str">
        <f>IF(SP_SUL!W1047="","*",SP_SUL!W1047)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IF(SP_SUL!Y1048="","*",SP_SUL!Y1048)</f>
        <v>*</v>
      </c>
      <c r="B1044" s="144" t="str">
        <f>IF(SP_SUL!X1048="","*",SP_SUL!X1048)</f>
        <v>*</v>
      </c>
      <c r="C1044" s="144" t="str">
        <f>IF(SP_SUL!Z1048="","*",SP_SUL!Z1048)</f>
        <v>*</v>
      </c>
      <c r="D1044" s="138" t="str">
        <f>IF(SP_SUL!S1048="","*",SP_SUL!S1048)</f>
        <v>*</v>
      </c>
      <c r="E1044" s="138" t="str">
        <f>IF(SP_SUL!T1048="","*",SP_SUL!T1048)</f>
        <v>*</v>
      </c>
      <c r="F1044" s="143" t="str">
        <f>IF(SP_SUL!B1048="","*",SP_SUL!B1048)</f>
        <v>*</v>
      </c>
      <c r="G1044" s="143" t="str">
        <f>IF(SP_SUL!D1048="","*",SP_SUL!D1048)</f>
        <v>*</v>
      </c>
      <c r="H1044" s="143" t="str">
        <f>IF(SP_SUL!F1048="","*",SP_SUL!F1048)</f>
        <v>*</v>
      </c>
      <c r="I1044" s="143" t="str">
        <f>IF(SP_SUL!H1048="","*",SP_SUL!H1048)</f>
        <v>*</v>
      </c>
      <c r="J1044" s="143" t="str">
        <f>IF(SP_SUL!I1048="","*",SP_SUL!I1048)</f>
        <v>*</v>
      </c>
      <c r="K1044" s="138" t="str">
        <f>IF(SP_SUL!M1048="","*",SP_SUL!M1048)</f>
        <v>*</v>
      </c>
      <c r="L1044" s="138" t="str">
        <f>IF(SP_SUL!N1048="","*",SP_SUL!N1048)</f>
        <v>*</v>
      </c>
      <c r="M1044" s="139" t="str">
        <f>IF(SP_SUL!J1048="","*",SP_SUL!J1048)</f>
        <v>*</v>
      </c>
      <c r="N1044" s="142" t="str">
        <f>IF(SP_SUL!K1048="","*",SP_SUL!K1048)</f>
        <v>*</v>
      </c>
      <c r="O1044" s="142" t="str">
        <f>IF(SP_SUL!L1048="","*",SP_SUL!L1048)</f>
        <v>*</v>
      </c>
      <c r="P1044" s="141" t="str">
        <f>IF(SP_SUL!O1048="","*",SP_SUL!O1048)</f>
        <v>*</v>
      </c>
      <c r="Q1044" s="141" t="str">
        <f>IF(SP_SUL!P1048="","*",SP_SUL!P1048)</f>
        <v>*</v>
      </c>
      <c r="R1044" s="143" t="str">
        <f>IF(SP_SUL!Q1048="","*",CONCATENATE(SP_SUL!Q1048," ",SP_SUL!R1048))</f>
        <v>*</v>
      </c>
      <c r="S1044" s="143" t="str">
        <f>IF(SP_SUL!V1048="","*",SP_SUL!V1048)</f>
        <v>*</v>
      </c>
      <c r="T1044" s="143" t="str">
        <f>IF(SP_SUL!W1048="","*",SP_SUL!W1048)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IF(SP_SUL!Y1049="","*",SP_SUL!Y1049)</f>
        <v>*</v>
      </c>
      <c r="B1045" s="144" t="str">
        <f>IF(SP_SUL!X1049="","*",SP_SUL!X1049)</f>
        <v>*</v>
      </c>
      <c r="C1045" s="144" t="str">
        <f>IF(SP_SUL!Z1049="","*",SP_SUL!Z1049)</f>
        <v>*</v>
      </c>
      <c r="D1045" s="138" t="str">
        <f>IF(SP_SUL!S1049="","*",SP_SUL!S1049)</f>
        <v>*</v>
      </c>
      <c r="E1045" s="138" t="str">
        <f>IF(SP_SUL!T1049="","*",SP_SUL!T1049)</f>
        <v>*</v>
      </c>
      <c r="F1045" s="143" t="str">
        <f>IF(SP_SUL!B1049="","*",SP_SUL!B1049)</f>
        <v>*</v>
      </c>
      <c r="G1045" s="143" t="str">
        <f>IF(SP_SUL!D1049="","*",SP_SUL!D1049)</f>
        <v>*</v>
      </c>
      <c r="H1045" s="143" t="str">
        <f>IF(SP_SUL!F1049="","*",SP_SUL!F1049)</f>
        <v>*</v>
      </c>
      <c r="I1045" s="143" t="str">
        <f>IF(SP_SUL!H1049="","*",SP_SUL!H1049)</f>
        <v>*</v>
      </c>
      <c r="J1045" s="143" t="str">
        <f>IF(SP_SUL!I1049="","*",SP_SUL!I1049)</f>
        <v>*</v>
      </c>
      <c r="K1045" s="138" t="str">
        <f>IF(SP_SUL!M1049="","*",SP_SUL!M1049)</f>
        <v>*</v>
      </c>
      <c r="L1045" s="138" t="str">
        <f>IF(SP_SUL!N1049="","*",SP_SUL!N1049)</f>
        <v>*</v>
      </c>
      <c r="M1045" s="139" t="str">
        <f>IF(SP_SUL!J1049="","*",SP_SUL!J1049)</f>
        <v>*</v>
      </c>
      <c r="N1045" s="142" t="str">
        <f>IF(SP_SUL!K1049="","*",SP_SUL!K1049)</f>
        <v>*</v>
      </c>
      <c r="O1045" s="142" t="str">
        <f>IF(SP_SUL!L1049="","*",SP_SUL!L1049)</f>
        <v>*</v>
      </c>
      <c r="P1045" s="141" t="str">
        <f>IF(SP_SUL!O1049="","*",SP_SUL!O1049)</f>
        <v>*</v>
      </c>
      <c r="Q1045" s="141" t="str">
        <f>IF(SP_SUL!P1049="","*",SP_SUL!P1049)</f>
        <v>*</v>
      </c>
      <c r="R1045" s="143" t="str">
        <f>IF(SP_SUL!Q1049="","*",CONCATENATE(SP_SUL!Q1049," ",SP_SUL!R1049))</f>
        <v>*</v>
      </c>
      <c r="S1045" s="143" t="str">
        <f>IF(SP_SUL!V1049="","*",SP_SUL!V1049)</f>
        <v>*</v>
      </c>
      <c r="T1045" s="143" t="str">
        <f>IF(SP_SUL!W1049="","*",SP_SUL!W1049)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IF(SP_SUL!Y1050="","*",SP_SUL!Y1050)</f>
        <v>*</v>
      </c>
      <c r="B1046" s="144" t="str">
        <f>IF(SP_SUL!X1050="","*",SP_SUL!X1050)</f>
        <v>*</v>
      </c>
      <c r="C1046" s="144" t="str">
        <f>IF(SP_SUL!Z1050="","*",SP_SUL!Z1050)</f>
        <v>*</v>
      </c>
      <c r="D1046" s="138" t="str">
        <f>IF(SP_SUL!S1050="","*",SP_SUL!S1050)</f>
        <v>*</v>
      </c>
      <c r="E1046" s="138" t="str">
        <f>IF(SP_SUL!T1050="","*",SP_SUL!T1050)</f>
        <v>*</v>
      </c>
      <c r="F1046" s="143" t="str">
        <f>IF(SP_SUL!B1050="","*",SP_SUL!B1050)</f>
        <v>*</v>
      </c>
      <c r="G1046" s="143" t="str">
        <f>IF(SP_SUL!D1050="","*",SP_SUL!D1050)</f>
        <v>*</v>
      </c>
      <c r="H1046" s="143" t="str">
        <f>IF(SP_SUL!F1050="","*",SP_SUL!F1050)</f>
        <v>*</v>
      </c>
      <c r="I1046" s="143" t="str">
        <f>IF(SP_SUL!H1050="","*",SP_SUL!H1050)</f>
        <v>*</v>
      </c>
      <c r="J1046" s="143" t="str">
        <f>IF(SP_SUL!I1050="","*",SP_SUL!I1050)</f>
        <v>*</v>
      </c>
      <c r="K1046" s="138" t="str">
        <f>IF(SP_SUL!M1050="","*",SP_SUL!M1050)</f>
        <v>*</v>
      </c>
      <c r="L1046" s="138" t="str">
        <f>IF(SP_SUL!N1050="","*",SP_SUL!N1050)</f>
        <v>*</v>
      </c>
      <c r="M1046" s="139" t="str">
        <f>IF(SP_SUL!J1050="","*",SP_SUL!J1050)</f>
        <v>*</v>
      </c>
      <c r="N1046" s="142" t="str">
        <f>IF(SP_SUL!K1050="","*",SP_SUL!K1050)</f>
        <v>*</v>
      </c>
      <c r="O1046" s="142" t="str">
        <f>IF(SP_SUL!L1050="","*",SP_SUL!L1050)</f>
        <v>*</v>
      </c>
      <c r="P1046" s="141" t="str">
        <f>IF(SP_SUL!O1050="","*",SP_SUL!O1050)</f>
        <v>*</v>
      </c>
      <c r="Q1046" s="141" t="str">
        <f>IF(SP_SUL!P1050="","*",SP_SUL!P1050)</f>
        <v>*</v>
      </c>
      <c r="R1046" s="143" t="str">
        <f>IF(SP_SUL!Q1050="","*",CONCATENATE(SP_SUL!Q1050," ",SP_SUL!R1050))</f>
        <v>*</v>
      </c>
      <c r="S1046" s="143" t="str">
        <f>IF(SP_SUL!V1050="","*",SP_SUL!V1050)</f>
        <v>*</v>
      </c>
      <c r="T1046" s="143" t="str">
        <f>IF(SP_SUL!W1050="","*",SP_SUL!W1050)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IF(SP_SUL!Y1051="","*",SP_SUL!Y1051)</f>
        <v>*</v>
      </c>
      <c r="B1047" s="144" t="str">
        <f>IF(SP_SUL!X1051="","*",SP_SUL!X1051)</f>
        <v>*</v>
      </c>
      <c r="C1047" s="144" t="str">
        <f>IF(SP_SUL!Z1051="","*",SP_SUL!Z1051)</f>
        <v>*</v>
      </c>
      <c r="D1047" s="138" t="str">
        <f>IF(SP_SUL!S1051="","*",SP_SUL!S1051)</f>
        <v>*</v>
      </c>
      <c r="E1047" s="138" t="str">
        <f>IF(SP_SUL!T1051="","*",SP_SUL!T1051)</f>
        <v>*</v>
      </c>
      <c r="F1047" s="143" t="str">
        <f>IF(SP_SUL!B1051="","*",SP_SUL!B1051)</f>
        <v>*</v>
      </c>
      <c r="G1047" s="143" t="str">
        <f>IF(SP_SUL!D1051="","*",SP_SUL!D1051)</f>
        <v>*</v>
      </c>
      <c r="H1047" s="143" t="str">
        <f>IF(SP_SUL!F1051="","*",SP_SUL!F1051)</f>
        <v>*</v>
      </c>
      <c r="I1047" s="143" t="str">
        <f>IF(SP_SUL!H1051="","*",SP_SUL!H1051)</f>
        <v>*</v>
      </c>
      <c r="J1047" s="143" t="str">
        <f>IF(SP_SUL!I1051="","*",SP_SUL!I1051)</f>
        <v>*</v>
      </c>
      <c r="K1047" s="138" t="str">
        <f>IF(SP_SUL!M1051="","*",SP_SUL!M1051)</f>
        <v>*</v>
      </c>
      <c r="L1047" s="138" t="str">
        <f>IF(SP_SUL!N1051="","*",SP_SUL!N1051)</f>
        <v>*</v>
      </c>
      <c r="M1047" s="139" t="str">
        <f>IF(SP_SUL!J1051="","*",SP_SUL!J1051)</f>
        <v>*</v>
      </c>
      <c r="N1047" s="142" t="str">
        <f>IF(SP_SUL!K1051="","*",SP_SUL!K1051)</f>
        <v>*</v>
      </c>
      <c r="O1047" s="142" t="str">
        <f>IF(SP_SUL!L1051="","*",SP_SUL!L1051)</f>
        <v>*</v>
      </c>
      <c r="P1047" s="141" t="str">
        <f>IF(SP_SUL!O1051="","*",SP_SUL!O1051)</f>
        <v>*</v>
      </c>
      <c r="Q1047" s="141" t="str">
        <f>IF(SP_SUL!P1051="","*",SP_SUL!P1051)</f>
        <v>*</v>
      </c>
      <c r="R1047" s="143" t="str">
        <f>IF(SP_SUL!Q1051="","*",CONCATENATE(SP_SUL!Q1051," ",SP_SUL!R1051))</f>
        <v>*</v>
      </c>
      <c r="S1047" s="143" t="str">
        <f>IF(SP_SUL!V1051="","*",SP_SUL!V1051)</f>
        <v>*</v>
      </c>
      <c r="T1047" s="143" t="str">
        <f>IF(SP_SUL!W1051="","*",SP_SUL!W1051)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IF(SP_SUL!Y1052="","*",SP_SUL!Y1052)</f>
        <v>*</v>
      </c>
      <c r="B1048" s="144" t="str">
        <f>IF(SP_SUL!X1052="","*",SP_SUL!X1052)</f>
        <v>*</v>
      </c>
      <c r="C1048" s="144" t="str">
        <f>IF(SP_SUL!Z1052="","*",SP_SUL!Z1052)</f>
        <v>*</v>
      </c>
      <c r="D1048" s="138" t="str">
        <f>IF(SP_SUL!S1052="","*",SP_SUL!S1052)</f>
        <v>*</v>
      </c>
      <c r="E1048" s="138" t="str">
        <f>IF(SP_SUL!T1052="","*",SP_SUL!T1052)</f>
        <v>*</v>
      </c>
      <c r="F1048" s="143" t="str">
        <f>IF(SP_SUL!B1052="","*",SP_SUL!B1052)</f>
        <v>*</v>
      </c>
      <c r="G1048" s="143" t="str">
        <f>IF(SP_SUL!D1052="","*",SP_SUL!D1052)</f>
        <v>*</v>
      </c>
      <c r="H1048" s="143" t="str">
        <f>IF(SP_SUL!F1052="","*",SP_SUL!F1052)</f>
        <v>*</v>
      </c>
      <c r="I1048" s="143" t="str">
        <f>IF(SP_SUL!H1052="","*",SP_SUL!H1052)</f>
        <v>*</v>
      </c>
      <c r="J1048" s="143" t="str">
        <f>IF(SP_SUL!I1052="","*",SP_SUL!I1052)</f>
        <v>*</v>
      </c>
      <c r="K1048" s="138" t="str">
        <f>IF(SP_SUL!M1052="","*",SP_SUL!M1052)</f>
        <v>*</v>
      </c>
      <c r="L1048" s="138" t="str">
        <f>IF(SP_SUL!N1052="","*",SP_SUL!N1052)</f>
        <v>*</v>
      </c>
      <c r="M1048" s="139" t="str">
        <f>IF(SP_SUL!J1052="","*",SP_SUL!J1052)</f>
        <v>*</v>
      </c>
      <c r="N1048" s="142" t="str">
        <f>IF(SP_SUL!K1052="","*",SP_SUL!K1052)</f>
        <v>*</v>
      </c>
      <c r="O1048" s="142" t="str">
        <f>IF(SP_SUL!L1052="","*",SP_SUL!L1052)</f>
        <v>*</v>
      </c>
      <c r="P1048" s="141" t="str">
        <f>IF(SP_SUL!O1052="","*",SP_SUL!O1052)</f>
        <v>*</v>
      </c>
      <c r="Q1048" s="141" t="str">
        <f>IF(SP_SUL!P1052="","*",SP_SUL!P1052)</f>
        <v>*</v>
      </c>
      <c r="R1048" s="143" t="str">
        <f>IF(SP_SUL!Q1052="","*",CONCATENATE(SP_SUL!Q1052," ",SP_SUL!R1052))</f>
        <v>*</v>
      </c>
      <c r="S1048" s="143" t="str">
        <f>IF(SP_SUL!V1052="","*",SP_SUL!V1052)</f>
        <v>*</v>
      </c>
      <c r="T1048" s="143" t="str">
        <f>IF(SP_SUL!W1052="","*",SP_SUL!W1052)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IF(SP_SUL!Y1053="","*",SP_SUL!Y1053)</f>
        <v>*</v>
      </c>
      <c r="B1049" s="144" t="str">
        <f>IF(SP_SUL!X1053="","*",SP_SUL!X1053)</f>
        <v>*</v>
      </c>
      <c r="C1049" s="144" t="str">
        <f>IF(SP_SUL!Z1053="","*",SP_SUL!Z1053)</f>
        <v>*</v>
      </c>
      <c r="D1049" s="138" t="str">
        <f>IF(SP_SUL!S1053="","*",SP_SUL!S1053)</f>
        <v>*</v>
      </c>
      <c r="E1049" s="138" t="str">
        <f>IF(SP_SUL!T1053="","*",SP_SUL!T1053)</f>
        <v>*</v>
      </c>
      <c r="F1049" s="143" t="str">
        <f>IF(SP_SUL!B1053="","*",SP_SUL!B1053)</f>
        <v>*</v>
      </c>
      <c r="G1049" s="143" t="str">
        <f>IF(SP_SUL!D1053="","*",SP_SUL!D1053)</f>
        <v>*</v>
      </c>
      <c r="H1049" s="143" t="str">
        <f>IF(SP_SUL!F1053="","*",SP_SUL!F1053)</f>
        <v>*</v>
      </c>
      <c r="I1049" s="143" t="str">
        <f>IF(SP_SUL!H1053="","*",SP_SUL!H1053)</f>
        <v>*</v>
      </c>
      <c r="J1049" s="143" t="str">
        <f>IF(SP_SUL!I1053="","*",SP_SUL!I1053)</f>
        <v>*</v>
      </c>
      <c r="K1049" s="138" t="str">
        <f>IF(SP_SUL!M1053="","*",SP_SUL!M1053)</f>
        <v>*</v>
      </c>
      <c r="L1049" s="138" t="str">
        <f>IF(SP_SUL!N1053="","*",SP_SUL!N1053)</f>
        <v>*</v>
      </c>
      <c r="M1049" s="139" t="str">
        <f>IF(SP_SUL!J1053="","*",SP_SUL!J1053)</f>
        <v>*</v>
      </c>
      <c r="N1049" s="142" t="str">
        <f>IF(SP_SUL!K1053="","*",SP_SUL!K1053)</f>
        <v>*</v>
      </c>
      <c r="O1049" s="142" t="str">
        <f>IF(SP_SUL!L1053="","*",SP_SUL!L1053)</f>
        <v>*</v>
      </c>
      <c r="P1049" s="141" t="str">
        <f>IF(SP_SUL!O1053="","*",SP_SUL!O1053)</f>
        <v>*</v>
      </c>
      <c r="Q1049" s="141" t="str">
        <f>IF(SP_SUL!P1053="","*",SP_SUL!P1053)</f>
        <v>*</v>
      </c>
      <c r="R1049" s="143" t="str">
        <f>IF(SP_SUL!Q1053="","*",CONCATENATE(SP_SUL!Q1053," ",SP_SUL!R1053))</f>
        <v>*</v>
      </c>
      <c r="S1049" s="143" t="str">
        <f>IF(SP_SUL!V1053="","*",SP_SUL!V1053)</f>
        <v>*</v>
      </c>
      <c r="T1049" s="143" t="str">
        <f>IF(SP_SUL!W1053="","*",SP_SUL!W1053)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IF(SP_SUL!Y1054="","*",SP_SUL!Y1054)</f>
        <v>*</v>
      </c>
      <c r="B1050" s="144" t="str">
        <f>IF(SP_SUL!X1054="","*",SP_SUL!X1054)</f>
        <v>*</v>
      </c>
      <c r="C1050" s="144" t="str">
        <f>IF(SP_SUL!Z1054="","*",SP_SUL!Z1054)</f>
        <v>*</v>
      </c>
      <c r="D1050" s="138" t="str">
        <f>IF(SP_SUL!S1054="","*",SP_SUL!S1054)</f>
        <v>*</v>
      </c>
      <c r="E1050" s="138" t="str">
        <f>IF(SP_SUL!T1054="","*",SP_SUL!T1054)</f>
        <v>*</v>
      </c>
      <c r="F1050" s="143" t="str">
        <f>IF(SP_SUL!B1054="","*",SP_SUL!B1054)</f>
        <v>*</v>
      </c>
      <c r="G1050" s="143" t="str">
        <f>IF(SP_SUL!D1054="","*",SP_SUL!D1054)</f>
        <v>*</v>
      </c>
      <c r="H1050" s="143" t="str">
        <f>IF(SP_SUL!F1054="","*",SP_SUL!F1054)</f>
        <v>*</v>
      </c>
      <c r="I1050" s="143" t="str">
        <f>IF(SP_SUL!H1054="","*",SP_SUL!H1054)</f>
        <v>*</v>
      </c>
      <c r="J1050" s="143" t="str">
        <f>IF(SP_SUL!I1054="","*",SP_SUL!I1054)</f>
        <v>*</v>
      </c>
      <c r="K1050" s="138" t="str">
        <f>IF(SP_SUL!M1054="","*",SP_SUL!M1054)</f>
        <v>*</v>
      </c>
      <c r="L1050" s="138" t="str">
        <f>IF(SP_SUL!N1054="","*",SP_SUL!N1054)</f>
        <v>*</v>
      </c>
      <c r="M1050" s="139" t="str">
        <f>IF(SP_SUL!J1054="","*",SP_SUL!J1054)</f>
        <v>*</v>
      </c>
      <c r="N1050" s="142" t="str">
        <f>IF(SP_SUL!K1054="","*",SP_SUL!K1054)</f>
        <v>*</v>
      </c>
      <c r="O1050" s="142" t="str">
        <f>IF(SP_SUL!L1054="","*",SP_SUL!L1054)</f>
        <v>*</v>
      </c>
      <c r="P1050" s="141" t="str">
        <f>IF(SP_SUL!O1054="","*",SP_SUL!O1054)</f>
        <v>*</v>
      </c>
      <c r="Q1050" s="141" t="str">
        <f>IF(SP_SUL!P1054="","*",SP_SUL!P1054)</f>
        <v>*</v>
      </c>
      <c r="R1050" s="143" t="str">
        <f>IF(SP_SUL!Q1054="","*",CONCATENATE(SP_SUL!Q1054," ",SP_SUL!R1054))</f>
        <v>*</v>
      </c>
      <c r="S1050" s="143" t="str">
        <f>IF(SP_SUL!V1054="","*",SP_SUL!V1054)</f>
        <v>*</v>
      </c>
      <c r="T1050" s="143" t="str">
        <f>IF(SP_SUL!W1054="","*",SP_SUL!W1054)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D663" sqref="D663:J663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2160</v>
      </c>
      <c r="C2" s="120" t="s">
        <v>980</v>
      </c>
      <c r="D2" s="75" t="s">
        <v>982</v>
      </c>
      <c r="E2" s="75" t="s">
        <v>2161</v>
      </c>
      <c r="F2" s="98" t="s">
        <v>2162</v>
      </c>
      <c r="G2" s="75" t="s">
        <v>2163</v>
      </c>
      <c r="H2" s="75" t="s">
        <v>2164</v>
      </c>
      <c r="I2" s="75" t="s">
        <v>2165</v>
      </c>
      <c r="J2" s="75" t="s">
        <v>2166</v>
      </c>
      <c r="K2" s="77" t="s">
        <v>2167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 ZEZ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 ZEZ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 ZGP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 ZEZ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 ZGP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SUPER ZWW</v>
      </c>
      <c r="E162" s="93" t="str">
        <f>IF(SP_SUL!H166="","*",SP_SUL!H166)</f>
        <v>-</v>
      </c>
      <c r="F162" s="99" t="str">
        <f>IF(SP_SUL!M166="","*",SP_SUL!M166)</f>
        <v>ZWW</v>
      </c>
      <c r="G162" s="94" t="str">
        <f>IF(SP_SUL!I166="","*",SP_SUL!I166)</f>
        <v>-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MOD ZRB</v>
      </c>
      <c r="E165" s="93" t="str">
        <f>IF(SP_SUL!H169="","*",SP_SUL!H169)</f>
        <v>-</v>
      </c>
      <c r="F165" s="99" t="str">
        <f>IF(SP_SUL!M169="","*",SP_SUL!M169)</f>
        <v>ZRB</v>
      </c>
      <c r="G165" s="94" t="str">
        <f>IF(SP_SUL!I169="","*",SP_SUL!I169)</f>
        <v>-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 ZEZ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 ZGP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 ZEZ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 ZGP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 ZRB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 ZEZ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 ZGP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V95</v>
      </c>
      <c r="E578" s="93" t="str">
        <f>IF(SP_SUL!H582="","*",SP_SUL!H582)</f>
        <v>ZYU1</v>
      </c>
      <c r="F578" s="99" t="str">
        <f>IF(SP_SUL!M582="","*",SP_SUL!M582)</f>
        <v>ZYU-ZEM</v>
      </c>
      <c r="G578" s="94" t="str">
        <f>IF(SP_SUL!I582="","*",SP_SUL!I582)</f>
        <v>ZEM1</v>
      </c>
      <c r="H578" s="94" t="str">
        <f>IF(SP_SUL!AB582="","*",SP_SUL!AB582)</f>
        <v>FIXO</v>
      </c>
      <c r="I578" s="94" t="str">
        <f>IF(SP_SUL!AC582="","*",SP_SUL!AC582)</f>
        <v>ACIONAMENTO</v>
      </c>
      <c r="J578" s="95">
        <f>IF(SP_SUL!AA582="","*",SP_SUL!AA582)</f>
        <v>1</v>
      </c>
      <c r="K578" s="96">
        <f>IF(SP_SUL!AD582="","*",SP_SUL!AD582)</f>
        <v>0.41666666666666669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ROBSON (TF-701)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JACIANO (TF-674)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>
        <f>IF(SP_SUL!B585="","*",SP_SUL!B585)</f>
        <v>46076</v>
      </c>
      <c r="D581" s="93" t="str">
        <f>IF(SP_SUL!D585="","*",SP_SUL!D585)</f>
        <v>ROBSON (TP-729)</v>
      </c>
      <c r="E581" s="93" t="str">
        <f>IF(SP_SUL!H585="","*",SP_SUL!H585)</f>
        <v>-</v>
      </c>
      <c r="F581" s="99" t="str">
        <f>IF(SP_SUL!M585="","*",SP_SUL!M585)</f>
        <v>ZDY-ZFY</v>
      </c>
      <c r="G581" s="94" t="str">
        <f>IF(SP_SUL!I585="","*",SP_SUL!I585)</f>
        <v>-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-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W99</v>
      </c>
      <c r="E583" s="93" t="str">
        <f>IF(SP_SUL!H587="","*",SP_SUL!H587)</f>
        <v>ZKEGA</v>
      </c>
      <c r="F583" s="99" t="str">
        <f>IF(SP_SUL!M587="","*",SP_SUL!M587)</f>
        <v>ZKE-ZEM</v>
      </c>
      <c r="G583" s="94" t="str">
        <f>IF(SP_SUL!I587="","*",SP_SUL!I587)</f>
        <v>ZEM130-2</v>
      </c>
      <c r="H583" s="94" t="str">
        <f>IF(SP_SUL!AB587="","*",SP_SUL!AB587)</f>
        <v>FIXO</v>
      </c>
      <c r="I583" s="94" t="str">
        <f>IF(SP_SUL!AC587="","*",SP_SUL!AC587)</f>
        <v>ACIONAMENTO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V89</v>
      </c>
      <c r="E584" s="93" t="str">
        <f>IF(SP_SUL!H588="","*",SP_SUL!H588)</f>
        <v>102ZKW2</v>
      </c>
      <c r="F584" s="99" t="str">
        <f>IF(SP_SUL!M588="","*",SP_SUL!M588)</f>
        <v>ZKW-ZLU</v>
      </c>
      <c r="G584" s="94" t="str">
        <f>IF(SP_SUL!I588="","*",SP_SUL!I588)</f>
        <v>102ZKW2</v>
      </c>
      <c r="H584" s="94" t="str">
        <f>IF(SP_SUL!AB588="","*",SP_SUL!AB588)</f>
        <v>FIXO</v>
      </c>
      <c r="I584" s="94" t="str">
        <f>IF(SP_SUL!AC588="","*",SP_SUL!AC588)</f>
        <v>ACIONAMENTO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>
        <f>IF(SP_SUL!B589="","*",SP_SUL!B589)</f>
        <v>46076</v>
      </c>
      <c r="D585" s="93" t="str">
        <f>IF(SP_SUL!D589="","*",SP_SUL!D589)</f>
        <v>W60</v>
      </c>
      <c r="E585" s="93" t="str">
        <f>IF(SP_SUL!H589="","*",SP_SUL!H589)</f>
        <v>ZEM130-2</v>
      </c>
      <c r="F585" s="99" t="str">
        <f>IF(SP_SUL!M589="","*",SP_SUL!M589)</f>
        <v>ZWI-ZEM</v>
      </c>
      <c r="G585" s="94" t="str">
        <f>IF(SP_SUL!I589="","*",SP_SUL!I589)</f>
        <v>ZEM130-2</v>
      </c>
      <c r="H585" s="94" t="str">
        <f>IF(SP_SUL!AB589="","*",SP_SUL!AB589)</f>
        <v>FIXO</v>
      </c>
      <c r="I585" s="94" t="str">
        <f>IF(SP_SUL!AC589="","*",SP_SUL!AC589)</f>
        <v>ACIONAMENTO</v>
      </c>
      <c r="J585" s="95">
        <f>IF(SP_SUL!AA589="","*",SP_SUL!AA589)</f>
        <v>1</v>
      </c>
      <c r="K585" s="96">
        <f>IF(SP_SUL!AD589="","*",SP_SUL!AD589)</f>
        <v>0.29166666666666669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W97</v>
      </c>
      <c r="E586" s="93" t="str">
        <f>IF(SP_SUL!H590="","*",SP_SUL!H590)</f>
        <v>ZEM-1</v>
      </c>
      <c r="F586" s="99" t="str">
        <f>IF(SP_SUL!M590="","*",SP_SUL!M590)</f>
        <v>ZEM-ZEV</v>
      </c>
      <c r="G586" s="94" t="str">
        <f>IF(SP_SUL!I590="","*",SP_SUL!I590)</f>
        <v>ZEV-1</v>
      </c>
      <c r="H586" s="94" t="str">
        <f>IF(SP_SUL!AB590="","*",SP_SUL!AB590)</f>
        <v>FIXO</v>
      </c>
      <c r="I586" s="94" t="str">
        <f>IF(SP_SUL!AC590="","*",SP_SUL!AC590)</f>
        <v>ACIONAMENTO</v>
      </c>
      <c r="J586" s="95">
        <f>IF(SP_SUL!AA590="","*",SP_SUL!AA590)</f>
        <v>1</v>
      </c>
      <c r="K586" s="96">
        <f>IF(SP_SUL!AD590="","*",SP_SUL!AD590)</f>
        <v>0.33333333333333331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WALTER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ADENISON (TP-810)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>
        <f>IF(SP_SUL!B593="","*",SP_SUL!B593)</f>
        <v>46076</v>
      </c>
      <c r="D589" s="93" t="str">
        <f>IF(SP_SUL!D593="","*",SP_SUL!D593)</f>
        <v>MATEUS (TP-809)</v>
      </c>
      <c r="E589" s="93" t="str">
        <f>IF(SP_SUL!H593="","*",SP_SUL!H593)</f>
        <v>-</v>
      </c>
      <c r="F589" s="99" t="str">
        <f>IF(SP_SUL!M593="","*",SP_SUL!M593)</f>
        <v>ZRB-ZEV</v>
      </c>
      <c r="G589" s="94" t="str">
        <f>IF(SP_SUL!I593="","*",SP_SUL!I593)</f>
        <v>-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ACIONAMENTO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ANTONI  (TP-720)</v>
      </c>
      <c r="E592" s="93" t="str">
        <f>IF(SP_SUL!H596="","*",SP_SUL!H596)</f>
        <v>-</v>
      </c>
      <c r="F592" s="99" t="str">
        <f>IF(SP_SUL!M596="","*",SP_SUL!M596)</f>
        <v>ZXW-ZGP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CARLOS (TP-722)</v>
      </c>
      <c r="E593" s="93" t="str">
        <f>IF(SP_SUL!H597="","*",SP_SUL!H597)</f>
        <v>-</v>
      </c>
      <c r="F593" s="99" t="str">
        <f>IF(SP_SUL!M597="","*",SP_SUL!M597)</f>
        <v>ZXW-ZGP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LEANDRO (TP-727)</v>
      </c>
      <c r="E594" s="93" t="str">
        <f>IF(SP_SUL!H598="","*",SP_SUL!H598)</f>
        <v>-</v>
      </c>
      <c r="F594" s="99" t="str">
        <f>IF(SP_SUL!M598="","*",SP_SUL!M598)</f>
        <v>ZXW-ZGP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>
        <f>IF(SP_SUL!B599="","*",SP_SUL!B599)</f>
        <v>46076</v>
      </c>
      <c r="D595" s="93" t="str">
        <f>IF(SP_SUL!D599="","*",SP_SUL!D599)</f>
        <v>HUELTON (TP-725)</v>
      </c>
      <c r="E595" s="93" t="str">
        <f>IF(SP_SUL!H599="","*",SP_SUL!H599)</f>
        <v>-</v>
      </c>
      <c r="F595" s="99" t="str">
        <f>IF(SP_SUL!M599="","*",SP_SUL!M599)</f>
        <v>ZPT</v>
      </c>
      <c r="G595" s="94" t="str">
        <f>IF(SP_SUL!I599="","*",SP_SUL!I599)</f>
        <v>-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-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>
        <f>IF(SP_SUL!B600="","*",SP_SUL!B600)</f>
        <v>46076</v>
      </c>
      <c r="D596" s="93" t="str">
        <f>IF(SP_SUL!D600="","*",SP_SUL!D600)</f>
        <v>DIEGO (TF-42)</v>
      </c>
      <c r="E596" s="93" t="str">
        <f>IF(SP_SUL!H600="","*",SP_SUL!H600)</f>
        <v>-</v>
      </c>
      <c r="F596" s="99" t="str">
        <f>IF(SP_SUL!M600="","*",SP_SUL!M600)</f>
        <v>PAT-ZGM</v>
      </c>
      <c r="G596" s="94" t="str">
        <f>IF(SP_SUL!I600="","*",SP_SUL!I600)</f>
        <v>-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-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>
        <f>IF(SP_SUL!B601="","*",SP_SUL!B601)</f>
        <v>46076</v>
      </c>
      <c r="D597" s="93" t="str">
        <f>IF(SP_SUL!D601="","*",SP_SUL!D601)</f>
        <v>EXPANSÃO TURMA 1</v>
      </c>
      <c r="E597" s="93" t="str">
        <f>IF(SP_SUL!H601="","*",SP_SUL!H601)</f>
        <v>-</v>
      </c>
      <c r="F597" s="99" t="str">
        <f>IF(SP_SUL!M601="","*",SP_SUL!M601)</f>
        <v>109-ZGM</v>
      </c>
      <c r="G597" s="94" t="str">
        <f>IF(SP_SUL!I601="","*",SP_SUL!I601)</f>
        <v>-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-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OPORTUNIDADE</v>
      </c>
      <c r="C599" s="94">
        <f>IF(SP_SUL!B603="","*",SP_SUL!B603)</f>
        <v>46077</v>
      </c>
      <c r="D599" s="93" t="str">
        <f>IF(SP_SUL!D603="","*",SP_SUL!D603)</f>
        <v>V97</v>
      </c>
      <c r="E599" s="93" t="str">
        <f>IF(SP_SUL!H603="","*",SP_SUL!H603)</f>
        <v>ZRX</v>
      </c>
      <c r="F599" s="99" t="str">
        <f>IF(SP_SUL!M603="","*",SP_SUL!M603)</f>
        <v>ZRX-ZTT</v>
      </c>
      <c r="G599" s="94" t="str">
        <f>IF(SP_SUL!I603="","*",SP_SUL!I603)</f>
        <v>ZTT</v>
      </c>
      <c r="H599" s="94" t="str">
        <f>IF(SP_SUL!AB603="","*",SP_SUL!AB603)</f>
        <v>FIXO</v>
      </c>
      <c r="I599" s="94" t="str">
        <f>IF(SP_SUL!AC603="","*",SP_SUL!AC603)</f>
        <v>*</v>
      </c>
      <c r="J599" s="95">
        <f>IF(SP_SUL!AA603="","*",SP_SUL!AA603)</f>
        <v>1</v>
      </c>
      <c r="K599" s="96">
        <f>IF(SP_SUL!AD603="","*",SP_SUL!AD603)</f>
        <v>0.33333333333333331</v>
      </c>
    </row>
    <row r="600" spans="2:11" hidden="1">
      <c r="B600" s="93" t="str">
        <f>IF(SP_SUL!Y604="","*",SP_SUL!Y604)</f>
        <v>OPORTUNIDADE</v>
      </c>
      <c r="C600" s="94">
        <f>IF(SP_SUL!B604="","*",SP_SUL!B604)</f>
        <v>46077</v>
      </c>
      <c r="D600" s="93" t="str">
        <f>IF(SP_SUL!D604="","*",SP_SUL!D604)</f>
        <v>EXPANSÃO TURMA 1</v>
      </c>
      <c r="E600" s="93" t="str">
        <f>IF(SP_SUL!H604="","*",SP_SUL!H604)</f>
        <v>-</v>
      </c>
      <c r="F600" s="99" t="str">
        <f>IF(SP_SUL!M604="","*",SP_SUL!M604)</f>
        <v>ZCD</v>
      </c>
      <c r="G600" s="94" t="str">
        <f>IF(SP_SUL!I604="","*",SP_SUL!I604)</f>
        <v>-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-</v>
      </c>
      <c r="K600" s="96" t="str">
        <f>IF(SP_SUL!AD604="","*",SP_SUL!AD604)</f>
        <v>*</v>
      </c>
    </row>
    <row r="601" spans="2:11" hidden="1">
      <c r="B601" s="93" t="str">
        <f>IF(SP_SUL!Y605="","*",SP_SUL!Y605)</f>
        <v>OPORTUNIDADE</v>
      </c>
      <c r="C601" s="94">
        <f>IF(SP_SUL!B605="","*",SP_SUL!B605)</f>
        <v>46077</v>
      </c>
      <c r="D601" s="93" t="str">
        <f>IF(SP_SUL!D605="","*",SP_SUL!D605)</f>
        <v>KLECIO (TP-699)</v>
      </c>
      <c r="E601" s="93" t="str">
        <f>IF(SP_SUL!H605="","*",SP_SUL!H605)</f>
        <v>-</v>
      </c>
      <c r="F601" s="99" t="str">
        <f>IF(SP_SUL!M605="","*",SP_SUL!M605)</f>
        <v>ZAC-S</v>
      </c>
      <c r="G601" s="94" t="str">
        <f>IF(SP_SUL!I605="","*",SP_SUL!I605)</f>
        <v>-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-</v>
      </c>
      <c r="K601" s="96" t="str">
        <f>IF(SP_SUL!AD605="","*",SP_SUL!AD605)</f>
        <v>*</v>
      </c>
    </row>
    <row r="602" spans="2:11" hidden="1">
      <c r="B602" s="93" t="str">
        <f>IF(SP_SUL!Y607="","*",SP_SUL!Y607)</f>
        <v>OPORTUNIDADE</v>
      </c>
      <c r="C602" s="94">
        <f>IF(SP_SUL!B607="","*",SP_SUL!B607)</f>
        <v>46077</v>
      </c>
      <c r="D602" s="93" t="str">
        <f>IF(SP_SUL!D607="","*",SP_SUL!D607)</f>
        <v>E42</v>
      </c>
      <c r="E602" s="93" t="str">
        <f>IF(SP_SUL!H607="","*",SP_SUL!H607)</f>
        <v>ZBV3</v>
      </c>
      <c r="F602" s="99" t="str">
        <f>IF(SP_SUL!M607="","*",SP_SUL!M607)</f>
        <v>ZBM-ZHO</v>
      </c>
      <c r="G602" s="94" t="str">
        <f>IF(SP_SUL!I607="","*",SP_SUL!I607)</f>
        <v>ZBV3</v>
      </c>
      <c r="H602" s="94" t="str">
        <f>IF(SP_SUL!AB607="","*",SP_SUL!AB607)</f>
        <v>FIXO</v>
      </c>
      <c r="I602" s="94" t="str">
        <f>IF(SP_SUL!AC607="","*",SP_SUL!AC607)</f>
        <v>ACIONAMENTO</v>
      </c>
      <c r="J602" s="95" t="str">
        <f>IF(SP_SUL!AA607="","*",SP_SUL!AA607)</f>
        <v>3 (Navas + Lucas + Francisco)</v>
      </c>
      <c r="K602" s="96">
        <f>IF(SP_SUL!AD607="","*",SP_SUL!AD607)</f>
        <v>0.375</v>
      </c>
    </row>
    <row r="603" spans="2:11" hidden="1">
      <c r="B603" s="93" t="str">
        <f>IF(SP_SUL!Y608="","*",SP_SUL!Y608)</f>
        <v>SIM</v>
      </c>
      <c r="C603" s="94">
        <f>IF(SP_SUL!B608="","*",SP_SUL!B608)</f>
        <v>46077</v>
      </c>
      <c r="D603" s="93" t="str">
        <f>IF(SP_SUL!D608="","*",SP_SUL!D608)</f>
        <v>A74</v>
      </c>
      <c r="E603" s="93" t="str">
        <f>IF(SP_SUL!H608="","*",SP_SUL!H608)</f>
        <v>ZBVZQB</v>
      </c>
      <c r="F603" s="99" t="str">
        <f>IF(SP_SUL!M608="","*",SP_SUL!M608)</f>
        <v>ZQBZBV-ZKE</v>
      </c>
      <c r="G603" s="94" t="str">
        <f>IF(SP_SUL!I608="","*",SP_SUL!I608)</f>
        <v>ZKE</v>
      </c>
      <c r="H603" s="94" t="str">
        <f>IF(SP_SUL!AB608="","*",SP_SUL!AB608)</f>
        <v>FIXO</v>
      </c>
      <c r="I603" s="94" t="str">
        <f>IF(SP_SUL!AC608="","*",SP_SUL!AC608)</f>
        <v>ACIONAMENTO</v>
      </c>
      <c r="J603" s="95">
        <f>IF(SP_SUL!AA608="","*",SP_SUL!AA608)</f>
        <v>1</v>
      </c>
      <c r="K603" s="96">
        <f>IF(SP_SUL!AD608="","*",SP_SUL!AD608)</f>
        <v>0.29166666666666669</v>
      </c>
    </row>
    <row r="604" spans="2:11" hidden="1">
      <c r="B604" s="93" t="str">
        <f>IF(SP_SUL!Y609="","*",SP_SUL!Y609)</f>
        <v>OPORTUNIDADE</v>
      </c>
      <c r="C604" s="94">
        <f>IF(SP_SUL!B609="","*",SP_SUL!B609)</f>
        <v>46077</v>
      </c>
      <c r="D604" s="93" t="str">
        <f>IF(SP_SUL!D609="","*",SP_SUL!D609)</f>
        <v>DANIEL (TP-647)</v>
      </c>
      <c r="E604" s="93" t="str">
        <f>IF(SP_SUL!H609="","*",SP_SUL!H609)</f>
        <v>-</v>
      </c>
      <c r="F604" s="99" t="str">
        <f>IF(SP_SUL!M609="","*",SP_SUL!M609)</f>
        <v>ZST</v>
      </c>
      <c r="G604" s="94" t="str">
        <f>IF(SP_SUL!I609="","*",SP_SUL!I609)</f>
        <v>-</v>
      </c>
      <c r="H604" s="94" t="str">
        <f>IF(SP_SUL!AB609="","*",SP_SUL!AB609)</f>
        <v>*</v>
      </c>
      <c r="I604" s="94" t="str">
        <f>IF(SP_SUL!AC609="","*",SP_SUL!AC609)</f>
        <v>*</v>
      </c>
      <c r="J604" s="95" t="str">
        <f>IF(SP_SUL!AA609="","*",SP_SUL!AA609)</f>
        <v>-</v>
      </c>
      <c r="K604" s="96" t="str">
        <f>IF(SP_SUL!AD609="","*",SP_SUL!AD609)</f>
        <v>*</v>
      </c>
    </row>
    <row r="605" spans="2:11" hidden="1">
      <c r="B605" s="93" t="str">
        <f>IF(SP_SUL!Y610="","*",SP_SUL!Y610)</f>
        <v>OPORTUNIDADE</v>
      </c>
      <c r="C605" s="94">
        <f>IF(SP_SUL!B610="","*",SP_SUL!B610)</f>
        <v>46077</v>
      </c>
      <c r="D605" s="93" t="str">
        <f>IF(SP_SUL!D610="","*",SP_SUL!D610)</f>
        <v>V93</v>
      </c>
      <c r="E605" s="93" t="str">
        <f>IF(SP_SUL!H610="","*",SP_SUL!H610)</f>
        <v>ZYU1</v>
      </c>
      <c r="F605" s="99" t="str">
        <f>IF(SP_SUL!M610="","*",SP_SUL!M610)</f>
        <v>ZYU-ZST</v>
      </c>
      <c r="G605" s="94" t="str">
        <f>IF(SP_SUL!I610="","*",SP_SUL!I610)</f>
        <v>ZYU1</v>
      </c>
      <c r="H605" s="94" t="str">
        <f>IF(SP_SUL!AB610="","*",SP_SUL!AB610)</f>
        <v>ESCALA</v>
      </c>
      <c r="I605" s="94" t="str">
        <f>IF(SP_SUL!AC610="","*",SP_SUL!AC610)</f>
        <v>AGD ACIONAMENTO PCM</v>
      </c>
      <c r="J605" s="95">
        <f>IF(SP_SUL!AA610="","*",SP_SUL!AA610)</f>
        <v>1</v>
      </c>
      <c r="K605" s="96">
        <f>IF(SP_SUL!AD610="","*",SP_SUL!AD610)</f>
        <v>0.33333333333333331</v>
      </c>
    </row>
    <row r="606" spans="2:11" hidden="1">
      <c r="B606" s="93" t="str">
        <f>IF(SP_SUL!Y611="","*",SP_SUL!Y611)</f>
        <v>OPORTUNIDADE</v>
      </c>
      <c r="C606" s="94">
        <f>IF(SP_SUL!B611="","*",SP_SUL!B611)</f>
        <v>46077</v>
      </c>
      <c r="D606" s="93" t="str">
        <f>IF(SP_SUL!D611="","*",SP_SUL!D611)</f>
        <v>ROGÉRIO (TP-730)</v>
      </c>
      <c r="E606" s="93" t="str">
        <f>IF(SP_SUL!H611="","*",SP_SUL!H611)</f>
        <v>-</v>
      </c>
      <c r="F606" s="99" t="str">
        <f>IF(SP_SUL!M611="","*",SP_SUL!M611)</f>
        <v>ZYU</v>
      </c>
      <c r="G606" s="94" t="str">
        <f>IF(SP_SUL!I611="","*",SP_SUL!I611)</f>
        <v>*</v>
      </c>
      <c r="H606" s="94" t="str">
        <f>IF(SP_SUL!AB611="","*",SP_SUL!AB611)</f>
        <v>*</v>
      </c>
      <c r="I606" s="94" t="str">
        <f>IF(SP_SUL!AC611="","*",SP_SUL!AC611)</f>
        <v>*</v>
      </c>
      <c r="J606" s="95" t="str">
        <f>IF(SP_SUL!AA611="","*",SP_SUL!AA611)</f>
        <v>-</v>
      </c>
      <c r="K606" s="96" t="str">
        <f>IF(SP_SUL!AD611="","*",SP_SUL!AD611)</f>
        <v>*</v>
      </c>
    </row>
    <row r="607" spans="2:11" hidden="1">
      <c r="B607" s="93" t="str">
        <f>IF(SP_SUL!Y612="","*",SP_SUL!Y612)</f>
        <v>OPORTUNIDADE</v>
      </c>
      <c r="C607" s="94">
        <f>IF(SP_SUL!B612="","*",SP_SUL!B612)</f>
        <v>46077</v>
      </c>
      <c r="D607" s="93" t="str">
        <f>IF(SP_SUL!D612="","*",SP_SUL!D612)</f>
        <v>W59</v>
      </c>
      <c r="E607" s="93" t="str">
        <f>IF(SP_SUL!H612="","*",SP_SUL!H612)</f>
        <v>ZYU1</v>
      </c>
      <c r="F607" s="99" t="str">
        <f>IF(SP_SUL!M612="","*",SP_SUL!M612)</f>
        <v>ZDY-ZFY</v>
      </c>
      <c r="G607" s="94" t="str">
        <f>IF(SP_SUL!I612="","*",SP_SUL!I612)</f>
        <v>ZYU1</v>
      </c>
      <c r="H607" s="94" t="str">
        <f>IF(SP_SUL!AB612="","*",SP_SUL!AB612)</f>
        <v>FIXO</v>
      </c>
      <c r="I607" s="94" t="str">
        <f>IF(SP_SUL!AC612="","*",SP_SUL!AC612)</f>
        <v>*</v>
      </c>
      <c r="J607" s="95">
        <f>IF(SP_SUL!AA612="","*",SP_SUL!AA612)</f>
        <v>1</v>
      </c>
      <c r="K607" s="96">
        <f>IF(SP_SUL!AD612="","*",SP_SUL!AD612)</f>
        <v>0.29166666666666669</v>
      </c>
    </row>
    <row r="608" spans="2:11" hidden="1">
      <c r="B608" s="93" t="str">
        <f>IF(SP_SUL!Y613="","*",SP_SUL!Y613)</f>
        <v>*</v>
      </c>
      <c r="C608" s="94" t="str">
        <f>IF(SP_SUL!B613="","*",SP_SUL!B613)</f>
        <v>*</v>
      </c>
      <c r="D608" s="93" t="str">
        <f>IF(SP_SUL!D613="","*",SP_SUL!D613)</f>
        <v>ROBSON (TF-701)</v>
      </c>
      <c r="E608" s="93" t="str">
        <f>IF(SP_SUL!H613="","*",SP_SUL!H613)</f>
        <v>-</v>
      </c>
      <c r="F608" s="99" t="str">
        <f>IF(SP_SUL!M613="","*",SP_SUL!M613)</f>
        <v>ZDY-ZFY</v>
      </c>
      <c r="G608" s="94" t="str">
        <f>IF(SP_SUL!I613="","*",SP_SUL!I613)</f>
        <v>-</v>
      </c>
      <c r="H608" s="94" t="str">
        <f>IF(SP_SUL!AB613="","*",SP_SUL!AB613)</f>
        <v>*</v>
      </c>
      <c r="I608" s="94" t="str">
        <f>IF(SP_SUL!AC613="","*",SP_SUL!AC613)</f>
        <v>*</v>
      </c>
      <c r="J608" s="95" t="str">
        <f>IF(SP_SUL!AA613="","*",SP_SUL!AA613)</f>
        <v>-</v>
      </c>
      <c r="K608" s="96" t="str">
        <f>IF(SP_SUL!AD613="","*",SP_SUL!AD613)</f>
        <v>*</v>
      </c>
    </row>
    <row r="609" spans="2:11" hidden="1">
      <c r="B609" s="93" t="str">
        <f>IF(SP_SUL!Y614="","*",SP_SUL!Y614)</f>
        <v>*</v>
      </c>
      <c r="C609" s="94" t="str">
        <f>IF(SP_SUL!B614="","*",SP_SUL!B614)</f>
        <v>*</v>
      </c>
      <c r="D609" s="93" t="str">
        <f>IF(SP_SUL!D614="","*",SP_SUL!D614)</f>
        <v>JACIANO (TF-674)</v>
      </c>
      <c r="E609" s="93" t="str">
        <f>IF(SP_SUL!H614="","*",SP_SUL!H614)</f>
        <v>-</v>
      </c>
      <c r="F609" s="99" t="str">
        <f>IF(SP_SUL!M614="","*",SP_SUL!M614)</f>
        <v>ZDY-ZFY</v>
      </c>
      <c r="G609" s="94" t="str">
        <f>IF(SP_SUL!I614="","*",SP_SUL!I614)</f>
        <v>-</v>
      </c>
      <c r="H609" s="94" t="str">
        <f>IF(SP_SUL!AB614="","*",SP_SUL!AB614)</f>
        <v>*</v>
      </c>
      <c r="I609" s="94" t="str">
        <f>IF(SP_SUL!AC614="","*",SP_SUL!AC614)</f>
        <v>*</v>
      </c>
      <c r="J609" s="95" t="str">
        <f>IF(SP_SUL!AA614="","*",SP_SUL!AA614)</f>
        <v>-</v>
      </c>
      <c r="K609" s="96" t="str">
        <f>IF(SP_SUL!AD614="","*",SP_SUL!AD614)</f>
        <v>*</v>
      </c>
    </row>
    <row r="610" spans="2:11" hidden="1">
      <c r="B610" s="93" t="str">
        <f>IF(SP_SUL!Y615="","*",SP_SUL!Y615)</f>
        <v>*</v>
      </c>
      <c r="C610" s="94" t="str">
        <f>IF(SP_SUL!B615="","*",SP_SUL!B615)</f>
        <v>*</v>
      </c>
      <c r="D610" s="93" t="str">
        <f>IF(SP_SUL!D615="","*",SP_SUL!D615)</f>
        <v>ROBSON (TP-729)</v>
      </c>
      <c r="E610" s="93" t="str">
        <f>IF(SP_SUL!H615="","*",SP_SUL!H615)</f>
        <v>-</v>
      </c>
      <c r="F610" s="99" t="str">
        <f>IF(SP_SUL!M615="","*",SP_SUL!M615)</f>
        <v>ZDY-ZFY</v>
      </c>
      <c r="G610" s="94" t="str">
        <f>IF(SP_SUL!I615="","*",SP_SUL!I615)</f>
        <v>-</v>
      </c>
      <c r="H610" s="94" t="str">
        <f>IF(SP_SUL!AB615="","*",SP_SUL!AB615)</f>
        <v>*</v>
      </c>
      <c r="I610" s="94" t="str">
        <f>IF(SP_SUL!AC615="","*",SP_SUL!AC615)</f>
        <v>*</v>
      </c>
      <c r="J610" s="95" t="str">
        <f>IF(SP_SUL!AA615="","*",SP_SUL!AA615)</f>
        <v>-</v>
      </c>
      <c r="K610" s="96" t="str">
        <f>IF(SP_SUL!AD615="","*",SP_SUL!AD615)</f>
        <v>*</v>
      </c>
    </row>
    <row r="611" spans="2:11" hidden="1">
      <c r="B611" s="93" t="str">
        <f>IF(SP_SUL!Y616="","*",SP_SUL!Y616)</f>
        <v>SIM</v>
      </c>
      <c r="C611" s="94">
        <f>IF(SP_SUL!B616="","*",SP_SUL!B616)</f>
        <v>46077</v>
      </c>
      <c r="D611" s="93" t="str">
        <f>IF(SP_SUL!D616="","*",SP_SUL!D616)</f>
        <v>A84</v>
      </c>
      <c r="E611" s="93" t="str">
        <f>IF(SP_SUL!H616="","*",SP_SUL!H616)</f>
        <v>ZKEZGA</v>
      </c>
      <c r="F611" s="99" t="str">
        <f>IF(SP_SUL!M616="","*",SP_SUL!M616)</f>
        <v>ZKEZGA-ZEV</v>
      </c>
      <c r="G611" s="94" t="str">
        <f>IF(SP_SUL!I616="","*",SP_SUL!I616)</f>
        <v>ZEV-1</v>
      </c>
      <c r="H611" s="94" t="str">
        <f>IF(SP_SUL!AB616="","*",SP_SUL!AB616)</f>
        <v>FIXO</v>
      </c>
      <c r="I611" s="94" t="str">
        <f>IF(SP_SUL!AC616="","*",SP_SUL!AC616)</f>
        <v>*</v>
      </c>
      <c r="J611" s="95">
        <f>IF(SP_SUL!AA616="","*",SP_SUL!AA616)</f>
        <v>1</v>
      </c>
      <c r="K611" s="96">
        <f>IF(SP_SUL!AD616="","*",SP_SUL!AD616)</f>
        <v>0.29166666666666669</v>
      </c>
    </row>
    <row r="612" spans="2:11" hidden="1">
      <c r="B612" s="93" t="str">
        <f>IF(SP_SUL!Y617="","*",SP_SUL!Y617)</f>
        <v>OPORTUNIDADE</v>
      </c>
      <c r="C612" s="94">
        <f>IF(SP_SUL!B617="","*",SP_SUL!B617)</f>
        <v>46077</v>
      </c>
      <c r="D612" s="93" t="str">
        <f>IF(SP_SUL!D617="","*",SP_SUL!D617)</f>
        <v>SUPER ZWW</v>
      </c>
      <c r="E612" s="93" t="str">
        <f>IF(SP_SUL!H617="","*",SP_SUL!H617)</f>
        <v>-</v>
      </c>
      <c r="F612" s="99" t="str">
        <f>IF(SP_SUL!M617="","*",SP_SUL!M617)</f>
        <v>ZWW-ZKW</v>
      </c>
      <c r="G612" s="94" t="str">
        <f>IF(SP_SUL!I617="","*",SP_SUL!I617)</f>
        <v>-</v>
      </c>
      <c r="H612" s="94" t="str">
        <f>IF(SP_SUL!AB617="","*",SP_SUL!AB617)</f>
        <v>*</v>
      </c>
      <c r="I612" s="94" t="str">
        <f>IF(SP_SUL!AC617="","*",SP_SUL!AC617)</f>
        <v>*</v>
      </c>
      <c r="J612" s="95" t="str">
        <f>IF(SP_SUL!AA617="","*",SP_SUL!AA617)</f>
        <v>-</v>
      </c>
      <c r="K612" s="96" t="str">
        <f>IF(SP_SUL!AD617="","*",SP_SUL!AD617)</f>
        <v>*</v>
      </c>
    </row>
    <row r="613" spans="2:11" hidden="1">
      <c r="B613" s="93" t="str">
        <f>IF(SP_SUL!Y618="","*",SP_SUL!Y618)</f>
        <v>OPORTUNIDADE</v>
      </c>
      <c r="C613" s="94">
        <f>IF(SP_SUL!B618="","*",SP_SUL!B618)</f>
        <v>46077</v>
      </c>
      <c r="D613" s="93" t="str">
        <f>IF(SP_SUL!D618="","*",SP_SUL!D618)</f>
        <v>EDSON (TP-780)</v>
      </c>
      <c r="E613" s="93" t="str">
        <f>IF(SP_SUL!H618="","*",SP_SUL!H618)</f>
        <v>-</v>
      </c>
      <c r="F613" s="99" t="str">
        <f>IF(SP_SUL!M618="","*",SP_SUL!M618)</f>
        <v>ZKW</v>
      </c>
      <c r="G613" s="94" t="str">
        <f>IF(SP_SUL!I618="","*",SP_SUL!I618)</f>
        <v>*</v>
      </c>
      <c r="H613" s="94" t="str">
        <f>IF(SP_SUL!AB618="","*",SP_SUL!AB618)</f>
        <v>*</v>
      </c>
      <c r="I613" s="94" t="str">
        <f>IF(SP_SUL!AC618="","*",SP_SUL!AC618)</f>
        <v>*</v>
      </c>
      <c r="J613" s="95" t="str">
        <f>IF(SP_SUL!AA618="","*",SP_SUL!AA618)</f>
        <v>-</v>
      </c>
      <c r="K613" s="96" t="str">
        <f>IF(SP_SUL!AD618="","*",SP_SUL!AD618)</f>
        <v>*</v>
      </c>
    </row>
    <row r="614" spans="2:11" hidden="1">
      <c r="B614" s="93" t="str">
        <f>IF(SP_SUL!Y619="","*",SP_SUL!Y619)</f>
        <v>OPORTUNIDADE</v>
      </c>
      <c r="C614" s="94">
        <f>IF(SP_SUL!B619="","*",SP_SUL!B619)</f>
        <v>46077</v>
      </c>
      <c r="D614" s="93" t="str">
        <f>IF(SP_SUL!D619="","*",SP_SUL!D619)</f>
        <v>V89</v>
      </c>
      <c r="E614" s="93" t="str">
        <f>IF(SP_SUL!H619="","*",SP_SUL!H619)</f>
        <v>102ZKW2</v>
      </c>
      <c r="F614" s="99" t="str">
        <f>IF(SP_SUL!M619="","*",SP_SUL!M619)</f>
        <v>ZWW-ZKW</v>
      </c>
      <c r="G614" s="94" t="str">
        <f>IF(SP_SUL!I619="","*",SP_SUL!I619)</f>
        <v>102ZKW2</v>
      </c>
      <c r="H614" s="94" t="str">
        <f>IF(SP_SUL!AB619="","*",SP_SUL!AB619)</f>
        <v>FIXO</v>
      </c>
      <c r="I614" s="94" t="str">
        <f>IF(SP_SUL!AC619="","*",SP_SUL!AC619)</f>
        <v>ACIONAMENTO</v>
      </c>
      <c r="J614" s="95">
        <f>IF(SP_SUL!AA619="","*",SP_SUL!AA619)</f>
        <v>1</v>
      </c>
      <c r="K614" s="96">
        <f>IF(SP_SUL!AD619="","*",SP_SUL!AD619)</f>
        <v>0.35416666666666669</v>
      </c>
    </row>
    <row r="615" spans="2:11" hidden="1">
      <c r="B615" s="93" t="str">
        <f>IF(SP_SUL!Y620="","*",SP_SUL!Y620)</f>
        <v>OPORTUNIDADE</v>
      </c>
      <c r="C615" s="94">
        <f>IF(SP_SUL!B620="","*",SP_SUL!B620)</f>
        <v>46077</v>
      </c>
      <c r="D615" s="93" t="str">
        <f>IF(SP_SUL!D620="","*",SP_SUL!D620)</f>
        <v>W60</v>
      </c>
      <c r="E615" s="93" t="str">
        <f>IF(SP_SUL!H620="","*",SP_SUL!H620)</f>
        <v>ZEM130-2</v>
      </c>
      <c r="F615" s="99" t="str">
        <f>IF(SP_SUL!M620="","*",SP_SUL!M620)</f>
        <v>ZWI-ZEM</v>
      </c>
      <c r="G615" s="94" t="str">
        <f>IF(SP_SUL!I620="","*",SP_SUL!I620)</f>
        <v>ZEM130-2</v>
      </c>
      <c r="H615" s="94" t="str">
        <f>IF(SP_SUL!AB620="","*",SP_SUL!AB620)</f>
        <v>FIXO</v>
      </c>
      <c r="I615" s="94" t="str">
        <f>IF(SP_SUL!AC620="","*",SP_SUL!AC620)</f>
        <v>ACIONAMENTO</v>
      </c>
      <c r="J615" s="95">
        <f>IF(SP_SUL!AA620="","*",SP_SUL!AA620)</f>
        <v>1</v>
      </c>
      <c r="K615" s="96">
        <f>IF(SP_SUL!AD620="","*",SP_SUL!AD620)</f>
        <v>0.29166666666666669</v>
      </c>
    </row>
    <row r="616" spans="2:11" hidden="1">
      <c r="B616" s="93" t="str">
        <f>IF(SP_SUL!Y621="","*",SP_SUL!Y621)</f>
        <v>*</v>
      </c>
      <c r="C616" s="94" t="str">
        <f>IF(SP_SUL!B621="","*",SP_SUL!B621)</f>
        <v>*</v>
      </c>
      <c r="D616" s="93" t="str">
        <f>IF(SP_SUL!D621="","*",SP_SUL!D621)</f>
        <v>*</v>
      </c>
      <c r="E616" s="93" t="str">
        <f>IF(SP_SUL!H621="","*",SP_SUL!H621)</f>
        <v>*</v>
      </c>
      <c r="F616" s="99" t="str">
        <f>IF(SP_SUL!M621="","*",SP_SUL!M621)</f>
        <v>-</v>
      </c>
      <c r="G616" s="94" t="str">
        <f>IF(SP_SUL!I621="","*",SP_SUL!I621)</f>
        <v>*</v>
      </c>
      <c r="H616" s="94" t="str">
        <f>IF(SP_SUL!AB621="","*",SP_SUL!AB621)</f>
        <v>*</v>
      </c>
      <c r="I616" s="94" t="str">
        <f>IF(SP_SUL!AC621="","*",SP_SUL!AC621)</f>
        <v>*</v>
      </c>
      <c r="J616" s="95" t="str">
        <f>IF(SP_SUL!AA621="","*",SP_SUL!AA621)</f>
        <v>*</v>
      </c>
      <c r="K616" s="96" t="str">
        <f>IF(SP_SUL!AD621="","*",SP_SUL!AD621)</f>
        <v>*</v>
      </c>
    </row>
    <row r="617" spans="2:11" hidden="1">
      <c r="B617" s="93" t="str">
        <f>IF(SP_SUL!Y622="","*",SP_SUL!Y622)</f>
        <v>OPORTUNIDADE</v>
      </c>
      <c r="C617" s="94">
        <f>IF(SP_SUL!B622="","*",SP_SUL!B622)</f>
        <v>46077</v>
      </c>
      <c r="D617" s="93" t="str">
        <f>IF(SP_SUL!D622="","*",SP_SUL!D622)</f>
        <v>W99</v>
      </c>
      <c r="E617" s="93" t="str">
        <f>IF(SP_SUL!H622="","*",SP_SUL!H622)</f>
        <v>102ZKW2</v>
      </c>
      <c r="F617" s="99" t="str">
        <f>IF(SP_SUL!M622="","*",SP_SUL!M622)</f>
        <v>ZKW-ZEM</v>
      </c>
      <c r="G617" s="94" t="str">
        <f>IF(SP_SUL!I622="","*",SP_SUL!I622)</f>
        <v>ZEM130-2</v>
      </c>
      <c r="H617" s="94" t="str">
        <f>IF(SP_SUL!AB622="","*",SP_SUL!AB622)</f>
        <v>FIXO</v>
      </c>
      <c r="I617" s="94" t="str">
        <f>IF(SP_SUL!AC622="","*",SP_SUL!AC622)</f>
        <v>*</v>
      </c>
      <c r="J617" s="95">
        <f>IF(SP_SUL!AA622="","*",SP_SUL!AA622)</f>
        <v>2</v>
      </c>
      <c r="K617" s="96">
        <f>IF(SP_SUL!AD622="","*",SP_SUL!AD622)</f>
        <v>0.4375</v>
      </c>
    </row>
    <row r="618" spans="2:11" hidden="1">
      <c r="B618" s="93" t="str">
        <f>IF(SP_SUL!Y623="","*",SP_SUL!Y623)</f>
        <v>*</v>
      </c>
      <c r="C618" s="94">
        <f>IF(SP_SUL!B623="","*",SP_SUL!B623)</f>
        <v>46077</v>
      </c>
      <c r="D618" s="93" t="str">
        <f>IF(SP_SUL!D623="","*",SP_SUL!D623)</f>
        <v>MOD ZRB</v>
      </c>
      <c r="E618" s="93" t="str">
        <f>IF(SP_SUL!H623="","*",SP_SUL!H623)</f>
        <v>-</v>
      </c>
      <c r="F618" s="99" t="str">
        <f>IF(SP_SUL!M623="","*",SP_SUL!M623)</f>
        <v>ZEJ-ZRB</v>
      </c>
      <c r="G618" s="94" t="str">
        <f>IF(SP_SUL!I623="","*",SP_SUL!I623)</f>
        <v>-</v>
      </c>
      <c r="H618" s="94" t="str">
        <f>IF(SP_SUL!AB623="","*",SP_SUL!AB623)</f>
        <v>*</v>
      </c>
      <c r="I618" s="94" t="str">
        <f>IF(SP_SUL!AC623="","*",SP_SUL!AC623)</f>
        <v>*</v>
      </c>
      <c r="J618" s="95" t="str">
        <f>IF(SP_SUL!AA623="","*",SP_SUL!AA623)</f>
        <v>-</v>
      </c>
      <c r="K618" s="96" t="str">
        <f>IF(SP_SUL!AD623="","*",SP_SUL!AD623)</f>
        <v>*</v>
      </c>
    </row>
    <row r="619" spans="2:11" hidden="1">
      <c r="B619" s="93" t="str">
        <f>IF(SP_SUL!Y624="","*",SP_SUL!Y624)</f>
        <v>OPORTUNIDADE</v>
      </c>
      <c r="C619" s="94">
        <f>IF(SP_SUL!B624="","*",SP_SUL!B624)</f>
        <v>46077</v>
      </c>
      <c r="D619" s="93" t="str">
        <f>IF(SP_SUL!D624="","*",SP_SUL!D624)</f>
        <v>W97</v>
      </c>
      <c r="E619" s="93" t="str">
        <f>IF(SP_SUL!H624="","*",SP_SUL!H624)</f>
        <v>ZEM-1</v>
      </c>
      <c r="F619" s="99" t="str">
        <f>IF(SP_SUL!M624="","*",SP_SUL!M624)</f>
        <v>ZEM-ZEV</v>
      </c>
      <c r="G619" s="94" t="str">
        <f>IF(SP_SUL!I624="","*",SP_SUL!I624)</f>
        <v>ZEV-1</v>
      </c>
      <c r="H619" s="94" t="str">
        <f>IF(SP_SUL!AB624="","*",SP_SUL!AB624)</f>
        <v>FIXO</v>
      </c>
      <c r="I619" s="94" t="str">
        <f>IF(SP_SUL!AC624="","*",SP_SUL!AC624)</f>
        <v>*</v>
      </c>
      <c r="J619" s="95">
        <f>IF(SP_SUL!AA624="","*",SP_SUL!AA624)</f>
        <v>2</v>
      </c>
      <c r="K619" s="96">
        <f>IF(SP_SUL!AD624="","*",SP_SUL!AD624)</f>
        <v>0.375</v>
      </c>
    </row>
    <row r="620" spans="2:11" hidden="1">
      <c r="B620" s="93" t="str">
        <f>IF(SP_SUL!Y625="","*",SP_SUL!Y625)</f>
        <v>*</v>
      </c>
      <c r="C620" s="94" t="str">
        <f>IF(SP_SUL!B625="","*",SP_SUL!B625)</f>
        <v>*</v>
      </c>
      <c r="D620" s="93" t="str">
        <f>IF(SP_SUL!D625="","*",SP_SUL!D625)</f>
        <v>*</v>
      </c>
      <c r="E620" s="93" t="str">
        <f>IF(SP_SUL!H625="","*",SP_SUL!H625)</f>
        <v>*</v>
      </c>
      <c r="F620" s="99" t="str">
        <f>IF(SP_SUL!M625="","*",SP_SUL!M625)</f>
        <v>-</v>
      </c>
      <c r="G620" s="94" t="str">
        <f>IF(SP_SUL!I625="","*",SP_SUL!I625)</f>
        <v>*</v>
      </c>
      <c r="H620" s="94" t="str">
        <f>IF(SP_SUL!AB625="","*",SP_SUL!AB625)</f>
        <v>*</v>
      </c>
      <c r="I620" s="94" t="str">
        <f>IF(SP_SUL!AC625="","*",SP_SUL!AC625)</f>
        <v>*</v>
      </c>
      <c r="J620" s="95" t="str">
        <f>IF(SP_SUL!AA625="","*",SP_SUL!AA625)</f>
        <v>*</v>
      </c>
      <c r="K620" s="96" t="str">
        <f>IF(SP_SUL!AD625="","*",SP_SUL!AD625)</f>
        <v>*</v>
      </c>
    </row>
    <row r="621" spans="2:11" hidden="1">
      <c r="B621" s="93" t="str">
        <f>IF(SP_SUL!Y626="","*",SP_SUL!Y626)</f>
        <v>*</v>
      </c>
      <c r="C621" s="94">
        <f>IF(SP_SUL!B626="","*",SP_SUL!B626)</f>
        <v>46077</v>
      </c>
      <c r="D621" s="93" t="str">
        <f>IF(SP_SUL!D626="","*",SP_SUL!D626)</f>
        <v>MOD ZEZ</v>
      </c>
      <c r="E621" s="93" t="str">
        <f>IF(SP_SUL!H626="","*",SP_SUL!H626)</f>
        <v>-</v>
      </c>
      <c r="F621" s="99" t="str">
        <f>IF(SP_SUL!M626="","*",SP_SUL!M626)</f>
        <v>ZEZ-ZXW</v>
      </c>
      <c r="G621" s="94" t="str">
        <f>IF(SP_SUL!I626="","*",SP_SUL!I626)</f>
        <v>-</v>
      </c>
      <c r="H621" s="94" t="str">
        <f>IF(SP_SUL!AB626="","*",SP_SUL!AB626)</f>
        <v>*</v>
      </c>
      <c r="I621" s="94" t="str">
        <f>IF(SP_SUL!AC626="","*",SP_SUL!AC626)</f>
        <v>*</v>
      </c>
      <c r="J621" s="95" t="str">
        <f>IF(SP_SUL!AA626="","*",SP_SUL!AA626)</f>
        <v>-</v>
      </c>
      <c r="K621" s="96" t="str">
        <f>IF(SP_SUL!AD626="","*",SP_SUL!AD626)</f>
        <v>*</v>
      </c>
    </row>
    <row r="622" spans="2:11" hidden="1">
      <c r="B622" s="93" t="str">
        <f>IF(SP_SUL!Y627="","*",SP_SUL!Y627)</f>
        <v>*</v>
      </c>
      <c r="C622" s="94">
        <f>IF(SP_SUL!B627="","*",SP_SUL!B627)</f>
        <v>46077</v>
      </c>
      <c r="D622" s="93" t="str">
        <f>IF(SP_SUL!D627="","*",SP_SUL!D627)</f>
        <v>MOD ZGP</v>
      </c>
      <c r="E622" s="93" t="str">
        <f>IF(SP_SUL!H627="","*",SP_SUL!H627)</f>
        <v>-</v>
      </c>
      <c r="F622" s="99" t="str">
        <f>IF(SP_SUL!M627="","*",SP_SUL!M627)</f>
        <v>ZPT-ZGP</v>
      </c>
      <c r="G622" s="94" t="str">
        <f>IF(SP_SUL!I627="","*",SP_SUL!I627)</f>
        <v>-</v>
      </c>
      <c r="H622" s="94" t="str">
        <f>IF(SP_SUL!AB627="","*",SP_SUL!AB627)</f>
        <v>*</v>
      </c>
      <c r="I622" s="94" t="str">
        <f>IF(SP_SUL!AC627="","*",SP_SUL!AC627)</f>
        <v>*</v>
      </c>
      <c r="J622" s="95" t="str">
        <f>IF(SP_SUL!AA627="","*",SP_SUL!AA627)</f>
        <v>-</v>
      </c>
      <c r="K622" s="96" t="str">
        <f>IF(SP_SUL!AD627="","*",SP_SUL!AD627)</f>
        <v>*</v>
      </c>
    </row>
    <row r="623" spans="2:11" hidden="1">
      <c r="B623" s="93" t="str">
        <f>IF(SP_SUL!Y628="","*",SP_SUL!Y628)</f>
        <v>*</v>
      </c>
      <c r="C623" s="94" t="str">
        <f>IF(SP_SUL!B628="","*",SP_SUL!B628)</f>
        <v>*</v>
      </c>
      <c r="D623" s="93" t="str">
        <f>IF(SP_SUL!D628="","*",SP_SUL!D628)</f>
        <v>*</v>
      </c>
      <c r="E623" s="93" t="str">
        <f>IF(SP_SUL!H628="","*",SP_SUL!H628)</f>
        <v>*</v>
      </c>
      <c r="F623" s="99" t="str">
        <f>IF(SP_SUL!M628="","*",SP_SUL!M628)</f>
        <v>-</v>
      </c>
      <c r="G623" s="94" t="str">
        <f>IF(SP_SUL!I628="","*",SP_SUL!I628)</f>
        <v>*</v>
      </c>
      <c r="H623" s="94" t="str">
        <f>IF(SP_SUL!AB628="","*",SP_SUL!AB628)</f>
        <v>*</v>
      </c>
      <c r="I623" s="94" t="str">
        <f>IF(SP_SUL!AC628="","*",SP_SUL!AC628)</f>
        <v>*</v>
      </c>
      <c r="J623" s="95" t="str">
        <f>IF(SP_SUL!AA628="","*",SP_SUL!AA628)</f>
        <v>*</v>
      </c>
      <c r="K623" s="96" t="str">
        <f>IF(SP_SUL!AD628="","*",SP_SUL!AD628)</f>
        <v>*</v>
      </c>
    </row>
    <row r="624" spans="2:11" hidden="1">
      <c r="B624" s="93" t="str">
        <f>IF(SP_SUL!Y629="","*",SP_SUL!Y629)</f>
        <v>OPORTUNIDADE</v>
      </c>
      <c r="C624" s="94">
        <f>IF(SP_SUL!B629="","*",SP_SUL!B629)</f>
        <v>46077</v>
      </c>
      <c r="D624" s="93" t="str">
        <f>IF(SP_SUL!D629="","*",SP_SUL!D629)</f>
        <v>HUELTON (TP-725)</v>
      </c>
      <c r="E624" s="93" t="str">
        <f>IF(SP_SUL!H629="","*",SP_SUL!H629)</f>
        <v>-</v>
      </c>
      <c r="F624" s="99" t="str">
        <f>IF(SP_SUL!M629="","*",SP_SUL!M629)</f>
        <v>ZPT</v>
      </c>
      <c r="G624" s="94" t="str">
        <f>IF(SP_SUL!I629="","*",SP_SUL!I629)</f>
        <v>-</v>
      </c>
      <c r="H624" s="94" t="str">
        <f>IF(SP_SUL!AB629="","*",SP_SUL!AB629)</f>
        <v>*</v>
      </c>
      <c r="I624" s="94" t="str">
        <f>IF(SP_SUL!AC629="","*",SP_SUL!AC629)</f>
        <v>*</v>
      </c>
      <c r="J624" s="95" t="str">
        <f>IF(SP_SUL!AA629="","*",SP_SUL!AA629)</f>
        <v>-</v>
      </c>
      <c r="K624" s="96" t="str">
        <f>IF(SP_SUL!AD629="","*",SP_SUL!AD629)</f>
        <v>*</v>
      </c>
    </row>
    <row r="625" spans="2:11" hidden="1">
      <c r="B625" s="93" t="str">
        <f>IF(SP_SUL!Y630="","*",SP_SUL!Y630)</f>
        <v>OPORTUNIDADE</v>
      </c>
      <c r="C625" s="94">
        <f>IF(SP_SUL!B630="","*",SP_SUL!B630)</f>
        <v>46077</v>
      </c>
      <c r="D625" s="93" t="str">
        <f>IF(SP_SUL!D630="","*",SP_SUL!D630)</f>
        <v>DIEGO (TF-42)</v>
      </c>
      <c r="E625" s="93" t="str">
        <f>IF(SP_SUL!H630="","*",SP_SUL!H630)</f>
        <v>-</v>
      </c>
      <c r="F625" s="99" t="str">
        <f>IF(SP_SUL!M630="","*",SP_SUL!M630)</f>
        <v>PAT-ZGM</v>
      </c>
      <c r="G625" s="94" t="str">
        <f>IF(SP_SUL!I630="","*",SP_SUL!I630)</f>
        <v>-</v>
      </c>
      <c r="H625" s="94" t="str">
        <f>IF(SP_SUL!AB630="","*",SP_SUL!AB630)</f>
        <v>*</v>
      </c>
      <c r="I625" s="94" t="str">
        <f>IF(SP_SUL!AC630="","*",SP_SUL!AC630)</f>
        <v>*</v>
      </c>
      <c r="J625" s="95" t="str">
        <f>IF(SP_SUL!AA630="","*",SP_SUL!AA630)</f>
        <v>-</v>
      </c>
      <c r="K625" s="96" t="str">
        <f>IF(SP_SUL!AD630="","*",SP_SUL!AD630)</f>
        <v>*</v>
      </c>
    </row>
    <row r="626" spans="2:11" hidden="1">
      <c r="B626" s="93" t="str">
        <f>IF(SP_SUL!Y631="","*",SP_SUL!Y631)</f>
        <v>OPORTUNIDADE</v>
      </c>
      <c r="C626" s="94">
        <f>IF(SP_SUL!B631="","*",SP_SUL!B631)</f>
        <v>46077</v>
      </c>
      <c r="D626" s="93" t="str">
        <f>IF(SP_SUL!D631="","*",SP_SUL!D631)</f>
        <v>EXPANSÃO TURMA 1</v>
      </c>
      <c r="E626" s="93" t="str">
        <f>IF(SP_SUL!H631="","*",SP_SUL!H631)</f>
        <v>-</v>
      </c>
      <c r="F626" s="99" t="str">
        <f>IF(SP_SUL!M631="","*",SP_SUL!M631)</f>
        <v>109-ZGM</v>
      </c>
      <c r="G626" s="94" t="str">
        <f>IF(SP_SUL!I631="","*",SP_SUL!I631)</f>
        <v>-</v>
      </c>
      <c r="H626" s="94" t="str">
        <f>IF(SP_SUL!AB631="","*",SP_SUL!AB631)</f>
        <v>*</v>
      </c>
      <c r="I626" s="94" t="str">
        <f>IF(SP_SUL!AC631="","*",SP_SUL!AC631)</f>
        <v>*</v>
      </c>
      <c r="J626" s="95" t="str">
        <f>IF(SP_SUL!AA631="","*",SP_SUL!AA631)</f>
        <v>-</v>
      </c>
      <c r="K626" s="96" t="str">
        <f>IF(SP_SUL!AD631="","*",SP_SUL!AD631)</f>
        <v>*</v>
      </c>
    </row>
    <row r="627" spans="2:11" hidden="1">
      <c r="B627" s="93" t="str">
        <f>IF(SP_SUL!Y632="","*",SP_SUL!Y632)</f>
        <v>*</v>
      </c>
      <c r="C627" s="94" t="str">
        <f>IF(SP_SUL!B632="","*",SP_SUL!B632)</f>
        <v>*</v>
      </c>
      <c r="D627" s="93" t="str">
        <f>IF(SP_SUL!D632="","*",SP_SUL!D632)</f>
        <v>*</v>
      </c>
      <c r="E627" s="93" t="str">
        <f>IF(SP_SUL!H632="","*",SP_SUL!H632)</f>
        <v>*</v>
      </c>
      <c r="F627" s="99" t="str">
        <f>IF(SP_SUL!M632="","*",SP_SUL!M632)</f>
        <v>-</v>
      </c>
      <c r="G627" s="94" t="str">
        <f>IF(SP_SUL!I632="","*",SP_SUL!I632)</f>
        <v>*</v>
      </c>
      <c r="H627" s="94" t="str">
        <f>IF(SP_SUL!AB632="","*",SP_SUL!AB632)</f>
        <v>*</v>
      </c>
      <c r="I627" s="94" t="str">
        <f>IF(SP_SUL!AC632="","*",SP_SUL!AC632)</f>
        <v>*</v>
      </c>
      <c r="J627" s="95" t="str">
        <f>IF(SP_SUL!AA632="","*",SP_SUL!AA632)</f>
        <v>*</v>
      </c>
      <c r="K627" s="96" t="str">
        <f>IF(SP_SUL!AD632="","*",SP_SUL!AD632)</f>
        <v>*</v>
      </c>
    </row>
    <row r="628" spans="2:11" hidden="1">
      <c r="B628" s="93" t="str">
        <f>IF(SP_SUL!Y633="","*",SP_SUL!Y633)</f>
        <v>*</v>
      </c>
      <c r="C628" s="94" t="str">
        <f>IF(SP_SUL!B633="","*",SP_SUL!B633)</f>
        <v>*</v>
      </c>
      <c r="D628" s="93" t="str">
        <f>IF(SP_SUL!D633="","*",SP_SUL!D633)</f>
        <v>*</v>
      </c>
      <c r="E628" s="93" t="str">
        <f>IF(SP_SUL!H633="","*",SP_SUL!H633)</f>
        <v>*</v>
      </c>
      <c r="F628" s="99" t="str">
        <f>IF(SP_SUL!M633="","*",SP_SUL!M633)</f>
        <v>-</v>
      </c>
      <c r="G628" s="94" t="str">
        <f>IF(SP_SUL!I633="","*",SP_SUL!I633)</f>
        <v>*</v>
      </c>
      <c r="H628" s="94" t="str">
        <f>IF(SP_SUL!AB633="","*",SP_SUL!AB633)</f>
        <v>*</v>
      </c>
      <c r="I628" s="94" t="str">
        <f>IF(SP_SUL!AC633="","*",SP_SUL!AC633)</f>
        <v>*</v>
      </c>
      <c r="J628" s="95" t="str">
        <f>IF(SP_SUL!AA633="","*",SP_SUL!AA633)</f>
        <v>*</v>
      </c>
      <c r="K628" s="96" t="str">
        <f>IF(SP_SUL!AD633="","*",SP_SUL!AD633)</f>
        <v>*</v>
      </c>
    </row>
    <row r="629" spans="2:11" hidden="1">
      <c r="B629" s="93" t="str">
        <f>IF(SP_SUL!Y634="","*",SP_SUL!Y634)</f>
        <v>OPORTUNIDADE</v>
      </c>
      <c r="C629" s="94">
        <f>IF(SP_SUL!B634="","*",SP_SUL!B634)</f>
        <v>46078</v>
      </c>
      <c r="D629" s="93" t="str">
        <f>IF(SP_SUL!D634="","*",SP_SUL!D634)</f>
        <v>V97</v>
      </c>
      <c r="E629" s="93" t="str">
        <f>IF(SP_SUL!H634="","*",SP_SUL!H634)</f>
        <v>ZRX</v>
      </c>
      <c r="F629" s="99" t="str">
        <f>IF(SP_SUL!M634="","*",SP_SUL!M634)</f>
        <v>ZRX-ZTT</v>
      </c>
      <c r="G629" s="94" t="str">
        <f>IF(SP_SUL!I634="","*",SP_SUL!I634)</f>
        <v>ZTT</v>
      </c>
      <c r="H629" s="94" t="str">
        <f>IF(SP_SUL!AB634="","*",SP_SUL!AB634)</f>
        <v>FIXO</v>
      </c>
      <c r="I629" s="94" t="str">
        <f>IF(SP_SUL!AC634="","*",SP_SUL!AC634)</f>
        <v>*</v>
      </c>
      <c r="J629" s="95">
        <f>IF(SP_SUL!AA634="","*",SP_SUL!AA634)</f>
        <v>1</v>
      </c>
      <c r="K629" s="96">
        <f>IF(SP_SUL!AD634="","*",SP_SUL!AD634)</f>
        <v>0.33333333333333331</v>
      </c>
    </row>
    <row r="630" spans="2:11" hidden="1">
      <c r="B630" s="93" t="str">
        <f>IF(SP_SUL!Y635="","*",SP_SUL!Y635)</f>
        <v>*</v>
      </c>
      <c r="C630" s="94" t="str">
        <f>IF(SP_SUL!B635="","*",SP_SUL!B635)</f>
        <v>*</v>
      </c>
      <c r="D630" s="93" t="str">
        <f>IF(SP_SUL!D635="","*",SP_SUL!D635)</f>
        <v>EXPANSÃO TURMA 1</v>
      </c>
      <c r="E630" s="93" t="str">
        <f>IF(SP_SUL!H635="","*",SP_SUL!H635)</f>
        <v>-</v>
      </c>
      <c r="F630" s="99" t="str">
        <f>IF(SP_SUL!M635="","*",SP_SUL!M635)</f>
        <v>ZCD</v>
      </c>
      <c r="G630" s="94" t="str">
        <f>IF(SP_SUL!I635="","*",SP_SUL!I635)</f>
        <v>-</v>
      </c>
      <c r="H630" s="94" t="str">
        <f>IF(SP_SUL!AB635="","*",SP_SUL!AB635)</f>
        <v>*</v>
      </c>
      <c r="I630" s="94" t="str">
        <f>IF(SP_SUL!AC635="","*",SP_SUL!AC635)</f>
        <v>*</v>
      </c>
      <c r="J630" s="95" t="str">
        <f>IF(SP_SUL!AA635="","*",SP_SUL!AA635)</f>
        <v>-</v>
      </c>
      <c r="K630" s="96" t="str">
        <f>IF(SP_SUL!AD635="","*",SP_SUL!AD635)</f>
        <v>*</v>
      </c>
    </row>
    <row r="631" spans="2:11" hidden="1">
      <c r="B631" s="93" t="str">
        <f>IF(SP_SUL!Y636="","*",SP_SUL!Y636)</f>
        <v>OPORTUNIDADE</v>
      </c>
      <c r="C631" s="94">
        <f>IF(SP_SUL!B636="","*",SP_SUL!B636)</f>
        <v>46078</v>
      </c>
      <c r="D631" s="93" t="str">
        <f>IF(SP_SUL!D636="","*",SP_SUL!D636)</f>
        <v>KLECIO (TP-699)</v>
      </c>
      <c r="E631" s="93" t="str">
        <f>IF(SP_SUL!H636="","*",SP_SUL!H636)</f>
        <v>-</v>
      </c>
      <c r="F631" s="99" t="str">
        <f>IF(SP_SUL!M636="","*",SP_SUL!M636)</f>
        <v>ZNO-ZAC</v>
      </c>
      <c r="G631" s="94" t="str">
        <f>IF(SP_SUL!I636="","*",SP_SUL!I636)</f>
        <v>-</v>
      </c>
      <c r="H631" s="94" t="str">
        <f>IF(SP_SUL!AB636="","*",SP_SUL!AB636)</f>
        <v>*</v>
      </c>
      <c r="I631" s="94" t="str">
        <f>IF(SP_SUL!AC636="","*",SP_SUL!AC636)</f>
        <v>*</v>
      </c>
      <c r="J631" s="95" t="str">
        <f>IF(SP_SUL!AA636="","*",SP_SUL!AA636)</f>
        <v>-</v>
      </c>
      <c r="K631" s="96" t="str">
        <f>IF(SP_SUL!AD636="","*",SP_SUL!AD636)</f>
        <v>*</v>
      </c>
    </row>
    <row r="632" spans="2:11" hidden="1">
      <c r="B632" s="93" t="str">
        <f>IF(SP_SUL!Y637="","*",SP_SUL!Y637)</f>
        <v>OPORTUNIDADE</v>
      </c>
      <c r="C632" s="94">
        <f>IF(SP_SUL!B637="","*",SP_SUL!B637)</f>
        <v>46078</v>
      </c>
      <c r="D632" s="93" t="str">
        <f>IF(SP_SUL!D637="","*",SP_SUL!D637)</f>
        <v>E42</v>
      </c>
      <c r="E632" s="93" t="str">
        <f>IF(SP_SUL!H637="","*",SP_SUL!H637)</f>
        <v>ZBV3</v>
      </c>
      <c r="F632" s="99" t="str">
        <f>IF(SP_SUL!M637="","*",SP_SUL!M637)</f>
        <v>ZBM-ZHO</v>
      </c>
      <c r="G632" s="94" t="str">
        <f>IF(SP_SUL!I637="","*",SP_SUL!I637)</f>
        <v>ZBV3</v>
      </c>
      <c r="H632" s="94" t="str">
        <f>IF(SP_SUL!AB637="","*",SP_SUL!AB637)</f>
        <v>FIXO</v>
      </c>
      <c r="I632" s="94" t="str">
        <f>IF(SP_SUL!AC637="","*",SP_SUL!AC637)</f>
        <v>ACIONAMENTO</v>
      </c>
      <c r="J632" s="95" t="str">
        <f>IF(SP_SUL!AA637="","*",SP_SUL!AA637)</f>
        <v>3 (Navas + Lucas + Francisco)</v>
      </c>
      <c r="K632" s="96">
        <f>IF(SP_SUL!AD637="","*",SP_SUL!AD637)</f>
        <v>0.375</v>
      </c>
    </row>
    <row r="633" spans="2:11" hidden="1">
      <c r="B633" s="93" t="str">
        <f>IF(SP_SUL!Y638="","*",SP_SUL!Y638)</f>
        <v>*</v>
      </c>
      <c r="C633" s="94" t="str">
        <f>IF(SP_SUL!B638="","*",SP_SUL!B638)</f>
        <v>*</v>
      </c>
      <c r="D633" s="93" t="str">
        <f>IF(SP_SUL!D638="","*",SP_SUL!D638)</f>
        <v>*</v>
      </c>
      <c r="E633" s="93" t="str">
        <f>IF(SP_SUL!H638="","*",SP_SUL!H638)</f>
        <v>*</v>
      </c>
      <c r="F633" s="99" t="str">
        <f>IF(SP_SUL!M638="","*",SP_SUL!M638)</f>
        <v>-</v>
      </c>
      <c r="G633" s="94" t="str">
        <f>IF(SP_SUL!I638="","*",SP_SUL!I638)</f>
        <v>*</v>
      </c>
      <c r="H633" s="94" t="str">
        <f>IF(SP_SUL!AB638="","*",SP_SUL!AB638)</f>
        <v>*</v>
      </c>
      <c r="I633" s="94" t="str">
        <f>IF(SP_SUL!AC638="","*",SP_SUL!AC638)</f>
        <v>*</v>
      </c>
      <c r="J633" s="95" t="str">
        <f>IF(SP_SUL!AA638="","*",SP_SUL!AA638)</f>
        <v>*</v>
      </c>
      <c r="K633" s="96" t="str">
        <f>IF(SP_SUL!AD638="","*",SP_SUL!AD638)</f>
        <v>*</v>
      </c>
    </row>
    <row r="634" spans="2:11" hidden="1">
      <c r="B634" s="93" t="str">
        <f>IF(SP_SUL!Y639="","*",SP_SUL!Y639)</f>
        <v>OPORTUNIDADE</v>
      </c>
      <c r="C634" s="94">
        <f>IF(SP_SUL!B639="","*",SP_SUL!B639)</f>
        <v>46078</v>
      </c>
      <c r="D634" s="93" t="str">
        <f>IF(SP_SUL!D639="","*",SP_SUL!D639)</f>
        <v>DANIEL (TP-647)</v>
      </c>
      <c r="E634" s="93" t="str">
        <f>IF(SP_SUL!H639="","*",SP_SUL!H639)</f>
        <v>-</v>
      </c>
      <c r="F634" s="99" t="str">
        <f>IF(SP_SUL!M639="","*",SP_SUL!M639)</f>
        <v>ZST</v>
      </c>
      <c r="G634" s="94" t="str">
        <f>IF(SP_SUL!I639="","*",SP_SUL!I639)</f>
        <v>-</v>
      </c>
      <c r="H634" s="94" t="str">
        <f>IF(SP_SUL!AB639="","*",SP_SUL!AB639)</f>
        <v>*</v>
      </c>
      <c r="I634" s="94" t="str">
        <f>IF(SP_SUL!AC639="","*",SP_SUL!AC639)</f>
        <v>*</v>
      </c>
      <c r="J634" s="95" t="str">
        <f>IF(SP_SUL!AA639="","*",SP_SUL!AA639)</f>
        <v>-</v>
      </c>
      <c r="K634" s="96" t="str">
        <f>IF(SP_SUL!AD639="","*",SP_SUL!AD639)</f>
        <v>*</v>
      </c>
    </row>
    <row r="635" spans="2:11" hidden="1">
      <c r="B635" s="93" t="str">
        <f>IF(SP_SUL!Y640="","*",SP_SUL!Y640)</f>
        <v>OPORTUNIDADE</v>
      </c>
      <c r="C635" s="94">
        <f>IF(SP_SUL!B640="","*",SP_SUL!B640)</f>
        <v>46078</v>
      </c>
      <c r="D635" s="93" t="str">
        <f>IF(SP_SUL!D640="","*",SP_SUL!D640)</f>
        <v>V93</v>
      </c>
      <c r="E635" s="93" t="str">
        <f>IF(SP_SUL!H640="","*",SP_SUL!H640)</f>
        <v>ZYU1</v>
      </c>
      <c r="F635" s="99" t="str">
        <f>IF(SP_SUL!M640="","*",SP_SUL!M640)</f>
        <v>ZYU-ZST</v>
      </c>
      <c r="G635" s="94" t="str">
        <f>IF(SP_SUL!I640="","*",SP_SUL!I640)</f>
        <v>ZYU1</v>
      </c>
      <c r="H635" s="94" t="str">
        <f>IF(SP_SUL!AB640="","*",SP_SUL!AB640)</f>
        <v>ESCALA</v>
      </c>
      <c r="I635" s="94" t="str">
        <f>IF(SP_SUL!AC640="","*",SP_SUL!AC640)</f>
        <v>AGD ACIONAMENTO PCM</v>
      </c>
      <c r="J635" s="95">
        <f>IF(SP_SUL!AA640="","*",SP_SUL!AA640)</f>
        <v>1</v>
      </c>
      <c r="K635" s="96">
        <f>IF(SP_SUL!AD640="","*",SP_SUL!AD640)</f>
        <v>0.33333333333333331</v>
      </c>
    </row>
    <row r="636" spans="2:11" hidden="1">
      <c r="B636" s="93" t="str">
        <f>IF(SP_SUL!Y641="","*",SP_SUL!Y641)</f>
        <v>OPORTUNIDADE</v>
      </c>
      <c r="C636" s="94">
        <f>IF(SP_SUL!B641="","*",SP_SUL!B641)</f>
        <v>46078</v>
      </c>
      <c r="D636" s="93" t="str">
        <f>IF(SP_SUL!D641="","*",SP_SUL!D641)</f>
        <v>ROGÉRIO (TP-730)</v>
      </c>
      <c r="E636" s="93" t="str">
        <f>IF(SP_SUL!H641="","*",SP_SUL!H641)</f>
        <v>-</v>
      </c>
      <c r="F636" s="99" t="str">
        <f>IF(SP_SUL!M641="","*",SP_SUL!M641)</f>
        <v>ZYU</v>
      </c>
      <c r="G636" s="94" t="str">
        <f>IF(SP_SUL!I641="","*",SP_SUL!I641)</f>
        <v>*</v>
      </c>
      <c r="H636" s="94" t="str">
        <f>IF(SP_SUL!AB641="","*",SP_SUL!AB641)</f>
        <v>*</v>
      </c>
      <c r="I636" s="94" t="str">
        <f>IF(SP_SUL!AC641="","*",SP_SUL!AC641)</f>
        <v>*</v>
      </c>
      <c r="J636" s="95" t="str">
        <f>IF(SP_SUL!AA641="","*",SP_SUL!AA641)</f>
        <v>-</v>
      </c>
      <c r="K636" s="96" t="str">
        <f>IF(SP_SUL!AD641="","*",SP_SUL!AD641)</f>
        <v>*</v>
      </c>
    </row>
    <row r="637" spans="2:11" hidden="1">
      <c r="B637" s="93" t="str">
        <f>IF(SP_SUL!Y642="","*",SP_SUL!Y642)</f>
        <v>OPORTUNIDADE</v>
      </c>
      <c r="C637" s="94">
        <f>IF(SP_SUL!B642="","*",SP_SUL!B642)</f>
        <v>46078</v>
      </c>
      <c r="D637" s="93" t="str">
        <f>IF(SP_SUL!D642="","*",SP_SUL!D642)</f>
        <v>W59</v>
      </c>
      <c r="E637" s="93" t="str">
        <f>IF(SP_SUL!H642="","*",SP_SUL!H642)</f>
        <v>ZYU1</v>
      </c>
      <c r="F637" s="99" t="str">
        <f>IF(SP_SUL!M642="","*",SP_SUL!M642)</f>
        <v>ZDY-ZFY</v>
      </c>
      <c r="G637" s="94" t="str">
        <f>IF(SP_SUL!I642="","*",SP_SUL!I642)</f>
        <v>ZYU1</v>
      </c>
      <c r="H637" s="94" t="str">
        <f>IF(SP_SUL!AB642="","*",SP_SUL!AB642)</f>
        <v>ESCALA</v>
      </c>
      <c r="I637" s="94" t="str">
        <f>IF(SP_SUL!AC642="","*",SP_SUL!AC642)</f>
        <v>AGD ACIONAMENTO PCM</v>
      </c>
      <c r="J637" s="95">
        <f>IF(SP_SUL!AA642="","*",SP_SUL!AA642)</f>
        <v>1</v>
      </c>
      <c r="K637" s="96">
        <f>IF(SP_SUL!AD642="","*",SP_SUL!AD642)</f>
        <v>0.33333333333333331</v>
      </c>
    </row>
    <row r="638" spans="2:11" hidden="1">
      <c r="B638" s="93" t="str">
        <f>IF(SP_SUL!Y643="","*",SP_SUL!Y643)</f>
        <v>*</v>
      </c>
      <c r="C638" s="94" t="str">
        <f>IF(SP_SUL!B643="","*",SP_SUL!B643)</f>
        <v>*</v>
      </c>
      <c r="D638" s="93" t="str">
        <f>IF(SP_SUL!D643="","*",SP_SUL!D643)</f>
        <v>ROBSON (TF-701)</v>
      </c>
      <c r="E638" s="93" t="str">
        <f>IF(SP_SUL!H643="","*",SP_SUL!H643)</f>
        <v>-</v>
      </c>
      <c r="F638" s="99" t="str">
        <f>IF(SP_SUL!M643="","*",SP_SUL!M643)</f>
        <v>ZDY-ZFY</v>
      </c>
      <c r="G638" s="94" t="str">
        <f>IF(SP_SUL!I643="","*",SP_SUL!I643)</f>
        <v>-</v>
      </c>
      <c r="H638" s="94" t="str">
        <f>IF(SP_SUL!AB643="","*",SP_SUL!AB643)</f>
        <v>*</v>
      </c>
      <c r="I638" s="94" t="str">
        <f>IF(SP_SUL!AC643="","*",SP_SUL!AC643)</f>
        <v>*</v>
      </c>
      <c r="J638" s="95" t="str">
        <f>IF(SP_SUL!AA643="","*",SP_SUL!AA643)</f>
        <v>-</v>
      </c>
      <c r="K638" s="96" t="str">
        <f>IF(SP_SUL!AD643="","*",SP_SUL!AD643)</f>
        <v>*</v>
      </c>
    </row>
    <row r="639" spans="2:11" hidden="1">
      <c r="B639" s="93" t="str">
        <f>IF(SP_SUL!Y644="","*",SP_SUL!Y644)</f>
        <v>*</v>
      </c>
      <c r="C639" s="94" t="str">
        <f>IF(SP_SUL!B644="","*",SP_SUL!B644)</f>
        <v>*</v>
      </c>
      <c r="D639" s="93" t="str">
        <f>IF(SP_SUL!D644="","*",SP_SUL!D644)</f>
        <v>JACIANO (TF-674)</v>
      </c>
      <c r="E639" s="93" t="str">
        <f>IF(SP_SUL!H644="","*",SP_SUL!H644)</f>
        <v>-</v>
      </c>
      <c r="F639" s="99" t="str">
        <f>IF(SP_SUL!M644="","*",SP_SUL!M644)</f>
        <v>ZDY-ZFY</v>
      </c>
      <c r="G639" s="94" t="str">
        <f>IF(SP_SUL!I644="","*",SP_SUL!I644)</f>
        <v>-</v>
      </c>
      <c r="H639" s="94" t="str">
        <f>IF(SP_SUL!AB644="","*",SP_SUL!AB644)</f>
        <v>*</v>
      </c>
      <c r="I639" s="94" t="str">
        <f>IF(SP_SUL!AC644="","*",SP_SUL!AC644)</f>
        <v>*</v>
      </c>
      <c r="J639" s="95" t="str">
        <f>IF(SP_SUL!AA644="","*",SP_SUL!AA644)</f>
        <v>-</v>
      </c>
      <c r="K639" s="96" t="str">
        <f>IF(SP_SUL!AD644="","*",SP_SUL!AD644)</f>
        <v>*</v>
      </c>
    </row>
    <row r="640" spans="2:11" hidden="1">
      <c r="B640" s="93" t="str">
        <f>IF(SP_SUL!Y645="","*",SP_SUL!Y645)</f>
        <v>*</v>
      </c>
      <c r="C640" s="94" t="str">
        <f>IF(SP_SUL!B645="","*",SP_SUL!B645)</f>
        <v>*</v>
      </c>
      <c r="D640" s="93" t="str">
        <f>IF(SP_SUL!D645="","*",SP_SUL!D645)</f>
        <v>ROBSON (TP-729)</v>
      </c>
      <c r="E640" s="93" t="str">
        <f>IF(SP_SUL!H645="","*",SP_SUL!H645)</f>
        <v>-</v>
      </c>
      <c r="F640" s="99" t="str">
        <f>IF(SP_SUL!M645="","*",SP_SUL!M645)</f>
        <v>ZDY-ZFY</v>
      </c>
      <c r="G640" s="94" t="str">
        <f>IF(SP_SUL!I645="","*",SP_SUL!I645)</f>
        <v>-</v>
      </c>
      <c r="H640" s="94" t="str">
        <f>IF(SP_SUL!AB645="","*",SP_SUL!AB645)</f>
        <v>*</v>
      </c>
      <c r="I640" s="94" t="str">
        <f>IF(SP_SUL!AC645="","*",SP_SUL!AC645)</f>
        <v>*</v>
      </c>
      <c r="J640" s="95" t="str">
        <f>IF(SP_SUL!AA645="","*",SP_SUL!AA645)</f>
        <v>-</v>
      </c>
      <c r="K640" s="96" t="str">
        <f>IF(SP_SUL!AD645="","*",SP_SUL!AD645)</f>
        <v>*</v>
      </c>
    </row>
    <row r="641" spans="2:11" hidden="1">
      <c r="B641" s="93" t="str">
        <f>IF(SP_SUL!Y646="","*",SP_SUL!Y646)</f>
        <v>SIM</v>
      </c>
      <c r="C641" s="94">
        <f>IF(SP_SUL!B646="","*",SP_SUL!B646)</f>
        <v>46078</v>
      </c>
      <c r="D641" s="93" t="str">
        <f>IF(SP_SUL!D646="","*",SP_SUL!D646)</f>
        <v>A74</v>
      </c>
      <c r="E641" s="93" t="str">
        <f>IF(SP_SUL!H646="","*",SP_SUL!H646)</f>
        <v>ZKEZGA</v>
      </c>
      <c r="F641" s="99" t="str">
        <f>IF(SP_SUL!M646="","*",SP_SUL!M646)</f>
        <v>ZKE-ZGA</v>
      </c>
      <c r="G641" s="94" t="str">
        <f>IF(SP_SUL!I646="","*",SP_SUL!I646)</f>
        <v>ZBV</v>
      </c>
      <c r="H641" s="94" t="str">
        <f>IF(SP_SUL!AB646="","*",SP_SUL!AB646)</f>
        <v>FIXO</v>
      </c>
      <c r="I641" s="94" t="str">
        <f>IF(SP_SUL!AC646="","*",SP_SUL!AC646)</f>
        <v>ACIONAMENTO</v>
      </c>
      <c r="J641" s="95">
        <f>IF(SP_SUL!AA646="","*",SP_SUL!AA646)</f>
        <v>1</v>
      </c>
      <c r="K641" s="96">
        <f>IF(SP_SUL!AD646="","*",SP_SUL!AD646)</f>
        <v>0.29166666666666669</v>
      </c>
    </row>
    <row r="642" spans="2:11" hidden="1">
      <c r="B642" s="93" t="str">
        <f>IF(SP_SUL!Y647="","*",SP_SUL!Y647)</f>
        <v>*</v>
      </c>
      <c r="C642" s="94" t="str">
        <f>IF(SP_SUL!B647="","*",SP_SUL!B647)</f>
        <v>*</v>
      </c>
      <c r="D642" s="93" t="str">
        <f>IF(SP_SUL!D647="","*",SP_SUL!D647)</f>
        <v>*</v>
      </c>
      <c r="E642" s="93" t="str">
        <f>IF(SP_SUL!H647="","*",SP_SUL!H647)</f>
        <v>*</v>
      </c>
      <c r="F642" s="99" t="str">
        <f>IF(SP_SUL!M647="","*",SP_SUL!M647)</f>
        <v>-</v>
      </c>
      <c r="G642" s="94" t="str">
        <f>IF(SP_SUL!I647="","*",SP_SUL!I647)</f>
        <v>*</v>
      </c>
      <c r="H642" s="94" t="str">
        <f>IF(SP_SUL!AB647="","*",SP_SUL!AB647)</f>
        <v>*</v>
      </c>
      <c r="I642" s="94" t="str">
        <f>IF(SP_SUL!AC647="","*",SP_SUL!AC647)</f>
        <v>*</v>
      </c>
      <c r="J642" s="95" t="str">
        <f>IF(SP_SUL!AA647="","*",SP_SUL!AA647)</f>
        <v>*</v>
      </c>
      <c r="K642" s="96" t="str">
        <f>IF(SP_SUL!AD647="","*",SP_SUL!AD647)</f>
        <v>*</v>
      </c>
    </row>
    <row r="643" spans="2:11" hidden="1">
      <c r="B643" s="93" t="str">
        <f>IF(SP_SUL!Y648="","*",SP_SUL!Y648)</f>
        <v>OPORTUNIDADE</v>
      </c>
      <c r="C643" s="94">
        <f>IF(SP_SUL!B648="","*",SP_SUL!B648)</f>
        <v>46078</v>
      </c>
      <c r="D643" s="93" t="str">
        <f>IF(SP_SUL!D648="","*",SP_SUL!D648)</f>
        <v>EDSON (TP-780)</v>
      </c>
      <c r="E643" s="93" t="str">
        <f>IF(SP_SUL!H648="","*",SP_SUL!H648)</f>
        <v>-</v>
      </c>
      <c r="F643" s="99" t="str">
        <f>IF(SP_SUL!M648="","*",SP_SUL!M648)</f>
        <v>ZKW</v>
      </c>
      <c r="G643" s="94" t="str">
        <f>IF(SP_SUL!I648="","*",SP_SUL!I648)</f>
        <v>-</v>
      </c>
      <c r="H643" s="94" t="str">
        <f>IF(SP_SUL!AB648="","*",SP_SUL!AB648)</f>
        <v>*</v>
      </c>
      <c r="I643" s="94" t="str">
        <f>IF(SP_SUL!AC648="","*",SP_SUL!AC648)</f>
        <v>*</v>
      </c>
      <c r="J643" s="95" t="str">
        <f>IF(SP_SUL!AA648="","*",SP_SUL!AA648)</f>
        <v>-</v>
      </c>
      <c r="K643" s="96" t="str">
        <f>IF(SP_SUL!AD648="","*",SP_SUL!AD648)</f>
        <v>*</v>
      </c>
    </row>
    <row r="644" spans="2:11" hidden="1">
      <c r="B644" s="93" t="str">
        <f>IF(SP_SUL!Y649="","*",SP_SUL!Y649)</f>
        <v>OPORTUNIDADE</v>
      </c>
      <c r="C644" s="94">
        <f>IF(SP_SUL!B649="","*",SP_SUL!B649)</f>
        <v>46078</v>
      </c>
      <c r="D644" s="93" t="str">
        <f>IF(SP_SUL!D649="","*",SP_SUL!D649)</f>
        <v>V89</v>
      </c>
      <c r="E644" s="93" t="str">
        <f>IF(SP_SUL!H649="","*",SP_SUL!H649)</f>
        <v>102ZKW2</v>
      </c>
      <c r="F644" s="99" t="str">
        <f>IF(SP_SUL!M649="","*",SP_SUL!M649)</f>
        <v>ZWW-ZKW</v>
      </c>
      <c r="G644" s="94" t="str">
        <f>IF(SP_SUL!I649="","*",SP_SUL!I649)</f>
        <v>102ZKW2</v>
      </c>
      <c r="H644" s="94" t="str">
        <f>IF(SP_SUL!AB649="","*",SP_SUL!AB649)</f>
        <v>FIXO</v>
      </c>
      <c r="I644" s="94" t="str">
        <f>IF(SP_SUL!AC649="","*",SP_SUL!AC649)</f>
        <v>ACIONAMENTO</v>
      </c>
      <c r="J644" s="95">
        <f>IF(SP_SUL!AA649="","*",SP_SUL!AA649)</f>
        <v>1</v>
      </c>
      <c r="K644" s="96">
        <f>IF(SP_SUL!AD649="","*",SP_SUL!AD649)</f>
        <v>0.35416666666666669</v>
      </c>
    </row>
    <row r="645" spans="2:11" hidden="1">
      <c r="B645" s="93" t="str">
        <f>IF(SP_SUL!Y650="","*",SP_SUL!Y650)</f>
        <v>OPORTUNIDADE</v>
      </c>
      <c r="C645" s="94">
        <f>IF(SP_SUL!B650="","*",SP_SUL!B650)</f>
        <v>46078</v>
      </c>
      <c r="D645" s="93" t="str">
        <f>IF(SP_SUL!D650="","*",SP_SUL!D650)</f>
        <v>W60</v>
      </c>
      <c r="E645" s="93" t="str">
        <f>IF(SP_SUL!H650="","*",SP_SUL!H650)</f>
        <v>ZEM130-2</v>
      </c>
      <c r="F645" s="99" t="str">
        <f>IF(SP_SUL!M650="","*",SP_SUL!M650)</f>
        <v>ZWI-ZEM</v>
      </c>
      <c r="G645" s="94" t="str">
        <f>IF(SP_SUL!I650="","*",SP_SUL!I650)</f>
        <v>ZEM130-2</v>
      </c>
      <c r="H645" s="94" t="str">
        <f>IF(SP_SUL!AB650="","*",SP_SUL!AB650)</f>
        <v>FIXO</v>
      </c>
      <c r="I645" s="94" t="str">
        <f>IF(SP_SUL!AC650="","*",SP_SUL!AC650)</f>
        <v>ACIONAMENTO</v>
      </c>
      <c r="J645" s="95">
        <f>IF(SP_SUL!AA650="","*",SP_SUL!AA650)</f>
        <v>1</v>
      </c>
      <c r="K645" s="96">
        <f>IF(SP_SUL!AD650="","*",SP_SUL!AD650)</f>
        <v>0.29166666666666669</v>
      </c>
    </row>
    <row r="646" spans="2:11" hidden="1">
      <c r="B646" s="93" t="str">
        <f>IF(SP_SUL!Y651="","*",SP_SUL!Y651)</f>
        <v>*</v>
      </c>
      <c r="C646" s="94" t="str">
        <f>IF(SP_SUL!B651="","*",SP_SUL!B651)</f>
        <v>*</v>
      </c>
      <c r="D646" s="93" t="str">
        <f>IF(SP_SUL!D651="","*",SP_SUL!D651)</f>
        <v>W99</v>
      </c>
      <c r="E646" s="93" t="str">
        <f>IF(SP_SUL!H651="","*",SP_SUL!H651)</f>
        <v>102ZKW2</v>
      </c>
      <c r="F646" s="99" t="str">
        <f>IF(SP_SUL!M651="","*",SP_SUL!M651)</f>
        <v>ZKW-ZEM</v>
      </c>
      <c r="G646" s="94" t="str">
        <f>IF(SP_SUL!I651="","*",SP_SUL!I651)</f>
        <v>ZEM130-2</v>
      </c>
      <c r="H646" s="94" t="str">
        <f>IF(SP_SUL!AB651="","*",SP_SUL!AB651)</f>
        <v>FIXO</v>
      </c>
      <c r="I646" s="94" t="str">
        <f>IF(SP_SUL!AC651="","*",SP_SUL!AC651)</f>
        <v>ACIONAMENTO</v>
      </c>
      <c r="J646" s="95">
        <f>IF(SP_SUL!AA651="","*",SP_SUL!AA651)</f>
        <v>2</v>
      </c>
      <c r="K646" s="96">
        <f>IF(SP_SUL!AD651="","*",SP_SUL!AD651)</f>
        <v>0.4375</v>
      </c>
    </row>
    <row r="647" spans="2:11" hidden="1">
      <c r="B647" s="93" t="str">
        <f>IF(SP_SUL!Y652="","*",SP_SUL!Y652)</f>
        <v>OPORTUNIDADE</v>
      </c>
      <c r="C647" s="94">
        <f>IF(SP_SUL!B652="","*",SP_SUL!B652)</f>
        <v>46078</v>
      </c>
      <c r="D647" s="93" t="str">
        <f>IF(SP_SUL!D652="","*",SP_SUL!D652)</f>
        <v>V95</v>
      </c>
      <c r="E647" s="93" t="str">
        <f>IF(SP_SUL!H652="","*",SP_SUL!H652)</f>
        <v>ZEM130-2</v>
      </c>
      <c r="F647" s="99" t="str">
        <f>IF(SP_SUL!M652="","*",SP_SUL!M652)</f>
        <v>ZEM</v>
      </c>
      <c r="G647" s="94" t="str">
        <f>IF(SP_SUL!I652="","*",SP_SUL!I652)</f>
        <v>ZEM130-2</v>
      </c>
      <c r="H647" s="94" t="str">
        <f>IF(SP_SUL!AB652="","*",SP_SUL!AB652)</f>
        <v>FIXO</v>
      </c>
      <c r="I647" s="94" t="str">
        <f>IF(SP_SUL!AC652="","*",SP_SUL!AC652)</f>
        <v>ACIONAMENTO</v>
      </c>
      <c r="J647" s="95">
        <f>IF(SP_SUL!AA652="","*",SP_SUL!AA652)</f>
        <v>1</v>
      </c>
      <c r="K647" s="96">
        <f>IF(SP_SUL!AD652="","*",SP_SUL!AD652)</f>
        <v>0.375</v>
      </c>
    </row>
    <row r="648" spans="2:11" hidden="1">
      <c r="B648" s="93" t="str">
        <f>IF(SP_SUL!Y653="","*",SP_SUL!Y653)</f>
        <v>OPORTUNIDADE</v>
      </c>
      <c r="C648" s="94">
        <f>IF(SP_SUL!B653="","*",SP_SUL!B653)</f>
        <v>46078</v>
      </c>
      <c r="D648" s="93" t="str">
        <f>IF(SP_SUL!D653="","*",SP_SUL!D653)</f>
        <v>W97</v>
      </c>
      <c r="E648" s="93" t="str">
        <f>IF(SP_SUL!H653="","*",SP_SUL!H653)</f>
        <v>ZEM-1</v>
      </c>
      <c r="F648" s="99" t="str">
        <f>IF(SP_SUL!M653="","*",SP_SUL!M653)</f>
        <v>ZEM-ZEV</v>
      </c>
      <c r="G648" s="94" t="str">
        <f>IF(SP_SUL!I653="","*",SP_SUL!I653)</f>
        <v>ZEV-1</v>
      </c>
      <c r="H648" s="94" t="str">
        <f>IF(SP_SUL!AB653="","*",SP_SUL!AB653)</f>
        <v>FIXO</v>
      </c>
      <c r="I648" s="94" t="str">
        <f>IF(SP_SUL!AC653="","*",SP_SUL!AC653)</f>
        <v>ACIONAMENTO</v>
      </c>
      <c r="J648" s="95">
        <f>IF(SP_SUL!AA653="","*",SP_SUL!AA653)</f>
        <v>2</v>
      </c>
      <c r="K648" s="96">
        <f>IF(SP_SUL!AD653="","*",SP_SUL!AD653)</f>
        <v>0.375</v>
      </c>
    </row>
    <row r="649" spans="2:11" hidden="1">
      <c r="B649" s="93" t="str">
        <f>IF(SP_SUL!Y654="","*",SP_SUL!Y654)</f>
        <v>SIM</v>
      </c>
      <c r="C649" s="94">
        <f>IF(SP_SUL!B654="","*",SP_SUL!B654)</f>
        <v>46078</v>
      </c>
      <c r="D649" s="93" t="str">
        <f>IF(SP_SUL!D654="","*",SP_SUL!D654)</f>
        <v>A84</v>
      </c>
      <c r="E649" s="93" t="str">
        <f>IF(SP_SUL!H654="","*",SP_SUL!H654)</f>
        <v>ZEV-2</v>
      </c>
      <c r="F649" s="99" t="str">
        <f>IF(SP_SUL!M654="","*",SP_SUL!M654)</f>
        <v>ZEV-ZPT</v>
      </c>
      <c r="G649" s="94" t="str">
        <f>IF(SP_SUL!I654="","*",SP_SUL!I654)</f>
        <v>ZPTZDR</v>
      </c>
      <c r="H649" s="94" t="str">
        <f>IF(SP_SUL!AB654="","*",SP_SUL!AB654)</f>
        <v>FIXO</v>
      </c>
      <c r="I649" s="94" t="str">
        <f>IF(SP_SUL!AC654="","*",SP_SUL!AC654)</f>
        <v>ACIONAMENTO</v>
      </c>
      <c r="J649" s="95">
        <f>IF(SP_SUL!AA654="","*",SP_SUL!AA654)</f>
        <v>1</v>
      </c>
      <c r="K649" s="96">
        <f>IF(SP_SUL!AD654="","*",SP_SUL!AD654)</f>
        <v>0.29166666666666669</v>
      </c>
    </row>
    <row r="650" spans="2:11" hidden="1">
      <c r="B650" s="93" t="str">
        <f>IF(SP_SUL!Y655="","*",SP_SUL!Y655)</f>
        <v>OPORTUNIDADE</v>
      </c>
      <c r="C650" s="94">
        <f>IF(SP_SUL!B655="","*",SP_SUL!B655)</f>
        <v>46078</v>
      </c>
      <c r="D650" s="93" t="str">
        <f>IF(SP_SUL!D655="","*",SP_SUL!D655)</f>
        <v>HUELTON (TP-725)</v>
      </c>
      <c r="E650" s="93" t="str">
        <f>IF(SP_SUL!H655="","*",SP_SUL!H655)</f>
        <v>-</v>
      </c>
      <c r="F650" s="99" t="str">
        <f>IF(SP_SUL!M655="","*",SP_SUL!M655)</f>
        <v>ZPT</v>
      </c>
      <c r="G650" s="94" t="str">
        <f>IF(SP_SUL!I655="","*",SP_SUL!I655)</f>
        <v>-</v>
      </c>
      <c r="H650" s="94" t="str">
        <f>IF(SP_SUL!AB655="","*",SP_SUL!AB655)</f>
        <v>*</v>
      </c>
      <c r="I650" s="94" t="str">
        <f>IF(SP_SUL!AC655="","*",SP_SUL!AC655)</f>
        <v>*</v>
      </c>
      <c r="J650" s="95" t="str">
        <f>IF(SP_SUL!AA655="","*",SP_SUL!AA655)</f>
        <v>-</v>
      </c>
      <c r="K650" s="96" t="str">
        <f>IF(SP_SUL!AD655="","*",SP_SUL!AD655)</f>
        <v>*</v>
      </c>
    </row>
    <row r="651" spans="2:11" hidden="1">
      <c r="B651" s="93" t="str">
        <f>IF(SP_SUL!Y656="","*",SP_SUL!Y656)</f>
        <v>OPORTUNIDADE</v>
      </c>
      <c r="C651" s="94">
        <f>IF(SP_SUL!B656="","*",SP_SUL!B656)</f>
        <v>46078</v>
      </c>
      <c r="D651" s="93" t="str">
        <f>IF(SP_SUL!D656="","*",SP_SUL!D656)</f>
        <v>LEANDRO (TP-727)</v>
      </c>
      <c r="E651" s="93" t="str">
        <f>IF(SP_SUL!H656="","*",SP_SUL!H656)</f>
        <v>-</v>
      </c>
      <c r="F651" s="99" t="str">
        <f>IF(SP_SUL!M656="","*",SP_SUL!M656)</f>
        <v>109-ZGM</v>
      </c>
      <c r="G651" s="94" t="str">
        <f>IF(SP_SUL!I656="","*",SP_SUL!I656)</f>
        <v>-</v>
      </c>
      <c r="H651" s="94" t="str">
        <f>IF(SP_SUL!AB656="","*",SP_SUL!AB656)</f>
        <v>*</v>
      </c>
      <c r="I651" s="94" t="str">
        <f>IF(SP_SUL!AC656="","*",SP_SUL!AC656)</f>
        <v>*</v>
      </c>
      <c r="J651" s="95" t="str">
        <f>IF(SP_SUL!AA656="","*",SP_SUL!AA656)</f>
        <v>-</v>
      </c>
      <c r="K651" s="96" t="str">
        <f>IF(SP_SUL!AD656="","*",SP_SUL!AD656)</f>
        <v>*</v>
      </c>
    </row>
    <row r="652" spans="2:11" hidden="1">
      <c r="B652" s="93" t="str">
        <f>IF(SP_SUL!Y657="","*",SP_SUL!Y657)</f>
        <v>OPORTUNIDADE</v>
      </c>
      <c r="C652" s="94">
        <f>IF(SP_SUL!B657="","*",SP_SUL!B657)</f>
        <v>46078</v>
      </c>
      <c r="D652" s="93" t="str">
        <f>IF(SP_SUL!D657="","*",SP_SUL!D657)</f>
        <v>EXPANSÃO TURMA 1</v>
      </c>
      <c r="E652" s="93" t="str">
        <f>IF(SP_SUL!H657="","*",SP_SUL!H657)</f>
        <v>-</v>
      </c>
      <c r="F652" s="99" t="str">
        <f>IF(SP_SUL!M657="","*",SP_SUL!M657)</f>
        <v>109-ZGM</v>
      </c>
      <c r="G652" s="94" t="str">
        <f>IF(SP_SUL!I657="","*",SP_SUL!I657)</f>
        <v>-</v>
      </c>
      <c r="H652" s="94" t="str">
        <f>IF(SP_SUL!AB657="","*",SP_SUL!AB657)</f>
        <v>*</v>
      </c>
      <c r="I652" s="94" t="str">
        <f>IF(SP_SUL!AC657="","*",SP_SUL!AC657)</f>
        <v>*</v>
      </c>
      <c r="J652" s="95" t="str">
        <f>IF(SP_SUL!AA657="","*",SP_SUL!AA657)</f>
        <v>-</v>
      </c>
      <c r="K652" s="96" t="str">
        <f>IF(SP_SUL!AD657="","*",SP_SUL!AD657)</f>
        <v>*</v>
      </c>
    </row>
    <row r="653" spans="2:11" hidden="1">
      <c r="B653" s="93" t="str">
        <f>IF(SP_SUL!Y658="","*",SP_SUL!Y658)</f>
        <v>*</v>
      </c>
      <c r="C653" s="94">
        <f>IF(SP_SUL!B658="","*",SP_SUL!B658)</f>
        <v>46078</v>
      </c>
      <c r="D653" s="93" t="str">
        <f>IF(SP_SUL!D658="","*",SP_SUL!D658)</f>
        <v>MODERNIZAÇÃO TURMA 2</v>
      </c>
      <c r="E653" s="93" t="str">
        <f>IF(SP_SUL!H658="","*",SP_SUL!H658)</f>
        <v>-</v>
      </c>
      <c r="F653" s="99" t="str">
        <f>IF(SP_SUL!M658="","*",SP_SUL!M658)</f>
        <v>ZGP</v>
      </c>
      <c r="G653" s="94" t="str">
        <f>IF(SP_SUL!I658="","*",SP_SUL!I658)</f>
        <v>-</v>
      </c>
      <c r="H653" s="94" t="str">
        <f>IF(SP_SUL!AB658="","*",SP_SUL!AB658)</f>
        <v>*</v>
      </c>
      <c r="I653" s="94" t="str">
        <f>IF(SP_SUL!AC658="","*",SP_SUL!AC658)</f>
        <v>*</v>
      </c>
      <c r="J653" s="95" t="str">
        <f>IF(SP_SUL!AA658="","*",SP_SUL!AA658)</f>
        <v>*</v>
      </c>
      <c r="K653" s="96" t="str">
        <f>IF(SP_SUL!AD658="","*",SP_SUL!AD658)</f>
        <v>-</v>
      </c>
    </row>
    <row r="654" spans="2:11" hidden="1">
      <c r="B654" s="93" t="str">
        <f>IF(SP_SUL!Y659="","*",SP_SUL!Y659)</f>
        <v>*</v>
      </c>
      <c r="C654" s="94" t="str">
        <f>IF(SP_SUL!B659="","*",SP_SUL!B659)</f>
        <v>*</v>
      </c>
      <c r="D654" s="93" t="str">
        <f>IF(SP_SUL!D659="","*",SP_SUL!D659)</f>
        <v>*</v>
      </c>
      <c r="E654" s="93" t="str">
        <f>IF(SP_SUL!H659="","*",SP_SUL!H659)</f>
        <v>*</v>
      </c>
      <c r="F654" s="99" t="str">
        <f>IF(SP_SUL!M659="","*",SP_SUL!M659)</f>
        <v>-</v>
      </c>
      <c r="G654" s="94" t="str">
        <f>IF(SP_SUL!I659="","*",SP_SUL!I659)</f>
        <v>*</v>
      </c>
      <c r="H654" s="94" t="str">
        <f>IF(SP_SUL!AB659="","*",SP_SUL!AB659)</f>
        <v>*</v>
      </c>
      <c r="I654" s="94" t="str">
        <f>IF(SP_SUL!AC659="","*",SP_SUL!AC659)</f>
        <v>*</v>
      </c>
      <c r="J654" s="95" t="str">
        <f>IF(SP_SUL!AA659="","*",SP_SUL!AA659)</f>
        <v>*</v>
      </c>
      <c r="K654" s="96" t="str">
        <f>IF(SP_SUL!AD659="","*",SP_SUL!AD659)</f>
        <v>*</v>
      </c>
    </row>
    <row r="655" spans="2:11" hidden="1">
      <c r="B655" s="93" t="str">
        <f>IF(SP_SUL!Y660="","*",SP_SUL!Y660)</f>
        <v>OPORTUNIDADE</v>
      </c>
      <c r="C655" s="94">
        <f>IF(SP_SUL!B660="","*",SP_SUL!B660)</f>
        <v>46079</v>
      </c>
      <c r="D655" s="93" t="str">
        <f>IF(SP_SUL!D660="","*",SP_SUL!D660)</f>
        <v>V97</v>
      </c>
      <c r="E655" s="93" t="str">
        <f>IF(SP_SUL!H660="","*",SP_SUL!H660)</f>
        <v>ZRX</v>
      </c>
      <c r="F655" s="99" t="str">
        <f>IF(SP_SUL!M660="","*",SP_SUL!M660)</f>
        <v>ZRX-ZTT</v>
      </c>
      <c r="G655" s="94" t="str">
        <f>IF(SP_SUL!I660="","*",SP_SUL!I660)</f>
        <v>ZTT</v>
      </c>
      <c r="H655" s="94" t="str">
        <f>IF(SP_SUL!AB660="","*",SP_SUL!AB660)</f>
        <v>*</v>
      </c>
      <c r="I655" s="94" t="str">
        <f>IF(SP_SUL!AC660="","*",SP_SUL!AC660)</f>
        <v>*</v>
      </c>
      <c r="J655" s="95" t="str">
        <f>IF(SP_SUL!AA660="","*",SP_SUL!AA660)</f>
        <v>*</v>
      </c>
      <c r="K655" s="96" t="str">
        <f>IF(SP_SUL!AD660="","*",SP_SUL!AD660)</f>
        <v>*</v>
      </c>
    </row>
    <row r="656" spans="2:11" hidden="1">
      <c r="B656" s="93" t="str">
        <f>IF(SP_SUL!Y661="","*",SP_SUL!Y661)</f>
        <v>OPORTUNIDADE</v>
      </c>
      <c r="C656" s="94">
        <f>IF(SP_SUL!B661="","*",SP_SUL!B661)</f>
        <v>46079</v>
      </c>
      <c r="D656" s="93" t="str">
        <f>IF(SP_SUL!D661="","*",SP_SUL!D661)</f>
        <v>EXPANSÃO TURMA 1</v>
      </c>
      <c r="E656" s="93" t="str">
        <f>IF(SP_SUL!H661="","*",SP_SUL!H661)</f>
        <v>-</v>
      </c>
      <c r="F656" s="99" t="str">
        <f>IF(SP_SUL!M661="","*",SP_SUL!M661)</f>
        <v xml:space="preserve">ZAC-ZSU </v>
      </c>
      <c r="G656" s="94" t="str">
        <f>IF(SP_SUL!I661="","*",SP_SUL!I661)</f>
        <v>-</v>
      </c>
      <c r="H656" s="94" t="str">
        <f>IF(SP_SUL!AB661="","*",SP_SUL!AB661)</f>
        <v>*</v>
      </c>
      <c r="I656" s="94" t="str">
        <f>IF(SP_SUL!AC661="","*",SP_SUL!AC661)</f>
        <v>*</v>
      </c>
      <c r="J656" s="95" t="str">
        <f>IF(SP_SUL!AA661="","*",SP_SUL!AA661)</f>
        <v>*</v>
      </c>
      <c r="K656" s="96" t="str">
        <f>IF(SP_SUL!AD661="","*",SP_SUL!AD661)</f>
        <v>*</v>
      </c>
    </row>
    <row r="657" spans="2:11" hidden="1">
      <c r="B657" s="93" t="str">
        <f>IF(SP_SUL!Y662="","*",SP_SUL!Y662)</f>
        <v>OPORTUNIDADE</v>
      </c>
      <c r="C657" s="94">
        <f>IF(SP_SUL!B662="","*",SP_SUL!B662)</f>
        <v>46079</v>
      </c>
      <c r="D657" s="93" t="str">
        <f>IF(SP_SUL!D662="","*",SP_SUL!D662)</f>
        <v>KLECIO (TP-699)</v>
      </c>
      <c r="E657" s="93" t="str">
        <f>IF(SP_SUL!H662="","*",SP_SUL!H662)</f>
        <v>-</v>
      </c>
      <c r="F657" s="99" t="str">
        <f>IF(SP_SUL!M662="","*",SP_SUL!M662)</f>
        <v>ZTT-ZLI</v>
      </c>
      <c r="G657" s="94" t="str">
        <f>IF(SP_SUL!I662="","*",SP_SUL!I662)</f>
        <v>-</v>
      </c>
      <c r="H657" s="94" t="str">
        <f>IF(SP_SUL!AB662="","*",SP_SUL!AB662)</f>
        <v>*</v>
      </c>
      <c r="I657" s="94" t="str">
        <f>IF(SP_SUL!AC662="","*",SP_SUL!AC662)</f>
        <v>*</v>
      </c>
      <c r="J657" s="95" t="str">
        <f>IF(SP_SUL!AA662="","*",SP_SUL!AA662)</f>
        <v>*</v>
      </c>
      <c r="K657" s="96" t="str">
        <f>IF(SP_SUL!AD662="","*",SP_SUL!AD662)</f>
        <v>*</v>
      </c>
    </row>
    <row r="658" spans="2:11" hidden="1">
      <c r="B658" s="93" t="str">
        <f>IF(SP_SUL!Y663="","*",SP_SUL!Y663)</f>
        <v>OPORTUNIDADE</v>
      </c>
      <c r="C658" s="94">
        <f>IF(SP_SUL!B663="","*",SP_SUL!B663)</f>
        <v>46079</v>
      </c>
      <c r="D658" s="93" t="str">
        <f>IF(SP_SUL!D663="","*",SP_SUL!D663)</f>
        <v>E42</v>
      </c>
      <c r="E658" s="93" t="str">
        <f>IF(SP_SUL!H663="","*",SP_SUL!H663)</f>
        <v>ZBV3</v>
      </c>
      <c r="F658" s="99" t="str">
        <f>IF(SP_SUL!M663="","*",SP_SUL!M663)</f>
        <v>ZBM-ZHO</v>
      </c>
      <c r="G658" s="94" t="str">
        <f>IF(SP_SUL!I663="","*",SP_SUL!I663)</f>
        <v>ZBV3</v>
      </c>
      <c r="H658" s="94" t="str">
        <f>IF(SP_SUL!AB663="","*",SP_SUL!AB663)</f>
        <v>FIXO</v>
      </c>
      <c r="I658" s="94" t="str">
        <f>IF(SP_SUL!AC663="","*",SP_SUL!AC663)</f>
        <v>ACIONAMENTO</v>
      </c>
      <c r="J658" s="95" t="str">
        <f>IF(SP_SUL!AA663="","*",SP_SUL!AA663)</f>
        <v>2 Navas + Lucas + Francisco</v>
      </c>
      <c r="K658" s="96">
        <f>IF(SP_SUL!AD663="","*",SP_SUL!AD663)</f>
        <v>0.33333333333333331</v>
      </c>
    </row>
    <row r="659" spans="2:11" hidden="1">
      <c r="B659" s="93" t="str">
        <f>IF(SP_SUL!Y664="","*",SP_SUL!Y664)</f>
        <v>*</v>
      </c>
      <c r="C659" s="94" t="str">
        <f>IF(SP_SUL!B664="","*",SP_SUL!B664)</f>
        <v>*</v>
      </c>
      <c r="D659" s="93" t="str">
        <f>IF(SP_SUL!D664="","*",SP_SUL!D664)</f>
        <v>*</v>
      </c>
      <c r="E659" s="93" t="str">
        <f>IF(SP_SUL!H664="","*",SP_SUL!H664)</f>
        <v>*</v>
      </c>
      <c r="F659" s="99" t="str">
        <f>IF(SP_SUL!M664="","*",SP_SUL!M664)</f>
        <v>-</v>
      </c>
      <c r="G659" s="94" t="str">
        <f>IF(SP_SUL!I664="","*",SP_SUL!I664)</f>
        <v>*</v>
      </c>
      <c r="H659" s="94" t="str">
        <f>IF(SP_SUL!AB664="","*",SP_SUL!AB664)</f>
        <v>*</v>
      </c>
      <c r="I659" s="94" t="str">
        <f>IF(SP_SUL!AC664="","*",SP_SUL!AC664)</f>
        <v>*</v>
      </c>
      <c r="J659" s="95" t="str">
        <f>IF(SP_SUL!AA664="","*",SP_SUL!AA664)</f>
        <v>*</v>
      </c>
      <c r="K659" s="96" t="str">
        <f>IF(SP_SUL!AD664="","*",SP_SUL!AD664)</f>
        <v>*</v>
      </c>
    </row>
    <row r="660" spans="2:11" hidden="1">
      <c r="B660" s="93" t="str">
        <f>IF(SP_SUL!Y665="","*",SP_SUL!Y665)</f>
        <v>OPORTUNIDADE</v>
      </c>
      <c r="C660" s="94">
        <f>IF(SP_SUL!B665="","*",SP_SUL!B665)</f>
        <v>46079</v>
      </c>
      <c r="D660" s="93" t="str">
        <f>IF(SP_SUL!D665="","*",SP_SUL!D665)</f>
        <v>DANIEL (TP-647)</v>
      </c>
      <c r="E660" s="93" t="str">
        <f>IF(SP_SUL!H665="","*",SP_SUL!H665)</f>
        <v>-</v>
      </c>
      <c r="F660" s="99" t="str">
        <f>IF(SP_SUL!M665="","*",SP_SUL!M665)</f>
        <v>ZST</v>
      </c>
      <c r="G660" s="94" t="str">
        <f>IF(SP_SUL!I665="","*",SP_SUL!I665)</f>
        <v>-</v>
      </c>
      <c r="H660" s="94" t="str">
        <f>IF(SP_SUL!AB665="","*",SP_SUL!AB665)</f>
        <v>*</v>
      </c>
      <c r="I660" s="94" t="str">
        <f>IF(SP_SUL!AC665="","*",SP_SUL!AC665)</f>
        <v>*</v>
      </c>
      <c r="J660" s="95" t="str">
        <f>IF(SP_SUL!AA665="","*",SP_SUL!AA665)</f>
        <v>-</v>
      </c>
      <c r="K660" s="96" t="str">
        <f>IF(SP_SUL!AD665="","*",SP_SUL!AD665)</f>
        <v>-</v>
      </c>
    </row>
    <row r="661" spans="2:11" hidden="1">
      <c r="B661" s="93" t="str">
        <f>IF(SP_SUL!Y666="","*",SP_SUL!Y666)</f>
        <v>OPORTUNIDADE</v>
      </c>
      <c r="C661" s="94">
        <f>IF(SP_SUL!B666="","*",SP_SUL!B666)</f>
        <v>46079</v>
      </c>
      <c r="D661" s="93" t="str">
        <f>IF(SP_SUL!D666="","*",SP_SUL!D666)</f>
        <v>V93</v>
      </c>
      <c r="E661" s="93" t="str">
        <f>IF(SP_SUL!H666="","*",SP_SUL!H666)</f>
        <v>ZYU1</v>
      </c>
      <c r="F661" s="99" t="str">
        <f>IF(SP_SUL!M666="","*",SP_SUL!M666)</f>
        <v>ZYU-ZST</v>
      </c>
      <c r="G661" s="94" t="str">
        <f>IF(SP_SUL!I666="","*",SP_SUL!I666)</f>
        <v>ZYU1</v>
      </c>
      <c r="H661" s="94" t="str">
        <f>IF(SP_SUL!AB666="","*",SP_SUL!AB666)</f>
        <v>ESCALA</v>
      </c>
      <c r="I661" s="94" t="str">
        <f>IF(SP_SUL!AC666="","*",SP_SUL!AC666)</f>
        <v>AGD ACIONAMENTO PCM</v>
      </c>
      <c r="J661" s="95">
        <f>IF(SP_SUL!AA666="","*",SP_SUL!AA666)</f>
        <v>1</v>
      </c>
      <c r="K661" s="96">
        <f>IF(SP_SUL!AD666="","*",SP_SUL!AD666)</f>
        <v>0.33333333333333331</v>
      </c>
    </row>
    <row r="662" spans="2:11" hidden="1">
      <c r="B662" s="93" t="str">
        <f>IF(SP_SUL!Y667="","*",SP_SUL!Y667)</f>
        <v>OPORTUNIDADE</v>
      </c>
      <c r="C662" s="94">
        <f>IF(SP_SUL!B667="","*",SP_SUL!B667)</f>
        <v>46079</v>
      </c>
      <c r="D662" s="93" t="str">
        <f>IF(SP_SUL!D667="","*",SP_SUL!D667)</f>
        <v>ROGÉRIO (TP-730)</v>
      </c>
      <c r="E662" s="93" t="str">
        <f>IF(SP_SUL!H667="","*",SP_SUL!H667)</f>
        <v>-</v>
      </c>
      <c r="F662" s="99" t="str">
        <f>IF(SP_SUL!M667="","*",SP_SUL!M667)</f>
        <v>ZYU</v>
      </c>
      <c r="G662" s="94" t="str">
        <f>IF(SP_SUL!I667="","*",SP_SUL!I667)</f>
        <v>*</v>
      </c>
      <c r="H662" s="94" t="str">
        <f>IF(SP_SUL!AB667="","*",SP_SUL!AB667)</f>
        <v>*</v>
      </c>
      <c r="I662" s="94" t="str">
        <f>IF(SP_SUL!AC667="","*",SP_SUL!AC667)</f>
        <v>*</v>
      </c>
      <c r="J662" s="95" t="str">
        <f>IF(SP_SUL!AA667="","*",SP_SUL!AA667)</f>
        <v>*</v>
      </c>
      <c r="K662" s="96" t="str">
        <f>IF(SP_SUL!AD667="","*",SP_SUL!AD667)</f>
        <v>*</v>
      </c>
    </row>
    <row r="663" spans="2:11" hidden="1">
      <c r="B663" s="93" t="str">
        <f>IF(SP_SUL!Y668="","*",SP_SUL!Y668)</f>
        <v>OPORTUNIDADE</v>
      </c>
      <c r="C663" s="94">
        <f>IF(SP_SUL!B668="","*",SP_SUL!B668)</f>
        <v>46079</v>
      </c>
      <c r="D663" s="93" t="str">
        <f>IF(SP_SUL!D668="","*",SP_SUL!D668)</f>
        <v>W59</v>
      </c>
      <c r="E663" s="93" t="str">
        <f>IF(SP_SUL!H668="","*",SP_SUL!H668)</f>
        <v>ZYU1</v>
      </c>
      <c r="F663" s="99" t="str">
        <f>IF(SP_SUL!M668="","*",SP_SUL!M668)</f>
        <v>ZDY-ZFY</v>
      </c>
      <c r="G663" s="94" t="str">
        <f>IF(SP_SUL!I668="","*",SP_SUL!I668)</f>
        <v>ZYU1</v>
      </c>
      <c r="H663" s="94" t="str">
        <f>IF(SP_SUL!AB668="","*",SP_SUL!AB668)</f>
        <v>ESCALA</v>
      </c>
      <c r="I663" s="94" t="str">
        <f>IF(SP_SUL!AC668="","*",SP_SUL!AC668)</f>
        <v>AGD ACIONAMENTO PCM</v>
      </c>
      <c r="J663" s="95" t="str">
        <f>IF(SP_SUL!AA668="","*",SP_SUL!AA668)</f>
        <v>1 FIXO LIBERAÇÃO SINDICAL</v>
      </c>
      <c r="K663" s="96">
        <f>IF(SP_SUL!AD668="","*",SP_SUL!AD668)</f>
        <v>0.29166666666666669</v>
      </c>
    </row>
    <row r="664" spans="2:11" hidden="1">
      <c r="B664" s="93" t="str">
        <f>IF(SP_SUL!Y669="","*",SP_SUL!Y669)</f>
        <v>*</v>
      </c>
      <c r="C664" s="94" t="str">
        <f>IF(SP_SUL!B669="","*",SP_SUL!B669)</f>
        <v>*</v>
      </c>
      <c r="D664" s="93" t="str">
        <f>IF(SP_SUL!D669="","*",SP_SUL!D669)</f>
        <v>*</v>
      </c>
      <c r="E664" s="93" t="str">
        <f>IF(SP_SUL!H669="","*",SP_SUL!H669)</f>
        <v>*</v>
      </c>
      <c r="F664" s="99" t="str">
        <f>IF(SP_SUL!M669="","*",SP_SUL!M669)</f>
        <v>-</v>
      </c>
      <c r="G664" s="94" t="str">
        <f>IF(SP_SUL!I669="","*",SP_SUL!I669)</f>
        <v>*</v>
      </c>
      <c r="H664" s="94" t="str">
        <f>IF(SP_SUL!AB669="","*",SP_SUL!AB669)</f>
        <v>*</v>
      </c>
      <c r="I664" s="94" t="str">
        <f>IF(SP_SUL!AC669="","*",SP_SUL!AC669)</f>
        <v>*</v>
      </c>
      <c r="J664" s="95" t="str">
        <f>IF(SP_SUL!AA669="","*",SP_SUL!AA669)</f>
        <v>*</v>
      </c>
      <c r="K664" s="96" t="str">
        <f>IF(SP_SUL!AD669="","*",SP_SUL!AD669)</f>
        <v>*</v>
      </c>
    </row>
    <row r="665" spans="2:11" hidden="1">
      <c r="B665" s="93" t="str">
        <f>IF(SP_SUL!Y670="","*",SP_SUL!Y670)</f>
        <v>OPORTUNIDADE</v>
      </c>
      <c r="C665" s="94">
        <f>IF(SP_SUL!B670="","*",SP_SUL!B670)</f>
        <v>46079</v>
      </c>
      <c r="D665" s="93" t="str">
        <f>IF(SP_SUL!D670="","*",SP_SUL!D670)</f>
        <v>JONATAS (TF-522)</v>
      </c>
      <c r="E665" s="93" t="str">
        <f>IF(SP_SUL!H670="","*",SP_SUL!H670)</f>
        <v>-</v>
      </c>
      <c r="F665" s="99" t="str">
        <f>IF(SP_SUL!M670="","*",SP_SUL!M670)</f>
        <v>ZGA-ZCX</v>
      </c>
      <c r="G665" s="94" t="str">
        <f>IF(SP_SUL!I670="","*",SP_SUL!I670)</f>
        <v>-</v>
      </c>
      <c r="H665" s="94" t="str">
        <f>IF(SP_SUL!AB670="","*",SP_SUL!AB670)</f>
        <v>*</v>
      </c>
      <c r="I665" s="94" t="str">
        <f>IF(SP_SUL!AC670="","*",SP_SUL!AC670)</f>
        <v>*</v>
      </c>
      <c r="J665" s="95" t="str">
        <f>IF(SP_SUL!AA670="","*",SP_SUL!AA670)</f>
        <v>*</v>
      </c>
      <c r="K665" s="96" t="str">
        <f>IF(SP_SUL!AD670="","*",SP_SUL!AD670)</f>
        <v>-</v>
      </c>
    </row>
    <row r="666" spans="2:11" hidden="1">
      <c r="B666" s="93" t="str">
        <f>IF(SP_SUL!Y671="","*",SP_SUL!Y671)</f>
        <v>*</v>
      </c>
      <c r="C666" s="94" t="str">
        <f>IF(SP_SUL!B671="","*",SP_SUL!B671)</f>
        <v>*</v>
      </c>
      <c r="D666" s="93" t="str">
        <f>IF(SP_SUL!D671="","*",SP_SUL!D671)</f>
        <v>*</v>
      </c>
      <c r="E666" s="93" t="str">
        <f>IF(SP_SUL!H671="","*",SP_SUL!H671)</f>
        <v>*</v>
      </c>
      <c r="F666" s="99" t="str">
        <f>IF(SP_SUL!M671="","*",SP_SUL!M671)</f>
        <v>-</v>
      </c>
      <c r="G666" s="94" t="str">
        <f>IF(SP_SUL!I671="","*",SP_SUL!I671)</f>
        <v>*</v>
      </c>
      <c r="H666" s="94" t="str">
        <f>IF(SP_SUL!AB671="","*",SP_SUL!AB671)</f>
        <v>*</v>
      </c>
      <c r="I666" s="94" t="str">
        <f>IF(SP_SUL!AC671="","*",SP_SUL!AC671)</f>
        <v>*</v>
      </c>
      <c r="J666" s="95" t="str">
        <f>IF(SP_SUL!AA671="","*",SP_SUL!AA671)</f>
        <v>*</v>
      </c>
      <c r="K666" s="96" t="str">
        <f>IF(SP_SUL!AD671="","*",SP_SUL!AD671)</f>
        <v>*</v>
      </c>
    </row>
    <row r="667" spans="2:11" hidden="1">
      <c r="B667" s="93" t="str">
        <f>IF(SP_SUL!Y672="","*",SP_SUL!Y672)</f>
        <v>*</v>
      </c>
      <c r="C667" s="94">
        <f>IF(SP_SUL!B672="","*",SP_SUL!B672)</f>
        <v>46079</v>
      </c>
      <c r="D667" s="93" t="str">
        <f>IF(SP_SUL!D672="","*",SP_SUL!D672)</f>
        <v>EDSON (TP-780)</v>
      </c>
      <c r="E667" s="93" t="str">
        <f>IF(SP_SUL!H672="","*",SP_SUL!H672)</f>
        <v>-</v>
      </c>
      <c r="F667" s="99" t="str">
        <f>IF(SP_SUL!M672="","*",SP_SUL!M672)</f>
        <v>ZKW</v>
      </c>
      <c r="G667" s="94" t="str">
        <f>IF(SP_SUL!I672="","*",SP_SUL!I672)</f>
        <v>-</v>
      </c>
      <c r="H667" s="94" t="str">
        <f>IF(SP_SUL!AB672="","*",SP_SUL!AB672)</f>
        <v>*</v>
      </c>
      <c r="I667" s="94" t="str">
        <f>IF(SP_SUL!AC672="","*",SP_SUL!AC672)</f>
        <v>*</v>
      </c>
      <c r="J667" s="95" t="str">
        <f>IF(SP_SUL!AA672="","*",SP_SUL!AA672)</f>
        <v>-</v>
      </c>
      <c r="K667" s="96" t="str">
        <f>IF(SP_SUL!AD672="","*",SP_SUL!AD672)</f>
        <v>*</v>
      </c>
    </row>
    <row r="668" spans="2:11" hidden="1">
      <c r="B668" s="93" t="str">
        <f>IF(SP_SUL!Y673="","*",SP_SUL!Y673)</f>
        <v>OPORTUNIDADE</v>
      </c>
      <c r="C668" s="94">
        <f>IF(SP_SUL!B673="","*",SP_SUL!B673)</f>
        <v>46079</v>
      </c>
      <c r="D668" s="93" t="str">
        <f>IF(SP_SUL!D673="","*",SP_SUL!D673)</f>
        <v>V89</v>
      </c>
      <c r="E668" s="93" t="str">
        <f>IF(SP_SUL!H673="","*",SP_SUL!H673)</f>
        <v>102ZKW2</v>
      </c>
      <c r="F668" s="99" t="str">
        <f>IF(SP_SUL!M673="","*",SP_SUL!M673)</f>
        <v>ZKW-ZEM</v>
      </c>
      <c r="G668" s="94" t="str">
        <f>IF(SP_SUL!I673="","*",SP_SUL!I673)</f>
        <v>ZEM1302</v>
      </c>
      <c r="H668" s="94" t="str">
        <f>IF(SP_SUL!AB673="","*",SP_SUL!AB673)</f>
        <v>FIXO</v>
      </c>
      <c r="I668" s="94" t="str">
        <f>IF(SP_SUL!AC673="","*",SP_SUL!AC673)</f>
        <v>ACIONAMENTO</v>
      </c>
      <c r="J668" s="95">
        <f>IF(SP_SUL!AA673="","*",SP_SUL!AA673)</f>
        <v>1</v>
      </c>
      <c r="K668" s="96">
        <f>IF(SP_SUL!AD673="","*",SP_SUL!AD673)</f>
        <v>0.35416666666666669</v>
      </c>
    </row>
    <row r="669" spans="2:11" hidden="1">
      <c r="B669" s="93" t="str">
        <f>IF(SP_SUL!Y674="","*",SP_SUL!Y674)</f>
        <v>OPORTUNIDADE</v>
      </c>
      <c r="C669" s="94">
        <f>IF(SP_SUL!B674="","*",SP_SUL!B674)</f>
        <v>46079</v>
      </c>
      <c r="D669" s="93" t="str">
        <f>IF(SP_SUL!D674="","*",SP_SUL!D674)</f>
        <v>E17</v>
      </c>
      <c r="E669" s="93" t="str">
        <f>IF(SP_SUL!H674="","*",SP_SUL!H674)</f>
        <v>102ZKW2</v>
      </c>
      <c r="F669" s="99" t="str">
        <f>IF(SP_SUL!M674="","*",SP_SUL!M674)</f>
        <v>ZKW-ZLU</v>
      </c>
      <c r="G669" s="94" t="str">
        <f>IF(SP_SUL!I674="","*",SP_SUL!I674)</f>
        <v>102ZKW2</v>
      </c>
      <c r="H669" s="94" t="str">
        <f>IF(SP_SUL!AB674="","*",SP_SUL!AB674)</f>
        <v>FIXO</v>
      </c>
      <c r="I669" s="94" t="str">
        <f>IF(SP_SUL!AC674="","*",SP_SUL!AC674)</f>
        <v>*</v>
      </c>
      <c r="J669" s="95">
        <f>IF(SP_SUL!AA674="","*",SP_SUL!AA674)</f>
        <v>1</v>
      </c>
      <c r="K669" s="96">
        <f>IF(SP_SUL!AD674="","*",SP_SUL!AD674)</f>
        <v>0.29166666666666669</v>
      </c>
    </row>
    <row r="670" spans="2:11" hidden="1">
      <c r="B670" s="93" t="str">
        <f>IF(SP_SUL!Y675="","*",SP_SUL!Y675)</f>
        <v>OPORTUNIDADE</v>
      </c>
      <c r="C670" s="94">
        <f>IF(SP_SUL!B675="","*",SP_SUL!B675)</f>
        <v>46079</v>
      </c>
      <c r="D670" s="93" t="str">
        <f>IF(SP_SUL!D675="","*",SP_SUL!D675)</f>
        <v>W99</v>
      </c>
      <c r="E670" s="93" t="str">
        <f>IF(SP_SUL!H675="","*",SP_SUL!H675)</f>
        <v>102ZKW2</v>
      </c>
      <c r="F670" s="99" t="str">
        <f>IF(SP_SUL!M675="","*",SP_SUL!M675)</f>
        <v>ZKW-ZEM</v>
      </c>
      <c r="G670" s="94" t="str">
        <f>IF(SP_SUL!I675="","*",SP_SUL!I675)</f>
        <v>ZEM1</v>
      </c>
      <c r="H670" s="94" t="str">
        <f>IF(SP_SUL!AB675="","*",SP_SUL!AB675)</f>
        <v>FIXO</v>
      </c>
      <c r="I670" s="94" t="str">
        <f>IF(SP_SUL!AC675="","*",SP_SUL!AC675)</f>
        <v>ACIONAMENTO</v>
      </c>
      <c r="J670" s="95">
        <f>IF(SP_SUL!AA675="","*",SP_SUL!AA675)</f>
        <v>2</v>
      </c>
      <c r="K670" s="96">
        <f>IF(SP_SUL!AD675="","*",SP_SUL!AD675)</f>
        <v>0.4375</v>
      </c>
    </row>
    <row r="671" spans="2:11" hidden="1">
      <c r="B671" s="93" t="str">
        <f>IF(SP_SUL!Y676="","*",SP_SUL!Y676)</f>
        <v>*</v>
      </c>
      <c r="C671" s="94" t="str">
        <f>IF(SP_SUL!B676="","*",SP_SUL!B676)</f>
        <v>*</v>
      </c>
      <c r="D671" s="93" t="str">
        <f>IF(SP_SUL!D676="","*",SP_SUL!D676)</f>
        <v>*</v>
      </c>
      <c r="E671" s="93" t="str">
        <f>IF(SP_SUL!H676="","*",SP_SUL!H676)</f>
        <v>*</v>
      </c>
      <c r="F671" s="99" t="str">
        <f>IF(SP_SUL!M676="","*",SP_SUL!M676)</f>
        <v>-</v>
      </c>
      <c r="G671" s="94" t="str">
        <f>IF(SP_SUL!I676="","*",SP_SUL!I676)</f>
        <v>*</v>
      </c>
      <c r="H671" s="94" t="str">
        <f>IF(SP_SUL!AB676="","*",SP_SUL!AB676)</f>
        <v>*</v>
      </c>
      <c r="I671" s="94" t="str">
        <f>IF(SP_SUL!AC676="","*",SP_SUL!AC676)</f>
        <v>*</v>
      </c>
      <c r="J671" s="95" t="str">
        <f>IF(SP_SUL!AA676="","*",SP_SUL!AA676)</f>
        <v>*</v>
      </c>
      <c r="K671" s="96" t="str">
        <f>IF(SP_SUL!AD676="","*",SP_SUL!AD676)</f>
        <v>*</v>
      </c>
    </row>
    <row r="672" spans="2:11" hidden="1">
      <c r="B672" s="93" t="str">
        <f>IF(SP_SUL!Y677="","*",SP_SUL!Y677)</f>
        <v>*</v>
      </c>
      <c r="C672" s="94" t="str">
        <f>IF(SP_SUL!B677="","*",SP_SUL!B677)</f>
        <v>*</v>
      </c>
      <c r="D672" s="93" t="str">
        <f>IF(SP_SUL!D677="","*",SP_SUL!D677)</f>
        <v>*</v>
      </c>
      <c r="E672" s="93" t="str">
        <f>IF(SP_SUL!H677="","*",SP_SUL!H677)</f>
        <v>*</v>
      </c>
      <c r="F672" s="99" t="str">
        <f>IF(SP_SUL!M677="","*",SP_SUL!M677)</f>
        <v>-</v>
      </c>
      <c r="G672" s="94" t="str">
        <f>IF(SP_SUL!I677="","*",SP_SUL!I677)</f>
        <v>*</v>
      </c>
      <c r="H672" s="94" t="str">
        <f>IF(SP_SUL!AB677="","*",SP_SUL!AB677)</f>
        <v>*</v>
      </c>
      <c r="I672" s="94" t="str">
        <f>IF(SP_SUL!AC677="","*",SP_SUL!AC677)</f>
        <v>*</v>
      </c>
      <c r="J672" s="95" t="str">
        <f>IF(SP_SUL!AA677="","*",SP_SUL!AA677)</f>
        <v>*</v>
      </c>
      <c r="K672" s="96" t="str">
        <f>IF(SP_SUL!AD677="","*",SP_SUL!AD677)</f>
        <v>*</v>
      </c>
    </row>
    <row r="673" spans="2:11" hidden="1">
      <c r="B673" s="93" t="str">
        <f>IF(SP_SUL!Y678="","*",SP_SUL!Y678)</f>
        <v>*</v>
      </c>
      <c r="C673" s="94" t="str">
        <f>IF(SP_SUL!B678="","*",SP_SUL!B678)</f>
        <v>*</v>
      </c>
      <c r="D673" s="93" t="str">
        <f>IF(SP_SUL!D678="","*",SP_SUL!D678)</f>
        <v>W60</v>
      </c>
      <c r="E673" s="93" t="str">
        <f>IF(SP_SUL!H678="","*",SP_SUL!H678)</f>
        <v>ZEM130-2</v>
      </c>
      <c r="F673" s="99" t="str">
        <f>IF(SP_SUL!M678="","*",SP_SUL!M678)</f>
        <v>ZWI-ZEM</v>
      </c>
      <c r="G673" s="94" t="str">
        <f>IF(SP_SUL!I678="","*",SP_SUL!I678)</f>
        <v>ZEM130-2</v>
      </c>
      <c r="H673" s="94" t="str">
        <f>IF(SP_SUL!AB678="","*",SP_SUL!AB678)</f>
        <v>FIXO</v>
      </c>
      <c r="I673" s="94" t="str">
        <f>IF(SP_SUL!AC678="","*",SP_SUL!AC678)</f>
        <v>ACIONAMENTO</v>
      </c>
      <c r="J673" s="95">
        <f>IF(SP_SUL!AA678="","*",SP_SUL!AA678)</f>
        <v>1</v>
      </c>
      <c r="K673" s="96">
        <f>IF(SP_SUL!AD678="","*",SP_SUL!AD678)</f>
        <v>0.29166666666666669</v>
      </c>
    </row>
    <row r="674" spans="2:11" hidden="1">
      <c r="B674" s="93" t="str">
        <f>IF(SP_SUL!Y679="","*",SP_SUL!Y679)</f>
        <v>OPORTUNIDADE</v>
      </c>
      <c r="C674" s="94">
        <f>IF(SP_SUL!B679="","*",SP_SUL!B679)</f>
        <v>46079</v>
      </c>
      <c r="D674" s="93" t="str">
        <f>IF(SP_SUL!D679="","*",SP_SUL!D679)</f>
        <v>V95</v>
      </c>
      <c r="E674" s="93" t="str">
        <f>IF(SP_SUL!H679="","*",SP_SUL!H679)</f>
        <v>ZEM130-2</v>
      </c>
      <c r="F674" s="99" t="str">
        <f>IF(SP_SUL!M679="","*",SP_SUL!M679)</f>
        <v>ZEM</v>
      </c>
      <c r="G674" s="94" t="str">
        <f>IF(SP_SUL!I679="","*",SP_SUL!I679)</f>
        <v>ZEM130-2</v>
      </c>
      <c r="H674" s="94" t="str">
        <f>IF(SP_SUL!AB679="","*",SP_SUL!AB679)</f>
        <v>FIXO</v>
      </c>
      <c r="I674" s="94" t="str">
        <f>IF(SP_SUL!AC679="","*",SP_SUL!AC679)</f>
        <v>ACIONAMENTO</v>
      </c>
      <c r="J674" s="95">
        <f>IF(SP_SUL!AA679="","*",SP_SUL!AA679)</f>
        <v>1</v>
      </c>
      <c r="K674" s="96">
        <f>IF(SP_SUL!AD679="","*",SP_SUL!AD679)</f>
        <v>0.375</v>
      </c>
    </row>
    <row r="675" spans="2:11" hidden="1">
      <c r="B675" s="93" t="str">
        <f>IF(SP_SUL!Y680="","*",SP_SUL!Y680)</f>
        <v>OPORTUNIDADE</v>
      </c>
      <c r="C675" s="94">
        <f>IF(SP_SUL!B680="","*",SP_SUL!B680)</f>
        <v>46079</v>
      </c>
      <c r="D675" s="93" t="str">
        <f>IF(SP_SUL!D680="","*",SP_SUL!D680)</f>
        <v>CLEBISON (TP-728)</v>
      </c>
      <c r="E675" s="93" t="str">
        <f>IF(SP_SUL!H680="","*",SP_SUL!H680)</f>
        <v>-</v>
      </c>
      <c r="F675" s="99" t="str">
        <f>IF(SP_SUL!M680="","*",SP_SUL!M680)</f>
        <v>ZEJ-ZRB</v>
      </c>
      <c r="G675" s="94" t="str">
        <f>IF(SP_SUL!I680="","*",SP_SUL!I680)</f>
        <v>-</v>
      </c>
      <c r="H675" s="94" t="str">
        <f>IF(SP_SUL!AB680="","*",SP_SUL!AB680)</f>
        <v>*</v>
      </c>
      <c r="I675" s="94" t="str">
        <f>IF(SP_SUL!AC680="","*",SP_SUL!AC680)</f>
        <v>*</v>
      </c>
      <c r="J675" s="95" t="str">
        <f>IF(SP_SUL!AA680="","*",SP_SUL!AA680)</f>
        <v>-</v>
      </c>
      <c r="K675" s="96" t="str">
        <f>IF(SP_SUL!AD680="","*",SP_SUL!AD680)</f>
        <v>-</v>
      </c>
    </row>
    <row r="676" spans="2:11" hidden="1">
      <c r="B676" s="93" t="str">
        <f>IF(SP_SUL!Y681="","*",SP_SUL!Y681)</f>
        <v>OPORTUNIDADE</v>
      </c>
      <c r="C676" s="94">
        <f>IF(SP_SUL!B681="","*",SP_SUL!B681)</f>
        <v>46079</v>
      </c>
      <c r="D676" s="93" t="str">
        <f>IF(SP_SUL!D681="","*",SP_SUL!D681)</f>
        <v>ISMAEL(TP-726)</v>
      </c>
      <c r="E676" s="93" t="str">
        <f>IF(SP_SUL!H681="","*",SP_SUL!H681)</f>
        <v>-</v>
      </c>
      <c r="F676" s="99" t="str">
        <f>IF(SP_SUL!M681="","*",SP_SUL!M681)</f>
        <v>ZEJ-ZRB</v>
      </c>
      <c r="G676" s="94" t="str">
        <f>IF(SP_SUL!I681="","*",SP_SUL!I681)</f>
        <v>-</v>
      </c>
      <c r="H676" s="94" t="str">
        <f>IF(SP_SUL!AB681="","*",SP_SUL!AB681)</f>
        <v>*</v>
      </c>
      <c r="I676" s="94" t="str">
        <f>IF(SP_SUL!AC681="","*",SP_SUL!AC681)</f>
        <v>*</v>
      </c>
      <c r="J676" s="95" t="str">
        <f>IF(SP_SUL!AA681="","*",SP_SUL!AA681)</f>
        <v>-</v>
      </c>
      <c r="K676" s="96" t="str">
        <f>IF(SP_SUL!AD681="","*",SP_SUL!AD681)</f>
        <v>-</v>
      </c>
    </row>
    <row r="677" spans="2:11" hidden="1">
      <c r="B677" s="93" t="str">
        <f>IF(SP_SUL!Y682="","*",SP_SUL!Y682)</f>
        <v>OPORTUNIDADE</v>
      </c>
      <c r="C677" s="94">
        <f>IF(SP_SUL!B682="","*",SP_SUL!B682)</f>
        <v>46079</v>
      </c>
      <c r="D677" s="93" t="str">
        <f>IF(SP_SUL!D682="","*",SP_SUL!D682)</f>
        <v>V85</v>
      </c>
      <c r="E677" s="93" t="str">
        <f>IF(SP_SUL!H682="","*",SP_SUL!H682)</f>
        <v>K67ZEV2</v>
      </c>
      <c r="F677" s="99" t="str">
        <f>IF(SP_SUL!M682="","*",SP_SUL!M682)</f>
        <v>ZGP</v>
      </c>
      <c r="G677" s="94" t="str">
        <f>IF(SP_SUL!I682="","*",SP_SUL!I682)</f>
        <v>ZPTZDR</v>
      </c>
      <c r="H677" s="94" t="str">
        <f>IF(SP_SUL!AB682="","*",SP_SUL!AB682)</f>
        <v>FIXO</v>
      </c>
      <c r="I677" s="94" t="str">
        <f>IF(SP_SUL!AC682="","*",SP_SUL!AC682)</f>
        <v>*</v>
      </c>
      <c r="J677" s="95">
        <f>IF(SP_SUL!AA682="","*",SP_SUL!AA682)</f>
        <v>1</v>
      </c>
      <c r="K677" s="96">
        <f>IF(SP_SUL!AD682="","*",SP_SUL!AD682)</f>
        <v>0.29166666666666669</v>
      </c>
    </row>
    <row r="678" spans="2:11" hidden="1">
      <c r="B678" s="93" t="str">
        <f>IF(SP_SUL!Y683="","*",SP_SUL!Y683)</f>
        <v>OPORTUNIDADE</v>
      </c>
      <c r="C678" s="94">
        <f>IF(SP_SUL!B683="","*",SP_SUL!B683)</f>
        <v>46079</v>
      </c>
      <c r="D678" s="93" t="str">
        <f>IF(SP_SUL!D683="","*",SP_SUL!D683)</f>
        <v>EDSON (TP-719)</v>
      </c>
      <c r="E678" s="93" t="str">
        <f>IF(SP_SUL!H683="","*",SP_SUL!H683)</f>
        <v>-</v>
      </c>
      <c r="F678" s="99" t="str">
        <f>IF(SP_SUL!M683="","*",SP_SUL!M683)</f>
        <v>ZEZ-ZXW</v>
      </c>
      <c r="G678" s="94" t="str">
        <f>IF(SP_SUL!I683="","*",SP_SUL!I683)</f>
        <v>-</v>
      </c>
      <c r="H678" s="94" t="str">
        <f>IF(SP_SUL!AB683="","*",SP_SUL!AB683)</f>
        <v>*</v>
      </c>
      <c r="I678" s="94" t="str">
        <f>IF(SP_SUL!AC683="","*",SP_SUL!AC683)</f>
        <v>*</v>
      </c>
      <c r="J678" s="95" t="str">
        <f>IF(SP_SUL!AA683="","*",SP_SUL!AA683)</f>
        <v>-</v>
      </c>
      <c r="K678" s="96" t="str">
        <f>IF(SP_SUL!AD683="","*",SP_SUL!AD683)</f>
        <v>-</v>
      </c>
    </row>
    <row r="679" spans="2:11" hidden="1">
      <c r="B679" s="93" t="str">
        <f>IF(SP_SUL!Y684="","*",SP_SUL!Y684)</f>
        <v>SIM</v>
      </c>
      <c r="C679" s="94">
        <f>IF(SP_SUL!B684="","*",SP_SUL!B684)</f>
        <v>46079</v>
      </c>
      <c r="D679" s="93" t="str">
        <f>IF(SP_SUL!D684="","*",SP_SUL!D684)</f>
        <v>W62</v>
      </c>
      <c r="E679" s="93" t="str">
        <f>IF(SP_SUL!H684="","*",SP_SUL!H684)</f>
        <v>ZPT1051</v>
      </c>
      <c r="F679" s="99" t="str">
        <f>IF(SP_SUL!M684="","*",SP_SUL!M684)</f>
        <v>ZXW-ZGP</v>
      </c>
      <c r="G679" s="94" t="str">
        <f>IF(SP_SUL!I684="","*",SP_SUL!I684)</f>
        <v>ZPTZDR</v>
      </c>
      <c r="H679" s="94" t="str">
        <f>IF(SP_SUL!AB684="","*",SP_SUL!AB684)</f>
        <v>FIXO</v>
      </c>
      <c r="I679" s="94" t="str">
        <f>IF(SP_SUL!AC684="","*",SP_SUL!AC684)</f>
        <v>*</v>
      </c>
      <c r="J679" s="95">
        <f>IF(SP_SUL!AA684="","*",SP_SUL!AA684)</f>
        <v>1</v>
      </c>
      <c r="K679" s="96">
        <f>IF(SP_SUL!AD684="","*",SP_SUL!AD684)</f>
        <v>0.29166666666666669</v>
      </c>
    </row>
    <row r="680" spans="2:11" hidden="1">
      <c r="B680" s="93" t="str">
        <f>IF(SP_SUL!Y685="","*",SP_SUL!Y685)</f>
        <v>OPORTUNIDADE</v>
      </c>
      <c r="C680" s="94">
        <f>IF(SP_SUL!B685="","*",SP_SUL!B685)</f>
        <v>46079</v>
      </c>
      <c r="D680" s="93" t="str">
        <f>IF(SP_SUL!D685="","*",SP_SUL!D685)</f>
        <v>LEANDRO (TP-727)</v>
      </c>
      <c r="E680" s="93" t="str">
        <f>IF(SP_SUL!H685="","*",SP_SUL!H685)</f>
        <v>-</v>
      </c>
      <c r="F680" s="99" t="str">
        <f>IF(SP_SUL!M685="","*",SP_SUL!M685)</f>
        <v>ZXW-ZGP</v>
      </c>
      <c r="G680" s="94" t="str">
        <f>IF(SP_SUL!I685="","*",SP_SUL!I685)</f>
        <v>-</v>
      </c>
      <c r="H680" s="94" t="str">
        <f>IF(SP_SUL!AB685="","*",SP_SUL!AB685)</f>
        <v>*</v>
      </c>
      <c r="I680" s="94" t="str">
        <f>IF(SP_SUL!AC685="","*",SP_SUL!AC685)</f>
        <v>*</v>
      </c>
      <c r="J680" s="95" t="str">
        <f>IF(SP_SUL!AA685="","*",SP_SUL!AA685)</f>
        <v>*</v>
      </c>
      <c r="K680" s="96" t="str">
        <f>IF(SP_SUL!AD685="","*",SP_SUL!AD685)</f>
        <v>-</v>
      </c>
    </row>
    <row r="681" spans="2:11" hidden="1">
      <c r="B681" s="93" t="str">
        <f>IF(SP_SUL!Y686="","*",SP_SUL!Y686)</f>
        <v>SIM</v>
      </c>
      <c r="C681" s="94">
        <f>IF(SP_SUL!B686="","*",SP_SUL!B686)</f>
        <v>46079</v>
      </c>
      <c r="D681" s="93" t="str">
        <f>IF(SP_SUL!D686="","*",SP_SUL!D686)</f>
        <v>A84</v>
      </c>
      <c r="E681" s="93" t="str">
        <f>IF(SP_SUL!H686="","*",SP_SUL!H686)</f>
        <v>ZPT1051</v>
      </c>
      <c r="F681" s="99" t="str">
        <f>IF(SP_SUL!M686="","*",SP_SUL!M686)</f>
        <v>ZPT-ZEM</v>
      </c>
      <c r="G681" s="94" t="str">
        <f>IF(SP_SUL!I686="","*",SP_SUL!I686)</f>
        <v xml:space="preserve">ZEM1 </v>
      </c>
      <c r="H681" s="94" t="str">
        <f>IF(SP_SUL!AB686="","*",SP_SUL!AB686)</f>
        <v>FIXO</v>
      </c>
      <c r="I681" s="94" t="str">
        <f>IF(SP_SUL!AC686="","*",SP_SUL!AC686)</f>
        <v>*</v>
      </c>
      <c r="J681" s="95">
        <f>IF(SP_SUL!AA686="","*",SP_SUL!AA686)</f>
        <v>1</v>
      </c>
      <c r="K681" s="96">
        <f>IF(SP_SUL!AD686="","*",SP_SUL!AD686)</f>
        <v>0.29166666666666669</v>
      </c>
    </row>
    <row r="682" spans="2:11" hidden="1">
      <c r="B682" s="93" t="str">
        <f>IF(SP_SUL!Y687="","*",SP_SUL!Y687)</f>
        <v>OPORTUNIDADE</v>
      </c>
      <c r="C682" s="94">
        <f>IF(SP_SUL!B687="","*",SP_SUL!B687)</f>
        <v>46079</v>
      </c>
      <c r="D682" s="93" t="str">
        <f>IF(SP_SUL!D687="","*",SP_SUL!D687)</f>
        <v>HUELTON (TP-725)</v>
      </c>
      <c r="E682" s="93" t="str">
        <f>IF(SP_SUL!H687="","*",SP_SUL!H687)</f>
        <v>-</v>
      </c>
      <c r="F682" s="99" t="str">
        <f>IF(SP_SUL!M687="","*",SP_SUL!M687)</f>
        <v>ZPT</v>
      </c>
      <c r="G682" s="94" t="str">
        <f>IF(SP_SUL!I687="","*",SP_SUL!I687)</f>
        <v>-</v>
      </c>
      <c r="H682" s="94" t="str">
        <f>IF(SP_SUL!AB687="","*",SP_SUL!AB687)</f>
        <v>*</v>
      </c>
      <c r="I682" s="94" t="str">
        <f>IF(SP_SUL!AC687="","*",SP_SUL!AC687)</f>
        <v>*</v>
      </c>
      <c r="J682" s="95" t="str">
        <f>IF(SP_SUL!AA687="","*",SP_SUL!AA687)</f>
        <v>-</v>
      </c>
      <c r="K682" s="96" t="str">
        <f>IF(SP_SUL!AD687="","*",SP_SUL!AD687)</f>
        <v>-</v>
      </c>
    </row>
    <row r="683" spans="2:11" hidden="1">
      <c r="B683" s="93" t="str">
        <f>IF(SP_SUL!Y688="","*",SP_SUL!Y688)</f>
        <v>OPORTUNIDADE</v>
      </c>
      <c r="C683" s="94">
        <f>IF(SP_SUL!B688="","*",SP_SUL!B688)</f>
        <v>46079</v>
      </c>
      <c r="D683" s="93" t="str">
        <f>IF(SP_SUL!D688="","*",SP_SUL!D688)</f>
        <v>EXPANSÃO TURMA 1</v>
      </c>
      <c r="E683" s="93" t="str">
        <f>IF(SP_SUL!H688="","*",SP_SUL!H688)</f>
        <v>-</v>
      </c>
      <c r="F683" s="99" t="str">
        <f>IF(SP_SUL!M688="","*",SP_SUL!M688)</f>
        <v>109-ZGM</v>
      </c>
      <c r="G683" s="94" t="str">
        <f>IF(SP_SUL!I688="","*",SP_SUL!I688)</f>
        <v>-</v>
      </c>
      <c r="H683" s="94" t="str">
        <f>IF(SP_SUL!AB688="","*",SP_SUL!AB688)</f>
        <v>*</v>
      </c>
      <c r="I683" s="94" t="str">
        <f>IF(SP_SUL!AC688="","*",SP_SUL!AC688)</f>
        <v>*</v>
      </c>
      <c r="J683" s="95" t="str">
        <f>IF(SP_SUL!AA688="","*",SP_SUL!AA688)</f>
        <v>-</v>
      </c>
      <c r="K683" s="96" t="str">
        <f>IF(SP_SUL!AD688="","*",SP_SUL!AD688)</f>
        <v>-</v>
      </c>
    </row>
    <row r="684" spans="2:11" hidden="1">
      <c r="B684" s="93" t="str">
        <f>IF(SP_SUL!Y689="","*",SP_SUL!Y689)</f>
        <v>*</v>
      </c>
      <c r="C684" s="94" t="str">
        <f>IF(SP_SUL!B689="","*",SP_SUL!B689)</f>
        <v>*</v>
      </c>
      <c r="D684" s="93" t="str">
        <f>IF(SP_SUL!D689="","*",SP_SUL!D689)</f>
        <v>*</v>
      </c>
      <c r="E684" s="93" t="str">
        <f>IF(SP_SUL!H689="","*",SP_SUL!H689)</f>
        <v>*</v>
      </c>
      <c r="F684" s="99" t="str">
        <f>IF(SP_SUL!M689="","*",SP_SUL!M689)</f>
        <v>-</v>
      </c>
      <c r="G684" s="94" t="str">
        <f>IF(SP_SUL!I689="","*",SP_SUL!I689)</f>
        <v>*</v>
      </c>
      <c r="H684" s="94" t="str">
        <f>IF(SP_SUL!AB689="","*",SP_SUL!AB689)</f>
        <v>*</v>
      </c>
      <c r="I684" s="94" t="str">
        <f>IF(SP_SUL!AC689="","*",SP_SUL!AC689)</f>
        <v>*</v>
      </c>
      <c r="J684" s="95" t="str">
        <f>IF(SP_SUL!AA689="","*",SP_SUL!AA689)</f>
        <v>*</v>
      </c>
      <c r="K684" s="96" t="str">
        <f>IF(SP_SUL!AD689="","*",SP_SUL!AD689)</f>
        <v>*</v>
      </c>
    </row>
    <row r="685" spans="2:11" hidden="1">
      <c r="B685" s="93" t="str">
        <f>IF(SP_SUL!Y690="","*",SP_SUL!Y690)</f>
        <v>*</v>
      </c>
      <c r="C685" s="94" t="str">
        <f>IF(SP_SUL!B690="","*",SP_SUL!B690)</f>
        <v>*</v>
      </c>
      <c r="D685" s="93" t="str">
        <f>IF(SP_SUL!D690="","*",SP_SUL!D690)</f>
        <v>*</v>
      </c>
      <c r="E685" s="93" t="str">
        <f>IF(SP_SUL!H690="","*",SP_SUL!H690)</f>
        <v>*</v>
      </c>
      <c r="F685" s="99" t="str">
        <f>IF(SP_SUL!M690="","*",SP_SUL!M690)</f>
        <v>*</v>
      </c>
      <c r="G685" s="94" t="str">
        <f>IF(SP_SUL!I690="","*",SP_SUL!I690)</f>
        <v>*</v>
      </c>
      <c r="H685" s="94" t="str">
        <f>IF(SP_SUL!AB690="","*",SP_SUL!AB690)</f>
        <v>FIXO</v>
      </c>
      <c r="I685" s="94" t="str">
        <f>IF(SP_SUL!AC690="","*",SP_SUL!AC690)</f>
        <v>*</v>
      </c>
      <c r="J685" s="95">
        <f>IF(SP_SUL!AA690="","*",SP_SUL!AA690)</f>
        <v>1</v>
      </c>
      <c r="K685" s="96">
        <f>IF(SP_SUL!AD690="","*",SP_SUL!AD690)</f>
        <v>0.3125</v>
      </c>
    </row>
    <row r="686" spans="2:11" hidden="1">
      <c r="B686" s="93" t="str">
        <f>IF(SP_SUL!Y691="","*",SP_SUL!Y691)</f>
        <v>*</v>
      </c>
      <c r="C686" s="94">
        <f>IF(SP_SUL!B691="","*",SP_SUL!B691)</f>
        <v>46080</v>
      </c>
      <c r="D686" s="93" t="str">
        <f>IF(SP_SUL!D691="","*",SP_SUL!D691)</f>
        <v>EXPANSÃO TURMA 1</v>
      </c>
      <c r="E686" s="93" t="str">
        <f>IF(SP_SUL!H691="","*",SP_SUL!H691)</f>
        <v>-</v>
      </c>
      <c r="F686" s="99" t="str">
        <f>IF(SP_SUL!M691="","*",SP_SUL!M691)</f>
        <v xml:space="preserve">ZAC-ZSU </v>
      </c>
      <c r="G686" s="94" t="str">
        <f>IF(SP_SUL!I691="","*",SP_SUL!I691)</f>
        <v>-</v>
      </c>
      <c r="H686" s="94" t="str">
        <f>IF(SP_SUL!AB691="","*",SP_SUL!AB691)</f>
        <v>*</v>
      </c>
      <c r="I686" s="94" t="str">
        <f>IF(SP_SUL!AC691="","*",SP_SUL!AC691)</f>
        <v>*</v>
      </c>
      <c r="J686" s="95" t="str">
        <f>IF(SP_SUL!AA691="","*",SP_SUL!AA691)</f>
        <v>*</v>
      </c>
      <c r="K686" s="96" t="str">
        <f>IF(SP_SUL!AD691="","*",SP_SUL!AD691)</f>
        <v>*</v>
      </c>
    </row>
    <row r="687" spans="2:11" hidden="1">
      <c r="B687" s="93" t="str">
        <f>IF(SP_SUL!Y692="","*",SP_SUL!Y692)</f>
        <v>OPORTUNIDADE</v>
      </c>
      <c r="C687" s="94">
        <f>IF(SP_SUL!B692="","*",SP_SUL!B692)</f>
        <v>46080</v>
      </c>
      <c r="D687" s="93" t="str">
        <f>IF(SP_SUL!D692="","*",SP_SUL!D692)</f>
        <v>A74</v>
      </c>
      <c r="E687" s="93" t="str">
        <f>IF(SP_SUL!H692="","*",SP_SUL!H692)</f>
        <v>ZTT-2</v>
      </c>
      <c r="F687" s="99" t="str">
        <f>IF(SP_SUL!M692="","*",SP_SUL!M692)</f>
        <v>ZTT-ZTO</v>
      </c>
      <c r="G687" s="94" t="str">
        <f>IF(SP_SUL!I692="","*",SP_SUL!I692)</f>
        <v>ZTO</v>
      </c>
      <c r="H687" s="94" t="str">
        <f>IF(SP_SUL!AB692="","*",SP_SUL!AB692)</f>
        <v>FIXO</v>
      </c>
      <c r="I687" s="94" t="str">
        <f>IF(SP_SUL!AC692="","*",SP_SUL!AC692)</f>
        <v>*</v>
      </c>
      <c r="J687" s="95">
        <f>IF(SP_SUL!AA692="","*",SP_SUL!AA692)</f>
        <v>1</v>
      </c>
      <c r="K687" s="96">
        <f>IF(SP_SUL!AD692="","*",SP_SUL!AD692)</f>
        <v>0.3125</v>
      </c>
    </row>
    <row r="688" spans="2:11" hidden="1">
      <c r="B688" s="93" t="str">
        <f>IF(SP_SUL!Y693="","*",SP_SUL!Y693)</f>
        <v>OPORTUNIDADE</v>
      </c>
      <c r="C688" s="94">
        <f>IF(SP_SUL!B693="","*",SP_SUL!B693)</f>
        <v>46080</v>
      </c>
      <c r="D688" s="93" t="str">
        <f>IF(SP_SUL!D693="","*",SP_SUL!D693)</f>
        <v>KLECIO (TP-699)</v>
      </c>
      <c r="E688" s="93" t="str">
        <f>IF(SP_SUL!H693="","*",SP_SUL!H693)</f>
        <v>-</v>
      </c>
      <c r="F688" s="99" t="str">
        <f>IF(SP_SUL!M693="","*",SP_SUL!M693)</f>
        <v>ZTT-ZLI</v>
      </c>
      <c r="G688" s="94" t="str">
        <f>IF(SP_SUL!I693="","*",SP_SUL!I693)</f>
        <v>-</v>
      </c>
      <c r="H688" s="94" t="str">
        <f>IF(SP_SUL!AB693="","*",SP_SUL!AB693)</f>
        <v>*</v>
      </c>
      <c r="I688" s="94" t="str">
        <f>IF(SP_SUL!AC693="","*",SP_SUL!AC693)</f>
        <v>*</v>
      </c>
      <c r="J688" s="95" t="str">
        <f>IF(SP_SUL!AA693="","*",SP_SUL!AA693)</f>
        <v>*</v>
      </c>
      <c r="K688" s="96" t="str">
        <f>IF(SP_SUL!AD693="","*",SP_SUL!AD693)</f>
        <v>*</v>
      </c>
    </row>
    <row r="689" spans="2:11" hidden="1">
      <c r="B689" s="93" t="str">
        <f>IF(SP_SUL!Y694="","*",SP_SUL!Y694)</f>
        <v>OPORTUNIDADE</v>
      </c>
      <c r="C689" s="94">
        <f>IF(SP_SUL!B694="","*",SP_SUL!B694)</f>
        <v>46080</v>
      </c>
      <c r="D689" s="93" t="str">
        <f>IF(SP_SUL!D694="","*",SP_SUL!D694)</f>
        <v>E42</v>
      </c>
      <c r="E689" s="93" t="str">
        <f>IF(SP_SUL!H694="","*",SP_SUL!H694)</f>
        <v>ZBV3</v>
      </c>
      <c r="F689" s="99" t="str">
        <f>IF(SP_SUL!M694="","*",SP_SUL!M694)</f>
        <v>ZBM-ZHO</v>
      </c>
      <c r="G689" s="94" t="str">
        <f>IF(SP_SUL!I694="","*",SP_SUL!I694)</f>
        <v>ZBV3</v>
      </c>
      <c r="H689" s="94" t="str">
        <f>IF(SP_SUL!AB694="","*",SP_SUL!AB694)</f>
        <v>FIXO + ESCALA</v>
      </c>
      <c r="I689" s="94" t="str">
        <f>IF(SP_SUL!AC694="","*",SP_SUL!AC694)</f>
        <v>ACIONAMENTO</v>
      </c>
      <c r="J689" s="95" t="str">
        <f>IF(SP_SUL!AA694="","*",SP_SUL!AA694)</f>
        <v>3 + Lucas + 2 Escala</v>
      </c>
      <c r="K689" s="96">
        <f>IF(SP_SUL!AD694="","*",SP_SUL!AD694)</f>
        <v>0.39583333333333331</v>
      </c>
    </row>
    <row r="690" spans="2:11" hidden="1">
      <c r="B690" s="93" t="str">
        <f>IF(SP_SUL!Y695="","*",SP_SUL!Y695)</f>
        <v>*</v>
      </c>
      <c r="C690" s="94" t="str">
        <f>IF(SP_SUL!B695="","*",SP_SUL!B695)</f>
        <v>*</v>
      </c>
      <c r="D690" s="93" t="str">
        <f>IF(SP_SUL!D695="","*",SP_SUL!D695)</f>
        <v>*</v>
      </c>
      <c r="E690" s="93" t="str">
        <f>IF(SP_SUL!H695="","*",SP_SUL!H695)</f>
        <v>*</v>
      </c>
      <c r="F690" s="99" t="str">
        <f>IF(SP_SUL!M695="","*",SP_SUL!M695)</f>
        <v>-</v>
      </c>
      <c r="G690" s="94" t="str">
        <f>IF(SP_SUL!I695="","*",SP_SUL!I695)</f>
        <v>*</v>
      </c>
      <c r="H690" s="94" t="str">
        <f>IF(SP_SUL!AB695="","*",SP_SUL!AB695)</f>
        <v>*</v>
      </c>
      <c r="I690" s="94" t="str">
        <f>IF(SP_SUL!AC695="","*",SP_SUL!AC695)</f>
        <v>*</v>
      </c>
      <c r="J690" s="95" t="str">
        <f>IF(SP_SUL!AA695="","*",SP_SUL!AA695)</f>
        <v>*</v>
      </c>
      <c r="K690" s="96" t="str">
        <f>IF(SP_SUL!AD695="","*",SP_SUL!AD695)</f>
        <v>*</v>
      </c>
    </row>
    <row r="691" spans="2:11" hidden="1">
      <c r="B691" s="93" t="str">
        <f>IF(SP_SUL!Y696="","*",SP_SUL!Y696)</f>
        <v>OPORTUNIDADE</v>
      </c>
      <c r="C691" s="94">
        <f>IF(SP_SUL!B696="","*",SP_SUL!B696)</f>
        <v>46080</v>
      </c>
      <c r="D691" s="93" t="str">
        <f>IF(SP_SUL!D696="","*",SP_SUL!D696)</f>
        <v>DANIEL (TP-647)</v>
      </c>
      <c r="E691" s="93" t="str">
        <f>IF(SP_SUL!H696="","*",SP_SUL!H696)</f>
        <v>-</v>
      </c>
      <c r="F691" s="99" t="str">
        <f>IF(SP_SUL!M696="","*",SP_SUL!M696)</f>
        <v>ZST</v>
      </c>
      <c r="G691" s="94" t="str">
        <f>IF(SP_SUL!I696="","*",SP_SUL!I696)</f>
        <v>-</v>
      </c>
      <c r="H691" s="94" t="str">
        <f>IF(SP_SUL!AB696="","*",SP_SUL!AB696)</f>
        <v>*</v>
      </c>
      <c r="I691" s="94" t="str">
        <f>IF(SP_SUL!AC696="","*",SP_SUL!AC696)</f>
        <v>*</v>
      </c>
      <c r="J691" s="95" t="str">
        <f>IF(SP_SUL!AA696="","*",SP_SUL!AA696)</f>
        <v>-</v>
      </c>
      <c r="K691" s="96" t="str">
        <f>IF(SP_SUL!AD696="","*",SP_SUL!AD696)</f>
        <v>*</v>
      </c>
    </row>
    <row r="692" spans="2:11" hidden="1">
      <c r="B692" s="93" t="str">
        <f>IF(SP_SUL!Y697="","*",SP_SUL!Y697)</f>
        <v>*</v>
      </c>
      <c r="C692" s="94" t="str">
        <f>IF(SP_SUL!B697="","*",SP_SUL!B697)</f>
        <v>*</v>
      </c>
      <c r="D692" s="93" t="str">
        <f>IF(SP_SUL!D697="","*",SP_SUL!D697)</f>
        <v>V93</v>
      </c>
      <c r="E692" s="93" t="str">
        <f>IF(SP_SUL!H697="","*",SP_SUL!H697)</f>
        <v>ZYU1</v>
      </c>
      <c r="F692" s="99" t="str">
        <f>IF(SP_SUL!M697="","*",SP_SUL!M697)</f>
        <v>ZYU-ZST</v>
      </c>
      <c r="G692" s="94" t="str">
        <f>IF(SP_SUL!I697="","*",SP_SUL!I697)</f>
        <v>ZYU1</v>
      </c>
      <c r="H692" s="94" t="str">
        <f>IF(SP_SUL!AB697="","*",SP_SUL!AB697)</f>
        <v>ESCALA</v>
      </c>
      <c r="I692" s="94" t="str">
        <f>IF(SP_SUL!AC697="","*",SP_SUL!AC697)</f>
        <v>AGD ACIONAMENTO PCM</v>
      </c>
      <c r="J692" s="95">
        <f>IF(SP_SUL!AA697="","*",SP_SUL!AA697)</f>
        <v>1</v>
      </c>
      <c r="K692" s="96">
        <f>IF(SP_SUL!AD697="","*",SP_SUL!AD697)</f>
        <v>0.33333333333333331</v>
      </c>
    </row>
    <row r="693" spans="2:11" hidden="1">
      <c r="B693" s="93" t="str">
        <f>IF(SP_SUL!Y698="","*",SP_SUL!Y698)</f>
        <v>OPORTUNIDADE</v>
      </c>
      <c r="C693" s="94">
        <f>IF(SP_SUL!B698="","*",SP_SUL!B698)</f>
        <v>46080</v>
      </c>
      <c r="D693" s="93" t="str">
        <f>IF(SP_SUL!D698="","*",SP_SUL!D698)</f>
        <v>ROGÉRIO (TP-730)</v>
      </c>
      <c r="E693" s="93" t="str">
        <f>IF(SP_SUL!H698="","*",SP_SUL!H698)</f>
        <v>-</v>
      </c>
      <c r="F693" s="99" t="str">
        <f>IF(SP_SUL!M698="","*",SP_SUL!M698)</f>
        <v>ZYU</v>
      </c>
      <c r="G693" s="94" t="str">
        <f>IF(SP_SUL!I698="","*",SP_SUL!I698)</f>
        <v>*</v>
      </c>
      <c r="H693" s="94" t="str">
        <f>IF(SP_SUL!AB698="","*",SP_SUL!AB698)</f>
        <v>*</v>
      </c>
      <c r="I693" s="94" t="str">
        <f>IF(SP_SUL!AC698="","*",SP_SUL!AC698)</f>
        <v>*</v>
      </c>
      <c r="J693" s="95" t="str">
        <f>IF(SP_SUL!AA698="","*",SP_SUL!AA698)</f>
        <v>-</v>
      </c>
      <c r="K693" s="96" t="str">
        <f>IF(SP_SUL!AD698="","*",SP_SUL!AD698)</f>
        <v>*</v>
      </c>
    </row>
    <row r="694" spans="2:11" hidden="1">
      <c r="B694" s="93" t="str">
        <f>IF(SP_SUL!Y699="","*",SP_SUL!Y699)</f>
        <v>OPORTUNIDADE</v>
      </c>
      <c r="C694" s="94">
        <f>IF(SP_SUL!B699="","*",SP_SUL!B699)</f>
        <v>46080</v>
      </c>
      <c r="D694" s="93" t="str">
        <f>IF(SP_SUL!D699="","*",SP_SUL!D699)</f>
        <v>W59</v>
      </c>
      <c r="E694" s="93" t="str">
        <f>IF(SP_SUL!H699="","*",SP_SUL!H699)</f>
        <v>ZYU1</v>
      </c>
      <c r="F694" s="99" t="str">
        <f>IF(SP_SUL!M699="","*",SP_SUL!M699)</f>
        <v>ZDY-ZFY</v>
      </c>
      <c r="G694" s="94" t="str">
        <f>IF(SP_SUL!I699="","*",SP_SUL!I699)</f>
        <v>ZYU1</v>
      </c>
      <c r="H694" s="94" t="str">
        <f>IF(SP_SUL!AB699="","*",SP_SUL!AB699)</f>
        <v>ESCALA</v>
      </c>
      <c r="I694" s="94" t="str">
        <f>IF(SP_SUL!AC699="","*",SP_SUL!AC699)</f>
        <v>AGD ACIONAMENTO PCM</v>
      </c>
      <c r="J694" s="95">
        <f>IF(SP_SUL!AA699="","*",SP_SUL!AA699)</f>
        <v>1</v>
      </c>
      <c r="K694" s="96">
        <f>IF(SP_SUL!AD699="","*",SP_SUL!AD699)</f>
        <v>0.33333333333333331</v>
      </c>
    </row>
    <row r="695" spans="2:11" hidden="1">
      <c r="B695" s="93" t="str">
        <f>IF(SP_SUL!Y700="","*",SP_SUL!Y700)</f>
        <v>*</v>
      </c>
      <c r="C695" s="94" t="str">
        <f>IF(SP_SUL!B700="","*",SP_SUL!B700)</f>
        <v>*</v>
      </c>
      <c r="D695" s="93" t="str">
        <f>IF(SP_SUL!D700="","*",SP_SUL!D700)</f>
        <v>ROBSON (TF-701)</v>
      </c>
      <c r="E695" s="93" t="str">
        <f>IF(SP_SUL!H700="","*",SP_SUL!H700)</f>
        <v>-</v>
      </c>
      <c r="F695" s="99" t="str">
        <f>IF(SP_SUL!M700="","*",SP_SUL!M700)</f>
        <v>ZDY-ZFY</v>
      </c>
      <c r="G695" s="94" t="str">
        <f>IF(SP_SUL!I700="","*",SP_SUL!I700)</f>
        <v>-</v>
      </c>
      <c r="H695" s="94" t="str">
        <f>IF(SP_SUL!AB700="","*",SP_SUL!AB700)</f>
        <v>*</v>
      </c>
      <c r="I695" s="94" t="str">
        <f>IF(SP_SUL!AC700="","*",SP_SUL!AC700)</f>
        <v>*</v>
      </c>
      <c r="J695" s="95" t="str">
        <f>IF(SP_SUL!AA700="","*",SP_SUL!AA700)</f>
        <v>-</v>
      </c>
      <c r="K695" s="96" t="str">
        <f>IF(SP_SUL!AD700="","*",SP_SUL!AD700)</f>
        <v>*</v>
      </c>
    </row>
    <row r="696" spans="2:11" hidden="1">
      <c r="B696" s="93" t="str">
        <f>IF(SP_SUL!Y701="","*",SP_SUL!Y701)</f>
        <v>*</v>
      </c>
      <c r="C696" s="94" t="str">
        <f>IF(SP_SUL!B701="","*",SP_SUL!B701)</f>
        <v>*</v>
      </c>
      <c r="D696" s="93" t="str">
        <f>IF(SP_SUL!D701="","*",SP_SUL!D701)</f>
        <v>JACIANO (TF-674)</v>
      </c>
      <c r="E696" s="93" t="str">
        <f>IF(SP_SUL!H701="","*",SP_SUL!H701)</f>
        <v>-</v>
      </c>
      <c r="F696" s="99" t="str">
        <f>IF(SP_SUL!M701="","*",SP_SUL!M701)</f>
        <v>ZDY-ZFY</v>
      </c>
      <c r="G696" s="94" t="str">
        <f>IF(SP_SUL!I701="","*",SP_SUL!I701)</f>
        <v>-</v>
      </c>
      <c r="H696" s="94" t="str">
        <f>IF(SP_SUL!AB701="","*",SP_SUL!AB701)</f>
        <v>*</v>
      </c>
      <c r="I696" s="94" t="str">
        <f>IF(SP_SUL!AC701="","*",SP_SUL!AC701)</f>
        <v>*</v>
      </c>
      <c r="J696" s="95" t="str">
        <f>IF(SP_SUL!AA701="","*",SP_SUL!AA701)</f>
        <v>-</v>
      </c>
      <c r="K696" s="96" t="str">
        <f>IF(SP_SUL!AD701="","*",SP_SUL!AD701)</f>
        <v>*</v>
      </c>
    </row>
    <row r="697" spans="2:11" hidden="1">
      <c r="B697" s="93" t="str">
        <f>IF(SP_SUL!Y702="","*",SP_SUL!Y702)</f>
        <v>*</v>
      </c>
      <c r="C697" s="94" t="str">
        <f>IF(SP_SUL!B702="","*",SP_SUL!B702)</f>
        <v>*</v>
      </c>
      <c r="D697" s="93" t="str">
        <f>IF(SP_SUL!D702="","*",SP_SUL!D702)</f>
        <v>ROBSON (TP-729)</v>
      </c>
      <c r="E697" s="93" t="str">
        <f>IF(SP_SUL!H702="","*",SP_SUL!H702)</f>
        <v>-</v>
      </c>
      <c r="F697" s="99" t="str">
        <f>IF(SP_SUL!M702="","*",SP_SUL!M702)</f>
        <v>ZDY-ZFY</v>
      </c>
      <c r="G697" s="94" t="str">
        <f>IF(SP_SUL!I702="","*",SP_SUL!I702)</f>
        <v>-</v>
      </c>
      <c r="H697" s="94" t="str">
        <f>IF(SP_SUL!AB702="","*",SP_SUL!AB702)</f>
        <v>*</v>
      </c>
      <c r="I697" s="94" t="str">
        <f>IF(SP_SUL!AC702="","*",SP_SUL!AC702)</f>
        <v>*</v>
      </c>
      <c r="J697" s="95" t="str">
        <f>IF(SP_SUL!AA702="","*",SP_SUL!AA702)</f>
        <v>-</v>
      </c>
      <c r="K697" s="96" t="str">
        <f>IF(SP_SUL!AD702="","*",SP_SUL!AD702)</f>
        <v>*</v>
      </c>
    </row>
    <row r="698" spans="2:11" hidden="1">
      <c r="B698" s="93" t="str">
        <f>IF(SP_SUL!Y703="","*",SP_SUL!Y703)</f>
        <v>*</v>
      </c>
      <c r="C698" s="94" t="str">
        <f>IF(SP_SUL!B703="","*",SP_SUL!B703)</f>
        <v>*</v>
      </c>
      <c r="D698" s="93" t="str">
        <f>IF(SP_SUL!D703="","*",SP_SUL!D703)</f>
        <v>*</v>
      </c>
      <c r="E698" s="93" t="str">
        <f>IF(SP_SUL!H703="","*",SP_SUL!H703)</f>
        <v>*</v>
      </c>
      <c r="F698" s="99" t="str">
        <f>IF(SP_SUL!M703="","*",SP_SUL!M703)</f>
        <v>-</v>
      </c>
      <c r="G698" s="94" t="str">
        <f>IF(SP_SUL!I703="","*",SP_SUL!I703)</f>
        <v>*</v>
      </c>
      <c r="H698" s="94" t="str">
        <f>IF(SP_SUL!AB703="","*",SP_SUL!AB703)</f>
        <v>*</v>
      </c>
      <c r="I698" s="94" t="str">
        <f>IF(SP_SUL!AC703="","*",SP_SUL!AC703)</f>
        <v>*</v>
      </c>
      <c r="J698" s="95" t="str">
        <f>IF(SP_SUL!AA703="","*",SP_SUL!AA703)</f>
        <v>*</v>
      </c>
      <c r="K698" s="96" t="str">
        <f>IF(SP_SUL!AD703="","*",SP_SUL!AD703)</f>
        <v>*</v>
      </c>
    </row>
    <row r="699" spans="2:11" hidden="1">
      <c r="B699" s="93" t="str">
        <f>IF(SP_SUL!Y704="","*",SP_SUL!Y704)</f>
        <v>*</v>
      </c>
      <c r="C699" s="94" t="str">
        <f>IF(SP_SUL!B704="","*",SP_SUL!B704)</f>
        <v>*</v>
      </c>
      <c r="D699" s="93" t="str">
        <f>IF(SP_SUL!D704="","*",SP_SUL!D704)</f>
        <v>*</v>
      </c>
      <c r="E699" s="93" t="str">
        <f>IF(SP_SUL!H704="","*",SP_SUL!H704)</f>
        <v>*</v>
      </c>
      <c r="F699" s="99" t="str">
        <f>IF(SP_SUL!M704="","*",SP_SUL!M704)</f>
        <v>-</v>
      </c>
      <c r="G699" s="94" t="str">
        <f>IF(SP_SUL!I704="","*",SP_SUL!I704)</f>
        <v>*</v>
      </c>
      <c r="H699" s="94" t="str">
        <f>IF(SP_SUL!AB704="","*",SP_SUL!AB704)</f>
        <v>*</v>
      </c>
      <c r="I699" s="94" t="str">
        <f>IF(SP_SUL!AC704="","*",SP_SUL!AC704)</f>
        <v>*</v>
      </c>
      <c r="J699" s="95" t="str">
        <f>IF(SP_SUL!AA704="","*",SP_SUL!AA704)</f>
        <v>*</v>
      </c>
      <c r="K699" s="96" t="str">
        <f>IF(SP_SUL!AD704="","*",SP_SUL!AD704)</f>
        <v>*</v>
      </c>
    </row>
    <row r="700" spans="2:11" hidden="1">
      <c r="B700" s="93" t="str">
        <f>IF(SP_SUL!Y705="","*",SP_SUL!Y705)</f>
        <v>OPORTUNIDADE</v>
      </c>
      <c r="C700" s="94">
        <f>IF(SP_SUL!B705="","*",SP_SUL!B705)</f>
        <v>46080</v>
      </c>
      <c r="D700" s="93" t="str">
        <f>IF(SP_SUL!D705="","*",SP_SUL!D705)</f>
        <v>SUPER ZWW</v>
      </c>
      <c r="E700" s="93" t="str">
        <f>IF(SP_SUL!H705="","*",SP_SUL!H705)</f>
        <v>-</v>
      </c>
      <c r="F700" s="99" t="str">
        <f>IF(SP_SUL!M705="","*",SP_SUL!M705)</f>
        <v>ZKW-ZLU</v>
      </c>
      <c r="G700" s="94" t="str">
        <f>IF(SP_SUL!I705="","*",SP_SUL!I705)</f>
        <v>-</v>
      </c>
      <c r="H700" s="94" t="str">
        <f>IF(SP_SUL!AB705="","*",SP_SUL!AB705)</f>
        <v>*</v>
      </c>
      <c r="I700" s="94" t="str">
        <f>IF(SP_SUL!AC705="","*",SP_SUL!AC705)</f>
        <v>*</v>
      </c>
      <c r="J700" s="95" t="str">
        <f>IF(SP_SUL!AA705="","*",SP_SUL!AA705)</f>
        <v>-</v>
      </c>
      <c r="K700" s="96" t="str">
        <f>IF(SP_SUL!AD705="","*",SP_SUL!AD705)</f>
        <v>*</v>
      </c>
    </row>
    <row r="701" spans="2:11" hidden="1">
      <c r="B701" s="93" t="str">
        <f>IF(SP_SUL!Y706="","*",SP_SUL!Y706)</f>
        <v>OPORTUNIDADE</v>
      </c>
      <c r="C701" s="94">
        <f>IF(SP_SUL!B706="","*",SP_SUL!B706)</f>
        <v>46080</v>
      </c>
      <c r="D701" s="93" t="str">
        <f>IF(SP_SUL!D706="","*",SP_SUL!D706)</f>
        <v>V89</v>
      </c>
      <c r="E701" s="93" t="str">
        <f>IF(SP_SUL!H706="","*",SP_SUL!H706)</f>
        <v>102ZKW2</v>
      </c>
      <c r="F701" s="99" t="str">
        <f>IF(SP_SUL!M706="","*",SP_SUL!M706)</f>
        <v>ZKW-ZEM</v>
      </c>
      <c r="G701" s="94" t="str">
        <f>IF(SP_SUL!I706="","*",SP_SUL!I706)</f>
        <v>ZEM1302</v>
      </c>
      <c r="H701" s="94" t="str">
        <f>IF(SP_SUL!AB706="","*",SP_SUL!AB706)</f>
        <v>FIXO</v>
      </c>
      <c r="I701" s="94" t="str">
        <f>IF(SP_SUL!AC706="","*",SP_SUL!AC706)</f>
        <v>ACIONAMENTO</v>
      </c>
      <c r="J701" s="95">
        <f>IF(SP_SUL!AA706="","*",SP_SUL!AA706)</f>
        <v>1</v>
      </c>
      <c r="K701" s="96">
        <f>IF(SP_SUL!AD706="","*",SP_SUL!AD706)</f>
        <v>0.35416666666666669</v>
      </c>
    </row>
    <row r="702" spans="2:11" hidden="1">
      <c r="B702" s="93" t="str">
        <f>IF(SP_SUL!Y707="","*",SP_SUL!Y707)</f>
        <v>OPORTUNIDADE</v>
      </c>
      <c r="C702" s="94">
        <f>IF(SP_SUL!B707="","*",SP_SUL!B707)</f>
        <v>46080</v>
      </c>
      <c r="D702" s="93" t="str">
        <f>IF(SP_SUL!D707="","*",SP_SUL!D707)</f>
        <v>E17</v>
      </c>
      <c r="E702" s="93" t="str">
        <f>IF(SP_SUL!H707="","*",SP_SUL!H707)</f>
        <v>102ZKW2</v>
      </c>
      <c r="F702" s="99" t="str">
        <f>IF(SP_SUL!M707="","*",SP_SUL!M707)</f>
        <v>ZKW-ZLU</v>
      </c>
      <c r="G702" s="94" t="str">
        <f>IF(SP_SUL!I707="","*",SP_SUL!I707)</f>
        <v>102ZKW2</v>
      </c>
      <c r="H702" s="94" t="str">
        <f>IF(SP_SUL!AB707="","*",SP_SUL!AB707)</f>
        <v>FIXO</v>
      </c>
      <c r="I702" s="94" t="str">
        <f>IF(SP_SUL!AC707="","*",SP_SUL!AC707)</f>
        <v>*</v>
      </c>
      <c r="J702" s="95">
        <f>IF(SP_SUL!AA707="","*",SP_SUL!AA707)</f>
        <v>1</v>
      </c>
      <c r="K702" s="96">
        <f>IF(SP_SUL!AD707="","*",SP_SUL!AD707)</f>
        <v>0.29166666666666669</v>
      </c>
    </row>
    <row r="703" spans="2:11" hidden="1">
      <c r="B703" s="93" t="str">
        <f>IF(SP_SUL!Y708="","*",SP_SUL!Y708)</f>
        <v>OPORTUNIDADE</v>
      </c>
      <c r="C703" s="94">
        <f>IF(SP_SUL!B708="","*",SP_SUL!B708)</f>
        <v>46080</v>
      </c>
      <c r="D703" s="93" t="str">
        <f>IF(SP_SUL!D708="","*",SP_SUL!D708)</f>
        <v>CLEBISON (TP-728)</v>
      </c>
      <c r="E703" s="93" t="str">
        <f>IF(SP_SUL!H708="","*",SP_SUL!H708)</f>
        <v>-</v>
      </c>
      <c r="F703" s="99" t="str">
        <f>IF(SP_SUL!M708="","*",SP_SUL!M708)</f>
        <v>ZWI-ZEM</v>
      </c>
      <c r="G703" s="94" t="str">
        <f>IF(SP_SUL!I708="","*",SP_SUL!I708)</f>
        <v>-</v>
      </c>
      <c r="H703" s="94" t="str">
        <f>IF(SP_SUL!AB708="","*",SP_SUL!AB708)</f>
        <v>*</v>
      </c>
      <c r="I703" s="94" t="str">
        <f>IF(SP_SUL!AC708="","*",SP_SUL!AC708)</f>
        <v>*</v>
      </c>
      <c r="J703" s="95" t="str">
        <f>IF(SP_SUL!AA708="","*",SP_SUL!AA708)</f>
        <v>-</v>
      </c>
      <c r="K703" s="96" t="str">
        <f>IF(SP_SUL!AD708="","*",SP_SUL!AD708)</f>
        <v>*</v>
      </c>
    </row>
    <row r="704" spans="2:11" hidden="1">
      <c r="B704" s="93" t="str">
        <f>IF(SP_SUL!Y709="","*",SP_SUL!Y709)</f>
        <v>OPORTUNIDADE</v>
      </c>
      <c r="C704" s="94">
        <f>IF(SP_SUL!B709="","*",SP_SUL!B709)</f>
        <v>46080</v>
      </c>
      <c r="D704" s="93" t="str">
        <f>IF(SP_SUL!D709="","*",SP_SUL!D709)</f>
        <v>ISMAEL(TP-726)</v>
      </c>
      <c r="E704" s="93" t="str">
        <f>IF(SP_SUL!H709="","*",SP_SUL!H709)</f>
        <v>*</v>
      </c>
      <c r="F704" s="99" t="str">
        <f>IF(SP_SUL!M709="","*",SP_SUL!M709)</f>
        <v>ZWI-ZEM</v>
      </c>
      <c r="G704" s="94" t="str">
        <f>IF(SP_SUL!I709="","*",SP_SUL!I709)</f>
        <v>*</v>
      </c>
      <c r="H704" s="94" t="str">
        <f>IF(SP_SUL!AB709="","*",SP_SUL!AB709)</f>
        <v>*</v>
      </c>
      <c r="I704" s="94" t="str">
        <f>IF(SP_SUL!AC709="","*",SP_SUL!AC709)</f>
        <v>*</v>
      </c>
      <c r="J704" s="95" t="str">
        <f>IF(SP_SUL!AA709="","*",SP_SUL!AA709)</f>
        <v>-</v>
      </c>
      <c r="K704" s="96" t="str">
        <f>IF(SP_SUL!AD709="","*",SP_SUL!AD709)</f>
        <v>*</v>
      </c>
    </row>
    <row r="705" spans="2:11" hidden="1">
      <c r="B705" s="93" t="str">
        <f>IF(SP_SUL!Y710="","*",SP_SUL!Y710)</f>
        <v>*</v>
      </c>
      <c r="C705" s="94" t="str">
        <f>IF(SP_SUL!B710="","*",SP_SUL!B710)</f>
        <v>*</v>
      </c>
      <c r="D705" s="93" t="str">
        <f>IF(SP_SUL!D710="","*",SP_SUL!D710)</f>
        <v>*</v>
      </c>
      <c r="E705" s="93" t="str">
        <f>IF(SP_SUL!H710="","*",SP_SUL!H710)</f>
        <v>*</v>
      </c>
      <c r="F705" s="99" t="str">
        <f>IF(SP_SUL!M710="","*",SP_SUL!M710)</f>
        <v>-</v>
      </c>
      <c r="G705" s="94" t="str">
        <f>IF(SP_SUL!I710="","*",SP_SUL!I710)</f>
        <v>*</v>
      </c>
      <c r="H705" s="94" t="str">
        <f>IF(SP_SUL!AB710="","*",SP_SUL!AB710)</f>
        <v>*</v>
      </c>
      <c r="I705" s="94" t="str">
        <f>IF(SP_SUL!AC710="","*",SP_SUL!AC710)</f>
        <v>*</v>
      </c>
      <c r="J705" s="95" t="str">
        <f>IF(SP_SUL!AA710="","*",SP_SUL!AA710)</f>
        <v>*</v>
      </c>
      <c r="K705" s="96" t="str">
        <f>IF(SP_SUL!AD710="","*",SP_SUL!AD710)</f>
        <v>*</v>
      </c>
    </row>
    <row r="706" spans="2:11" hidden="1">
      <c r="B706" s="93" t="str">
        <f>IF(SP_SUL!Y711="","*",SP_SUL!Y711)</f>
        <v>OPORTUNIDADE</v>
      </c>
      <c r="C706" s="94">
        <f>IF(SP_SUL!B711="","*",SP_SUL!B711)</f>
        <v>46080</v>
      </c>
      <c r="D706" s="93" t="str">
        <f>IF(SP_SUL!D711="","*",SP_SUL!D711)</f>
        <v>MOD ZRB</v>
      </c>
      <c r="E706" s="93" t="str">
        <f>IF(SP_SUL!H711="","*",SP_SUL!H711)</f>
        <v>-</v>
      </c>
      <c r="F706" s="99" t="str">
        <f>IF(SP_SUL!M711="","*",SP_SUL!M711)</f>
        <v>ZEJ-ZRB</v>
      </c>
      <c r="G706" s="94" t="str">
        <f>IF(SP_SUL!I711="","*",SP_SUL!I711)</f>
        <v>-</v>
      </c>
      <c r="H706" s="94" t="str">
        <f>IF(SP_SUL!AB711="","*",SP_SUL!AB711)</f>
        <v>*</v>
      </c>
      <c r="I706" s="94" t="str">
        <f>IF(SP_SUL!AC711="","*",SP_SUL!AC711)</f>
        <v>*</v>
      </c>
      <c r="J706" s="95" t="str">
        <f>IF(SP_SUL!AA711="","*",SP_SUL!AA711)</f>
        <v>-</v>
      </c>
      <c r="K706" s="96" t="str">
        <f>IF(SP_SUL!AD711="","*",SP_SUL!AD711)</f>
        <v>*</v>
      </c>
    </row>
    <row r="707" spans="2:11" hidden="1">
      <c r="B707" s="93" t="str">
        <f>IF(SP_SUL!Y712="","*",SP_SUL!Y712)</f>
        <v>OPORTUNIDADE</v>
      </c>
      <c r="C707" s="94">
        <f>IF(SP_SUL!B712="","*",SP_SUL!B712)</f>
        <v>46080</v>
      </c>
      <c r="D707" s="93" t="str">
        <f>IF(SP_SUL!D712="","*",SP_SUL!D712)</f>
        <v>W96</v>
      </c>
      <c r="E707" s="93" t="str">
        <f>IF(SP_SUL!H712="","*",SP_SUL!H712)</f>
        <v>ZEM1</v>
      </c>
      <c r="F707" s="99" t="str">
        <f>IF(SP_SUL!M712="","*",SP_SUL!M712)</f>
        <v>ZEJ-ZRB</v>
      </c>
      <c r="G707" s="94" t="str">
        <f>IF(SP_SUL!I712="","*",SP_SUL!I712)</f>
        <v>ZEM-1</v>
      </c>
      <c r="H707" s="94" t="str">
        <f>IF(SP_SUL!AB712="","*",SP_SUL!AB712)</f>
        <v>FIXO</v>
      </c>
      <c r="I707" s="94" t="str">
        <f>IF(SP_SUL!AC712="","*",SP_SUL!AC712)</f>
        <v>*</v>
      </c>
      <c r="J707" s="95">
        <f>IF(SP_SUL!AA712="","*",SP_SUL!AA712)</f>
        <v>1</v>
      </c>
      <c r="K707" s="96">
        <f>IF(SP_SUL!AD712="","*",SP_SUL!AD712)</f>
        <v>0.29166666666666669</v>
      </c>
    </row>
    <row r="708" spans="2:11" hidden="1">
      <c r="B708" s="93" t="str">
        <f>IF(SP_SUL!Y713="","*",SP_SUL!Y713)</f>
        <v>OPORTUNIDADE</v>
      </c>
      <c r="C708" s="94">
        <f>IF(SP_SUL!B713="","*",SP_SUL!B713)</f>
        <v>46080</v>
      </c>
      <c r="D708" s="93" t="str">
        <f>IF(SP_SUL!D713="","*",SP_SUL!D713)</f>
        <v>V96</v>
      </c>
      <c r="E708" s="93" t="str">
        <f>IF(SP_SUL!H713="","*",SP_SUL!H713)</f>
        <v>K67ZEV2</v>
      </c>
      <c r="F708" s="99" t="str">
        <f>IF(SP_SUL!M713="","*",SP_SUL!M713)</f>
        <v>ZEJ-ZRB</v>
      </c>
      <c r="G708" s="94" t="str">
        <f>IF(SP_SUL!I713="","*",SP_SUL!I713)</f>
        <v>K67ZEV2</v>
      </c>
      <c r="H708" s="94" t="str">
        <f>IF(SP_SUL!AB713="","*",SP_SUL!AB713)</f>
        <v>FIXO</v>
      </c>
      <c r="I708" s="94" t="str">
        <f>IF(SP_SUL!AC713="","*",SP_SUL!AC713)</f>
        <v>*</v>
      </c>
      <c r="J708" s="95">
        <f>IF(SP_SUL!AA713="","*",SP_SUL!AA713)</f>
        <v>1</v>
      </c>
      <c r="K708" s="96">
        <f>IF(SP_SUL!AD713="","*",SP_SUL!AD713)</f>
        <v>0.29166666666666669</v>
      </c>
    </row>
    <row r="709" spans="2:11" hidden="1">
      <c r="B709" s="93" t="str">
        <f>IF(SP_SUL!Y714="","*",SP_SUL!Y714)</f>
        <v>OPORTUNIDADE</v>
      </c>
      <c r="C709" s="94">
        <f>IF(SP_SUL!B714="","*",SP_SUL!B714)</f>
        <v>46080</v>
      </c>
      <c r="D709" s="93" t="str">
        <f>IF(SP_SUL!D714="","*",SP_SUL!D714)</f>
        <v>W97</v>
      </c>
      <c r="E709" s="93" t="str">
        <f>IF(SP_SUL!H714="","*",SP_SUL!H714)</f>
        <v>Z3VZEV</v>
      </c>
      <c r="F709" s="99" t="str">
        <f>IF(SP_SUL!M714="","*",SP_SUL!M714)</f>
        <v>ZEJ-ZRB</v>
      </c>
      <c r="G709" s="94" t="str">
        <f>IF(SP_SUL!I714="","*",SP_SUL!I714)</f>
        <v>Z3VZEV</v>
      </c>
      <c r="H709" s="94" t="str">
        <f>IF(SP_SUL!AB714="","*",SP_SUL!AB714)</f>
        <v>FIXO</v>
      </c>
      <c r="I709" s="94" t="str">
        <f>IF(SP_SUL!AC714="","*",SP_SUL!AC714)</f>
        <v>*</v>
      </c>
      <c r="J709" s="95">
        <f>IF(SP_SUL!AA714="","*",SP_SUL!AA714)</f>
        <v>1</v>
      </c>
      <c r="K709" s="96">
        <f>IF(SP_SUL!AD714="","*",SP_SUL!AD714)</f>
        <v>0.29166666666666669</v>
      </c>
    </row>
    <row r="710" spans="2:11" hidden="1">
      <c r="B710" s="93" t="str">
        <f>IF(SP_SUL!Y715="","*",SP_SUL!Y715)</f>
        <v>*</v>
      </c>
      <c r="C710" s="94" t="str">
        <f>IF(SP_SUL!B715="","*",SP_SUL!B715)</f>
        <v>*</v>
      </c>
      <c r="D710" s="93" t="str">
        <f>IF(SP_SUL!D715="","*",SP_SUL!D715)</f>
        <v>*</v>
      </c>
      <c r="E710" s="93" t="str">
        <f>IF(SP_SUL!H715="","*",SP_SUL!H715)</f>
        <v>*</v>
      </c>
      <c r="F710" s="99" t="str">
        <f>IF(SP_SUL!M715="","*",SP_SUL!M715)</f>
        <v>-</v>
      </c>
      <c r="G710" s="94" t="str">
        <f>IF(SP_SUL!I715="","*",SP_SUL!I715)</f>
        <v>*</v>
      </c>
      <c r="H710" s="94" t="str">
        <f>IF(SP_SUL!AB715="","*",SP_SUL!AB715)</f>
        <v>*</v>
      </c>
      <c r="I710" s="94" t="str">
        <f>IF(SP_SUL!AC715="","*",SP_SUL!AC715)</f>
        <v>*</v>
      </c>
      <c r="J710" s="95" t="str">
        <f>IF(SP_SUL!AA715="","*",SP_SUL!AA715)</f>
        <v>*</v>
      </c>
      <c r="K710" s="96" t="str">
        <f>IF(SP_SUL!AD715="","*",SP_SUL!AD715)</f>
        <v>*</v>
      </c>
    </row>
    <row r="711" spans="2:11" hidden="1">
      <c r="B711" s="93" t="str">
        <f>IF(SP_SUL!Y716="","*",SP_SUL!Y716)</f>
        <v>*</v>
      </c>
      <c r="C711" s="94" t="str">
        <f>IF(SP_SUL!B716="","*",SP_SUL!B716)</f>
        <v>*</v>
      </c>
      <c r="D711" s="93" t="str">
        <f>IF(SP_SUL!D716="","*",SP_SUL!D716)</f>
        <v>*</v>
      </c>
      <c r="E711" s="93" t="str">
        <f>IF(SP_SUL!H716="","*",SP_SUL!H716)</f>
        <v>*</v>
      </c>
      <c r="F711" s="99" t="str">
        <f>IF(SP_SUL!M716="","*",SP_SUL!M716)</f>
        <v>-</v>
      </c>
      <c r="G711" s="94" t="str">
        <f>IF(SP_SUL!I716="","*",SP_SUL!I716)</f>
        <v>*</v>
      </c>
      <c r="H711" s="94" t="str">
        <f>IF(SP_SUL!AB716="","*",SP_SUL!AB716)</f>
        <v>*</v>
      </c>
      <c r="I711" s="94" t="str">
        <f>IF(SP_SUL!AC716="","*",SP_SUL!AC716)</f>
        <v>*</v>
      </c>
      <c r="J711" s="95" t="str">
        <f>IF(SP_SUL!AA716="","*",SP_SUL!AA716)</f>
        <v>*</v>
      </c>
      <c r="K711" s="96" t="str">
        <f>IF(SP_SUL!AD716="","*",SP_SUL!AD716)</f>
        <v>*</v>
      </c>
    </row>
    <row r="712" spans="2:11" hidden="1">
      <c r="B712" s="93" t="str">
        <f>IF(SP_SUL!Y717="","*",SP_SUL!Y717)</f>
        <v>*</v>
      </c>
      <c r="C712" s="94">
        <f>IF(SP_SUL!B717="","*",SP_SUL!B717)</f>
        <v>46080</v>
      </c>
      <c r="D712" s="93" t="str">
        <f>IF(SP_SUL!D717="","*",SP_SUL!D717)</f>
        <v>MOD ZEZ</v>
      </c>
      <c r="E712" s="93" t="str">
        <f>IF(SP_SUL!H717="","*",SP_SUL!H717)</f>
        <v>-</v>
      </c>
      <c r="F712" s="99" t="str">
        <f>IF(SP_SUL!M717="","*",SP_SUL!M717)</f>
        <v>ZEZ-ZXW</v>
      </c>
      <c r="G712" s="94" t="str">
        <f>IF(SP_SUL!I717="","*",SP_SUL!I717)</f>
        <v>-</v>
      </c>
      <c r="H712" s="94" t="str">
        <f>IF(SP_SUL!AB717="","*",SP_SUL!AB717)</f>
        <v>*</v>
      </c>
      <c r="I712" s="94" t="str">
        <f>IF(SP_SUL!AC717="","*",SP_SUL!AC717)</f>
        <v>*</v>
      </c>
      <c r="J712" s="95" t="str">
        <f>IF(SP_SUL!AA717="","*",SP_SUL!AA717)</f>
        <v>-</v>
      </c>
      <c r="K712" s="96" t="str">
        <f>IF(SP_SUL!AD717="","*",SP_SUL!AD717)</f>
        <v>*</v>
      </c>
    </row>
    <row r="713" spans="2:11" hidden="1">
      <c r="B713" s="93" t="str">
        <f>IF(SP_SUL!Y718="","*",SP_SUL!Y718)</f>
        <v>OPORTUNIDADE</v>
      </c>
      <c r="C713" s="94">
        <f>IF(SP_SUL!B718="","*",SP_SUL!B718)</f>
        <v>46080</v>
      </c>
      <c r="D713" s="93" t="str">
        <f>IF(SP_SUL!D718="","*",SP_SUL!D718)</f>
        <v>W61</v>
      </c>
      <c r="E713" s="93" t="str">
        <f>IF(SP_SUL!H718="","*",SP_SUL!H718)</f>
        <v>K67ZEV2</v>
      </c>
      <c r="F713" s="99" t="str">
        <f>IF(SP_SUL!M718="","*",SP_SUL!M718)</f>
        <v>ZXW-ZGP</v>
      </c>
      <c r="G713" s="94" t="str">
        <f>IF(SP_SUL!I718="","*",SP_SUL!I718)</f>
        <v>K67ZEV2</v>
      </c>
      <c r="H713" s="94" t="str">
        <f>IF(SP_SUL!AB718="","*",SP_SUL!AB718)</f>
        <v>FIXO</v>
      </c>
      <c r="I713" s="94" t="str">
        <f>IF(SP_SUL!AC718="","*",SP_SUL!AC718)</f>
        <v>ACIONAMENTO</v>
      </c>
      <c r="J713" s="95">
        <f>IF(SP_SUL!AA718="","*",SP_SUL!AA718)</f>
        <v>1</v>
      </c>
      <c r="K713" s="96">
        <f>IF(SP_SUL!AD718="","*",SP_SUL!AD718)</f>
        <v>0.29166666666666669</v>
      </c>
    </row>
    <row r="714" spans="2:11" hidden="1">
      <c r="B714" s="93" t="str">
        <f>IF(SP_SUL!Y719="","*",SP_SUL!Y719)</f>
        <v>*</v>
      </c>
      <c r="C714" s="94" t="str">
        <f>IF(SP_SUL!B719="","*",SP_SUL!B719)</f>
        <v>*</v>
      </c>
      <c r="D714" s="93" t="str">
        <f>IF(SP_SUL!D719="","*",SP_SUL!D719)</f>
        <v>*</v>
      </c>
      <c r="E714" s="93" t="str">
        <f>IF(SP_SUL!H719="","*",SP_SUL!H719)</f>
        <v>*</v>
      </c>
      <c r="F714" s="99" t="str">
        <f>IF(SP_SUL!M719="","*",SP_SUL!M719)</f>
        <v>-</v>
      </c>
      <c r="G714" s="94" t="str">
        <f>IF(SP_SUL!I719="","*",SP_SUL!I719)</f>
        <v>*</v>
      </c>
      <c r="H714" s="94" t="str">
        <f>IF(SP_SUL!AB719="","*",SP_SUL!AB719)</f>
        <v>*</v>
      </c>
      <c r="I714" s="94" t="str">
        <f>IF(SP_SUL!AC719="","*",SP_SUL!AC719)</f>
        <v>*</v>
      </c>
      <c r="J714" s="95" t="str">
        <f>IF(SP_SUL!AA719="","*",SP_SUL!AA719)</f>
        <v>*</v>
      </c>
      <c r="K714" s="96" t="str">
        <f>IF(SP_SUL!AD719="","*",SP_SUL!AD719)</f>
        <v>*</v>
      </c>
    </row>
    <row r="715" spans="2:11" hidden="1">
      <c r="B715" s="93" t="str">
        <f>IF(SP_SUL!Y720="","*",SP_SUL!Y720)</f>
        <v>OPORTUNIDADE</v>
      </c>
      <c r="C715" s="94">
        <f>IF(SP_SUL!B720="","*",SP_SUL!B720)</f>
        <v>46080</v>
      </c>
      <c r="D715" s="93" t="str">
        <f>IF(SP_SUL!D720="","*",SP_SUL!D720)</f>
        <v>MOD ZGP</v>
      </c>
      <c r="E715" s="93" t="str">
        <f>IF(SP_SUL!H720="","*",SP_SUL!H720)</f>
        <v>-</v>
      </c>
      <c r="F715" s="99" t="str">
        <f>IF(SP_SUL!M720="","*",SP_SUL!M720)</f>
        <v>ZPT-ZGP</v>
      </c>
      <c r="G715" s="94" t="str">
        <f>IF(SP_SUL!I720="","*",SP_SUL!I720)</f>
        <v>-</v>
      </c>
      <c r="H715" s="94" t="str">
        <f>IF(SP_SUL!AB720="","*",SP_SUL!AB720)</f>
        <v>*</v>
      </c>
      <c r="I715" s="94" t="str">
        <f>IF(SP_SUL!AC720="","*",SP_SUL!AC720)</f>
        <v>*</v>
      </c>
      <c r="J715" s="95" t="str">
        <f>IF(SP_SUL!AA720="","*",SP_SUL!AA720)</f>
        <v>-</v>
      </c>
      <c r="K715" s="96">
        <f>IF(SP_SUL!AD720="","*",SP_SUL!AD720)</f>
        <v>0.29166666666666669</v>
      </c>
    </row>
    <row r="716" spans="2:11" hidden="1">
      <c r="B716" s="93" t="str">
        <f>IF(SP_SUL!Y721="","*",SP_SUL!Y721)</f>
        <v>OPORTUNIDADE</v>
      </c>
      <c r="C716" s="94">
        <f>IF(SP_SUL!B721="","*",SP_SUL!B721)</f>
        <v>46080</v>
      </c>
      <c r="D716" s="93" t="str">
        <f>IF(SP_SUL!D721="","*",SP_SUL!D721)</f>
        <v>V85</v>
      </c>
      <c r="E716" s="93" t="str">
        <f>IF(SP_SUL!H721="","*",SP_SUL!H721)</f>
        <v>ZDRZPT</v>
      </c>
      <c r="F716" s="99" t="str">
        <f>IF(SP_SUL!M721="","*",SP_SUL!M721)</f>
        <v>ZGP</v>
      </c>
      <c r="G716" s="94" t="str">
        <f>IF(SP_SUL!I721="","*",SP_SUL!I721)</f>
        <v>ZDRZPT</v>
      </c>
      <c r="H716" s="94" t="str">
        <f>IF(SP_SUL!AB721="","*",SP_SUL!AB721)</f>
        <v>FIXO</v>
      </c>
      <c r="I716" s="94" t="str">
        <f>IF(SP_SUL!AC721="","*",SP_SUL!AC721)</f>
        <v>ACIONAMENTO</v>
      </c>
      <c r="J716" s="95">
        <f>IF(SP_SUL!AA721="","*",SP_SUL!AA721)</f>
        <v>1</v>
      </c>
      <c r="K716" s="96">
        <f>IF(SP_SUL!AD721="","*",SP_SUL!AD721)</f>
        <v>0.29166666666666669</v>
      </c>
    </row>
    <row r="717" spans="2:11" hidden="1">
      <c r="B717" s="93" t="str">
        <f>IF(SP_SUL!Y722="","*",SP_SUL!Y722)</f>
        <v>OPORTUNIDADE</v>
      </c>
      <c r="C717" s="94">
        <f>IF(SP_SUL!B722="","*",SP_SUL!B722)</f>
        <v>46080</v>
      </c>
      <c r="D717" s="93" t="str">
        <f>IF(SP_SUL!D722="","*",SP_SUL!D722)</f>
        <v>W62</v>
      </c>
      <c r="E717" s="93" t="str">
        <f>IF(SP_SUL!H722="","*",SP_SUL!H722)</f>
        <v>ZDRZPT</v>
      </c>
      <c r="F717" s="99" t="str">
        <f>IF(SP_SUL!M722="","*",SP_SUL!M722)</f>
        <v>ZGP</v>
      </c>
      <c r="G717" s="94" t="str">
        <f>IF(SP_SUL!I722="","*",SP_SUL!I722)</f>
        <v>ZDRZPT</v>
      </c>
      <c r="H717" s="94" t="str">
        <f>IF(SP_SUL!AB722="","*",SP_SUL!AB722)</f>
        <v>FIXO</v>
      </c>
      <c r="I717" s="94" t="str">
        <f>IF(SP_SUL!AC722="","*",SP_SUL!AC722)</f>
        <v>ACIONAMENTO</v>
      </c>
      <c r="J717" s="95">
        <f>IF(SP_SUL!AA722="","*",SP_SUL!AA722)</f>
        <v>1</v>
      </c>
      <c r="K717" s="96">
        <f>IF(SP_SUL!AD722="","*",SP_SUL!AD722)</f>
        <v>0.29166666666666669</v>
      </c>
    </row>
    <row r="718" spans="2:11" hidden="1">
      <c r="B718" s="93" t="str">
        <f>IF(SP_SUL!Y723="","*",SP_SUL!Y723)</f>
        <v>OPORTUNIDADE</v>
      </c>
      <c r="C718" s="94">
        <f>IF(SP_SUL!B723="","*",SP_SUL!B723)</f>
        <v>46080</v>
      </c>
      <c r="D718" s="93" t="str">
        <f>IF(SP_SUL!D723="","*",SP_SUL!D723)</f>
        <v>ANDERSON (TF-680)</v>
      </c>
      <c r="E718" s="93" t="str">
        <f>IF(SP_SUL!H723="","*",SP_SUL!H723)</f>
        <v>-</v>
      </c>
      <c r="F718" s="99" t="str">
        <f>IF(SP_SUL!M723="","*",SP_SUL!M723)</f>
        <v>ZGP</v>
      </c>
      <c r="G718" s="94" t="str">
        <f>IF(SP_SUL!I723="","*",SP_SUL!I723)</f>
        <v>-</v>
      </c>
      <c r="H718" s="94" t="str">
        <f>IF(SP_SUL!AB723="","*",SP_SUL!AB723)</f>
        <v>*</v>
      </c>
      <c r="I718" s="94" t="str">
        <f>IF(SP_SUL!AC723="","*",SP_SUL!AC723)</f>
        <v>*</v>
      </c>
      <c r="J718" s="95" t="str">
        <f>IF(SP_SUL!AA723="","*",SP_SUL!AA723)</f>
        <v>-</v>
      </c>
      <c r="K718" s="96" t="str">
        <f>IF(SP_SUL!AD723="","*",SP_SUL!AD723)</f>
        <v>*</v>
      </c>
    </row>
    <row r="719" spans="2:11" hidden="1">
      <c r="B719" s="93" t="str">
        <f>IF(SP_SUL!Y724="","*",SP_SUL!Y724)</f>
        <v>OPORTUNIDADE</v>
      </c>
      <c r="C719" s="94">
        <f>IF(SP_SUL!B724="","*",SP_SUL!B724)</f>
        <v>46080</v>
      </c>
      <c r="D719" s="93" t="str">
        <f>IF(SP_SUL!D724="","*",SP_SUL!D724)</f>
        <v>RAFAEL (TP-695)</v>
      </c>
      <c r="E719" s="93" t="str">
        <f>IF(SP_SUL!H724="","*",SP_SUL!H724)</f>
        <v>-</v>
      </c>
      <c r="F719" s="99" t="str">
        <f>IF(SP_SUL!M724="","*",SP_SUL!M724)</f>
        <v>ZGP</v>
      </c>
      <c r="G719" s="94" t="str">
        <f>IF(SP_SUL!I724="","*",SP_SUL!I724)</f>
        <v>-</v>
      </c>
      <c r="H719" s="94" t="str">
        <f>IF(SP_SUL!AB724="","*",SP_SUL!AB724)</f>
        <v>*</v>
      </c>
      <c r="I719" s="94" t="str">
        <f>IF(SP_SUL!AC724="","*",SP_SUL!AC724)</f>
        <v>*</v>
      </c>
      <c r="J719" s="95" t="str">
        <f>IF(SP_SUL!AA724="","*",SP_SUL!AA724)</f>
        <v>-</v>
      </c>
      <c r="K719" s="96" t="str">
        <f>IF(SP_SUL!AD724="","*",SP_SUL!AD724)</f>
        <v>*</v>
      </c>
    </row>
    <row r="720" spans="2:11" hidden="1">
      <c r="B720" s="93" t="str">
        <f>IF(SP_SUL!Y725="","*",SP_SUL!Y725)</f>
        <v>OPORTUNIDADE</v>
      </c>
      <c r="C720" s="94">
        <f>IF(SP_SUL!B725="","*",SP_SUL!B725)</f>
        <v>46080</v>
      </c>
      <c r="D720" s="93" t="str">
        <f>IF(SP_SUL!D725="","*",SP_SUL!D725)</f>
        <v>THIAGO (TF-685)</v>
      </c>
      <c r="E720" s="93" t="str">
        <f>IF(SP_SUL!H725="","*",SP_SUL!H725)</f>
        <v>-</v>
      </c>
      <c r="F720" s="99" t="str">
        <f>IF(SP_SUL!M725="","*",SP_SUL!M725)</f>
        <v>ZGP-ZPT</v>
      </c>
      <c r="G720" s="94" t="str">
        <f>IF(SP_SUL!I725="","*",SP_SUL!I725)</f>
        <v>-</v>
      </c>
      <c r="H720" s="94" t="str">
        <f>IF(SP_SUL!AB725="","*",SP_SUL!AB725)</f>
        <v>*</v>
      </c>
      <c r="I720" s="94" t="str">
        <f>IF(SP_SUL!AC725="","*",SP_SUL!AC725)</f>
        <v>*</v>
      </c>
      <c r="J720" s="95" t="str">
        <f>IF(SP_SUL!AA725="","*",SP_SUL!AA725)</f>
        <v>-</v>
      </c>
      <c r="K720" s="96" t="str">
        <f>IF(SP_SUL!AD725="","*",SP_SUL!AD725)</f>
        <v>*</v>
      </c>
    </row>
    <row r="721" spans="2:11" hidden="1">
      <c r="B721" s="93" t="str">
        <f>IF(SP_SUL!Y726="","*",SP_SUL!Y726)</f>
        <v>OPORTUNIDADE</v>
      </c>
      <c r="C721" s="94">
        <f>IF(SP_SUL!B726="","*",SP_SUL!B726)</f>
        <v>46080</v>
      </c>
      <c r="D721" s="93" t="str">
        <f>IF(SP_SUL!D726="","*",SP_SUL!D726)</f>
        <v>HUELTON (TP-725)</v>
      </c>
      <c r="E721" s="93" t="str">
        <f>IF(SP_SUL!H726="","*",SP_SUL!H726)</f>
        <v>-</v>
      </c>
      <c r="F721" s="99" t="str">
        <f>IF(SP_SUL!M726="","*",SP_SUL!M726)</f>
        <v>ZPT</v>
      </c>
      <c r="G721" s="94" t="str">
        <f>IF(SP_SUL!I726="","*",SP_SUL!I726)</f>
        <v>-</v>
      </c>
      <c r="H721" s="94" t="str">
        <f>IF(SP_SUL!AB726="","*",SP_SUL!AB726)</f>
        <v>*</v>
      </c>
      <c r="I721" s="94" t="str">
        <f>IF(SP_SUL!AC726="","*",SP_SUL!AC726)</f>
        <v>*</v>
      </c>
      <c r="J721" s="95" t="str">
        <f>IF(SP_SUL!AA726="","*",SP_SUL!AA726)</f>
        <v>-</v>
      </c>
      <c r="K721" s="96" t="str">
        <f>IF(SP_SUL!AD726="","*",SP_SUL!AD726)</f>
        <v>-</v>
      </c>
    </row>
    <row r="722" spans="2:11" hidden="1">
      <c r="B722" s="93" t="str">
        <f>IF(SP_SUL!Y727="","*",SP_SUL!Y727)</f>
        <v>OPORTUNIDADE</v>
      </c>
      <c r="C722" s="94">
        <f>IF(SP_SUL!B727="","*",SP_SUL!B727)</f>
        <v>46080</v>
      </c>
      <c r="D722" s="93" t="str">
        <f>IF(SP_SUL!D727="","*",SP_SUL!D727)</f>
        <v>A84</v>
      </c>
      <c r="E722" s="93" t="str">
        <f>IF(SP_SUL!H727="","*",SP_SUL!H727)</f>
        <v>109ZPT</v>
      </c>
      <c r="F722" s="99" t="str">
        <f>IF(SP_SUL!M727="","*",SP_SUL!M727)</f>
        <v>ZPT-ZPG-ZPT</v>
      </c>
      <c r="G722" s="94" t="str">
        <f>IF(SP_SUL!I727="","*",SP_SUL!I727)</f>
        <v>ZPT105</v>
      </c>
      <c r="H722" s="94" t="str">
        <f>IF(SP_SUL!AB727="","*",SP_SUL!AB727)</f>
        <v>FIXO</v>
      </c>
      <c r="I722" s="94" t="str">
        <f>IF(SP_SUL!AC727="","*",SP_SUL!AC727)</f>
        <v>*</v>
      </c>
      <c r="J722" s="95">
        <f>IF(SP_SUL!AA727="","*",SP_SUL!AA727)</f>
        <v>1</v>
      </c>
      <c r="K722" s="96">
        <f>IF(SP_SUL!AD727="","*",SP_SUL!AD727)</f>
        <v>0.29166666666666669</v>
      </c>
    </row>
    <row r="723" spans="2:11" hidden="1">
      <c r="B723" s="93" t="str">
        <f>IF(SP_SUL!Y728="","*",SP_SUL!Y728)</f>
        <v>OPORTUNIDADE</v>
      </c>
      <c r="C723" s="94">
        <f>IF(SP_SUL!B728="","*",SP_SUL!B728)</f>
        <v>46080</v>
      </c>
      <c r="D723" s="93" t="str">
        <f>IF(SP_SUL!D728="","*",SP_SUL!D728)</f>
        <v>EXPANSÃO TURMA 1</v>
      </c>
      <c r="E723" s="93" t="str">
        <f>IF(SP_SUL!H728="","*",SP_SUL!H728)</f>
        <v>-</v>
      </c>
      <c r="F723" s="99" t="str">
        <f>IF(SP_SUL!M728="","*",SP_SUL!M728)</f>
        <v>109-ZGM</v>
      </c>
      <c r="G723" s="94" t="str">
        <f>IF(SP_SUL!I728="","*",SP_SUL!I728)</f>
        <v>-</v>
      </c>
      <c r="H723" s="94" t="str">
        <f>IF(SP_SUL!AB728="","*",SP_SUL!AB728)</f>
        <v>*</v>
      </c>
      <c r="I723" s="94" t="str">
        <f>IF(SP_SUL!AC728="","*",SP_SUL!AC728)</f>
        <v>*</v>
      </c>
      <c r="J723" s="95" t="str">
        <f>IF(SP_SUL!AA728="","*",SP_SUL!AA728)</f>
        <v>-</v>
      </c>
      <c r="K723" s="96" t="str">
        <f>IF(SP_SUL!AD728="","*",SP_SUL!AD728)</f>
        <v>*</v>
      </c>
    </row>
    <row r="724" spans="2:11" hidden="1">
      <c r="B724" s="93" t="str">
        <f>IF(SP_SUL!Y729="","*",SP_SUL!Y729)</f>
        <v>OPORTUNIDADE</v>
      </c>
      <c r="C724" s="94">
        <f>IF(SP_SUL!B729="","*",SP_SUL!B729)</f>
        <v>46080</v>
      </c>
      <c r="D724" s="93" t="str">
        <f>IF(SP_SUL!D729="","*",SP_SUL!D729)</f>
        <v>LEANDRO (TP-727)</v>
      </c>
      <c r="E724" s="93" t="str">
        <f>IF(SP_SUL!H729="","*",SP_SUL!H729)</f>
        <v>-</v>
      </c>
      <c r="F724" s="99" t="str">
        <f>IF(SP_SUL!M729="","*",SP_SUL!M729)</f>
        <v>109-ZGM</v>
      </c>
      <c r="G724" s="94" t="str">
        <f>IF(SP_SUL!I729="","*",SP_SUL!I729)</f>
        <v>-</v>
      </c>
      <c r="H724" s="94" t="str">
        <f>IF(SP_SUL!AB729="","*",SP_SUL!AB729)</f>
        <v>*</v>
      </c>
      <c r="I724" s="94" t="str">
        <f>IF(SP_SUL!AC729="","*",SP_SUL!AC729)</f>
        <v>*</v>
      </c>
      <c r="J724" s="95" t="str">
        <f>IF(SP_SUL!AA729="","*",SP_SUL!AA729)</f>
        <v>-</v>
      </c>
      <c r="K724" s="96" t="str">
        <f>IF(SP_SUL!AD729="","*",SP_SUL!AD729)</f>
        <v>*</v>
      </c>
    </row>
    <row r="725" spans="2:11" hidden="1">
      <c r="B725" s="93" t="str">
        <f>IF(SP_SUL!Y730="","*",SP_SUL!Y730)</f>
        <v>*</v>
      </c>
      <c r="C725" s="94" t="str">
        <f>IF(SP_SUL!B730="","*",SP_SUL!B730)</f>
        <v>*</v>
      </c>
      <c r="D725" s="93" t="str">
        <f>IF(SP_SUL!D730="","*",SP_SUL!D730)</f>
        <v>*</v>
      </c>
      <c r="E725" s="93" t="str">
        <f>IF(SP_SUL!H730="","*",SP_SUL!H730)</f>
        <v>*</v>
      </c>
      <c r="F725" s="99" t="str">
        <f>IF(SP_SUL!M730="","*",SP_SUL!M730)</f>
        <v>-</v>
      </c>
      <c r="G725" s="94" t="str">
        <f>IF(SP_SUL!I730="","*",SP_SUL!I730)</f>
        <v>*</v>
      </c>
      <c r="H725" s="94" t="str">
        <f>IF(SP_SUL!AB730="","*",SP_SUL!AB730)</f>
        <v>*</v>
      </c>
      <c r="I725" s="94" t="str">
        <f>IF(SP_SUL!AC730="","*",SP_SUL!AC730)</f>
        <v>*</v>
      </c>
      <c r="J725" s="95" t="str">
        <f>IF(SP_SUL!AA730="","*",SP_SUL!AA730)</f>
        <v>*</v>
      </c>
      <c r="K725" s="96" t="str">
        <f>IF(SP_SUL!AD730="","*",SP_SUL!AD730)</f>
        <v>*</v>
      </c>
    </row>
    <row r="726" spans="2:11" hidden="1">
      <c r="B726" s="93" t="str">
        <f>IF(SP_SUL!Y731="","*",SP_SUL!Y731)</f>
        <v>*</v>
      </c>
      <c r="C726" s="94" t="str">
        <f>IF(SP_SUL!B731="","*",SP_SUL!B731)</f>
        <v>*</v>
      </c>
      <c r="D726" s="93" t="str">
        <f>IF(SP_SUL!D731="","*",SP_SUL!D731)</f>
        <v>*</v>
      </c>
      <c r="E726" s="93" t="str">
        <f>IF(SP_SUL!H731="","*",SP_SUL!H731)</f>
        <v>*</v>
      </c>
      <c r="F726" s="99" t="str">
        <f>IF(SP_SUL!M731="","*",SP_SUL!M731)</f>
        <v>-</v>
      </c>
      <c r="G726" s="94" t="str">
        <f>IF(SP_SUL!I731="","*",SP_SUL!I731)</f>
        <v>*</v>
      </c>
      <c r="H726" s="94" t="str">
        <f>IF(SP_SUL!AB731="","*",SP_SUL!AB731)</f>
        <v>*</v>
      </c>
      <c r="I726" s="94" t="str">
        <f>IF(SP_SUL!AC731="","*",SP_SUL!AC731)</f>
        <v>*</v>
      </c>
      <c r="J726" s="95" t="str">
        <f>IF(SP_SUL!AA731="","*",SP_SUL!AA731)</f>
        <v>*</v>
      </c>
      <c r="K726" s="96" t="str">
        <f>IF(SP_SUL!AD731="","*",SP_SUL!AD731)</f>
        <v>*</v>
      </c>
    </row>
    <row r="727" spans="2:11" hidden="1">
      <c r="B727" s="93" t="str">
        <f>IF(SP_SUL!Y732="","*",SP_SUL!Y732)</f>
        <v>*</v>
      </c>
      <c r="C727" s="94" t="str">
        <f>IF(SP_SUL!B732="","*",SP_SUL!B732)</f>
        <v>*</v>
      </c>
      <c r="D727" s="93" t="str">
        <f>IF(SP_SUL!D732="","*",SP_SUL!D732)</f>
        <v>*</v>
      </c>
      <c r="E727" s="93" t="str">
        <f>IF(SP_SUL!H732="","*",SP_SUL!H732)</f>
        <v>*</v>
      </c>
      <c r="F727" s="99" t="str">
        <f>IF(SP_SUL!M732="","*",SP_SUL!M732)</f>
        <v>-</v>
      </c>
      <c r="G727" s="94" t="str">
        <f>IF(SP_SUL!I732="","*",SP_SUL!I732)</f>
        <v>*</v>
      </c>
      <c r="H727" s="94" t="str">
        <f>IF(SP_SUL!AB732="","*",SP_SUL!AB732)</f>
        <v>*</v>
      </c>
      <c r="I727" s="94" t="str">
        <f>IF(SP_SUL!AC732="","*",SP_SUL!AC732)</f>
        <v>*</v>
      </c>
      <c r="J727" s="95" t="str">
        <f>IF(SP_SUL!AA732="","*",SP_SUL!AA732)</f>
        <v>-</v>
      </c>
      <c r="K727" s="96" t="str">
        <f>IF(SP_SUL!AD732="","*",SP_SUL!AD732)</f>
        <v>*</v>
      </c>
    </row>
    <row r="728" spans="2:11" hidden="1">
      <c r="B728" s="93" t="str">
        <f>IF(SP_SUL!Y733="","*",SP_SUL!Y733)</f>
        <v>OPORTUNIDADE</v>
      </c>
      <c r="C728" s="94">
        <f>IF(SP_SUL!B733="","*",SP_SUL!B733)</f>
        <v>46081</v>
      </c>
      <c r="D728" s="93" t="str">
        <f>IF(SP_SUL!D733="","*",SP_SUL!D733)</f>
        <v>EXPANSÃO TURMA 1</v>
      </c>
      <c r="E728" s="93" t="str">
        <f>IF(SP_SUL!H733="","*",SP_SUL!H733)</f>
        <v>-</v>
      </c>
      <c r="F728" s="99" t="str">
        <f>IF(SP_SUL!M733="","*",SP_SUL!M733)</f>
        <v>ZCD-ZSQ</v>
      </c>
      <c r="G728" s="94" t="str">
        <f>IF(SP_SUL!I733="","*",SP_SUL!I733)</f>
        <v>-</v>
      </c>
      <c r="H728" s="94" t="str">
        <f>IF(SP_SUL!AB733="","*",SP_SUL!AB733)</f>
        <v>*</v>
      </c>
      <c r="I728" s="94" t="str">
        <f>IF(SP_SUL!AC733="","*",SP_SUL!AC733)</f>
        <v>*</v>
      </c>
      <c r="J728" s="95" t="str">
        <f>IF(SP_SUL!AA733="","*",SP_SUL!AA733)</f>
        <v>-</v>
      </c>
      <c r="K728" s="96" t="str">
        <f>IF(SP_SUL!AD733="","*",SP_SUL!AD733)</f>
        <v>*</v>
      </c>
    </row>
    <row r="729" spans="2:11" hidden="1">
      <c r="B729" s="93" t="str">
        <f>IF(SP_SUL!Y734="","*",SP_SUL!Y734)</f>
        <v>OPORTUNIDADE</v>
      </c>
      <c r="C729" s="94">
        <f>IF(SP_SUL!B734="","*",SP_SUL!B734)</f>
        <v>46081</v>
      </c>
      <c r="D729" s="93" t="str">
        <f>IF(SP_SUL!D734="","*",SP_SUL!D734)</f>
        <v>V92</v>
      </c>
      <c r="E729" s="93" t="str">
        <f>IF(SP_SUL!H734="","*",SP_SUL!H734)</f>
        <v>ZAC-2</v>
      </c>
      <c r="F729" s="99" t="str">
        <f>IF(SP_SUL!M734="","*",SP_SUL!M734)</f>
        <v>ZLI-ZCD</v>
      </c>
      <c r="G729" s="94" t="str">
        <f>IF(SP_SUL!I734="","*",SP_SUL!I734)</f>
        <v>ZAC-2</v>
      </c>
      <c r="H729" s="94" t="str">
        <f>IF(SP_SUL!AB734="","*",SP_SUL!AB734)</f>
        <v>FIXO</v>
      </c>
      <c r="I729" s="94" t="str">
        <f>IF(SP_SUL!AC734="","*",SP_SUL!AC734)</f>
        <v>ACIONAMENTO</v>
      </c>
      <c r="J729" s="95" t="str">
        <f>IF(SP_SUL!AA734="","*",SP_SUL!AA734)</f>
        <v>1 (Fabio Cabral)</v>
      </c>
      <c r="K729" s="96">
        <f>IF(SP_SUL!AD734="","*",SP_SUL!AD734)</f>
        <v>0.25</v>
      </c>
    </row>
    <row r="730" spans="2:11" hidden="1">
      <c r="B730" s="93" t="str">
        <f>IF(SP_SUL!Y735="","*",SP_SUL!Y735)</f>
        <v>OPORTUNIDADE</v>
      </c>
      <c r="C730" s="94">
        <f>IF(SP_SUL!B735="","*",SP_SUL!B735)</f>
        <v>46081</v>
      </c>
      <c r="D730" s="93" t="str">
        <f>IF(SP_SUL!D735="","*",SP_SUL!D735)</f>
        <v>EXPANSÃO TURMA 1</v>
      </c>
      <c r="E730" s="93" t="str">
        <f>IF(SP_SUL!H735="","*",SP_SUL!H735)</f>
        <v>-</v>
      </c>
      <c r="F730" s="99" t="str">
        <f>IF(SP_SUL!M735="","*",SP_SUL!M735)</f>
        <v>ZSU-ZNO</v>
      </c>
      <c r="G730" s="94" t="str">
        <f>IF(SP_SUL!I735="","*",SP_SUL!I735)</f>
        <v>-</v>
      </c>
      <c r="H730" s="94" t="str">
        <f>IF(SP_SUL!AB735="","*",SP_SUL!AB735)</f>
        <v>*</v>
      </c>
      <c r="I730" s="94" t="str">
        <f>IF(SP_SUL!AC735="","*",SP_SUL!AC735)</f>
        <v>*</v>
      </c>
      <c r="J730" s="95" t="str">
        <f>IF(SP_SUL!AA735="","*",SP_SUL!AA735)</f>
        <v>*</v>
      </c>
      <c r="K730" s="96" t="str">
        <f>IF(SP_SUL!AD735="","*",SP_SUL!AD735)</f>
        <v>*</v>
      </c>
    </row>
    <row r="731" spans="2:11" hidden="1">
      <c r="B731" s="93" t="str">
        <f>IF(SP_SUL!Y736="","*",SP_SUL!Y736)</f>
        <v>OPORTUNIDADE</v>
      </c>
      <c r="C731" s="94">
        <f>IF(SP_SUL!B736="","*",SP_SUL!B736)</f>
        <v>46081</v>
      </c>
      <c r="D731" s="93" t="str">
        <f>IF(SP_SUL!D736="","*",SP_SUL!D736)</f>
        <v xml:space="preserve">TURMA FIXA VIA </v>
      </c>
      <c r="E731" s="93" t="str">
        <f>IF(SP_SUL!H736="","*",SP_SUL!H736)</f>
        <v>-</v>
      </c>
      <c r="F731" s="99" t="str">
        <f>IF(SP_SUL!M736="","*",SP_SUL!M736)</f>
        <v>ZCD</v>
      </c>
      <c r="G731" s="94" t="str">
        <f>IF(SP_SUL!I736="","*",SP_SUL!I736)</f>
        <v>-</v>
      </c>
      <c r="H731" s="94" t="str">
        <f>IF(SP_SUL!AB736="","*",SP_SUL!AB736)</f>
        <v>*</v>
      </c>
      <c r="I731" s="94" t="str">
        <f>IF(SP_SUL!AC736="","*",SP_SUL!AC736)</f>
        <v>*</v>
      </c>
      <c r="J731" s="95" t="str">
        <f>IF(SP_SUL!AA736="","*",SP_SUL!AA736)</f>
        <v>-</v>
      </c>
      <c r="K731" s="96" t="str">
        <f>IF(SP_SUL!AD736="","*",SP_SUL!AD736)</f>
        <v>*</v>
      </c>
    </row>
    <row r="732" spans="2:11" hidden="1">
      <c r="B732" s="93" t="str">
        <f>IF(SP_SUL!Y737="","*",SP_SUL!Y737)</f>
        <v>OPORTUNIDADE</v>
      </c>
      <c r="C732" s="94">
        <f>IF(SP_SUL!B737="","*",SP_SUL!B737)</f>
        <v>46081</v>
      </c>
      <c r="D732" s="93" t="str">
        <f>IF(SP_SUL!D737="","*",SP_SUL!D737)</f>
        <v>KLECIO (TP-699)</v>
      </c>
      <c r="E732" s="93" t="str">
        <f>IF(SP_SUL!H737="","*",SP_SUL!H737)</f>
        <v>-</v>
      </c>
      <c r="F732" s="99" t="str">
        <f>IF(SP_SUL!M737="","*",SP_SUL!M737)</f>
        <v>ZTT-ZLI</v>
      </c>
      <c r="G732" s="94" t="str">
        <f>IF(SP_SUL!I737="","*",SP_SUL!I737)</f>
        <v>-</v>
      </c>
      <c r="H732" s="94" t="str">
        <f>IF(SP_SUL!AB737="","*",SP_SUL!AB737)</f>
        <v>*</v>
      </c>
      <c r="I732" s="94" t="str">
        <f>IF(SP_SUL!AC737="","*",SP_SUL!AC737)</f>
        <v>*</v>
      </c>
      <c r="J732" s="95" t="str">
        <f>IF(SP_SUL!AA737="","*",SP_SUL!AA737)</f>
        <v>-</v>
      </c>
      <c r="K732" s="96" t="str">
        <f>IF(SP_SUL!AD737="","*",SP_SUL!AD737)</f>
        <v>*</v>
      </c>
    </row>
    <row r="733" spans="2:11" hidden="1">
      <c r="B733" s="93" t="str">
        <f>IF(SP_SUL!Y738="","*",SP_SUL!Y738)</f>
        <v>OPORTUNIDADE</v>
      </c>
      <c r="C733" s="94">
        <f>IF(SP_SUL!B738="","*",SP_SUL!B738)</f>
        <v>46081</v>
      </c>
      <c r="D733" s="93" t="str">
        <f>IF(SP_SUL!D738="","*",SP_SUL!D738)</f>
        <v>E42</v>
      </c>
      <c r="E733" s="93" t="str">
        <f>IF(SP_SUL!H738="","*",SP_SUL!H738)</f>
        <v>ZBV-3</v>
      </c>
      <c r="F733" s="99" t="str">
        <f>IF(SP_SUL!M738="","*",SP_SUL!M738)</f>
        <v>ZSU</v>
      </c>
      <c r="G733" s="94" t="str">
        <f>IF(SP_SUL!I738="","*",SP_SUL!I738)</f>
        <v>ZBV-3</v>
      </c>
      <c r="H733" s="94" t="str">
        <f>IF(SP_SUL!AB738="","*",SP_SUL!AB738)</f>
        <v>FIXO + ESCALA</v>
      </c>
      <c r="I733" s="94" t="str">
        <f>IF(SP_SUL!AC738="","*",SP_SUL!AC738)</f>
        <v>*</v>
      </c>
      <c r="J733" s="95" t="str">
        <f>IF(SP_SUL!AA738="","*",SP_SUL!AA738)</f>
        <v>3 (Lucas + Navas + Escala)</v>
      </c>
      <c r="K733" s="96">
        <f>IF(SP_SUL!AD738="","*",SP_SUL!AD738)</f>
        <v>0.33333333333333331</v>
      </c>
    </row>
    <row r="734" spans="2:11" hidden="1">
      <c r="B734" s="93" t="str">
        <f>IF(SP_SUL!Y739="","*",SP_SUL!Y739)</f>
        <v>OPORTUNIDADE</v>
      </c>
      <c r="C734" s="94">
        <f>IF(SP_SUL!B739="","*",SP_SUL!B739)</f>
        <v>46081</v>
      </c>
      <c r="D734" s="93" t="str">
        <f>IF(SP_SUL!D739="","*",SP_SUL!D739)</f>
        <v xml:space="preserve">TURMA FIXA VIA </v>
      </c>
      <c r="E734" s="93" t="str">
        <f>IF(SP_SUL!H739="","*",SP_SUL!H739)</f>
        <v>-</v>
      </c>
      <c r="F734" s="99" t="str">
        <f>IF(SP_SUL!M739="","*",SP_SUL!M739)</f>
        <v>ZHO-S</v>
      </c>
      <c r="G734" s="94" t="str">
        <f>IF(SP_SUL!I739="","*",SP_SUL!I739)</f>
        <v>-</v>
      </c>
      <c r="H734" s="94" t="str">
        <f>IF(SP_SUL!AB739="","*",SP_SUL!AB739)</f>
        <v>*</v>
      </c>
      <c r="I734" s="94" t="str">
        <f>IF(SP_SUL!AC739="","*",SP_SUL!AC739)</f>
        <v>*</v>
      </c>
      <c r="J734" s="95" t="str">
        <f>IF(SP_SUL!AA739="","*",SP_SUL!AA739)</f>
        <v>-</v>
      </c>
      <c r="K734" s="96" t="str">
        <f>IF(SP_SUL!AD739="","*",SP_SUL!AD739)</f>
        <v>*</v>
      </c>
    </row>
    <row r="735" spans="2:11" hidden="1">
      <c r="B735" s="93" t="str">
        <f>IF(SP_SUL!Y740="","*",SP_SUL!Y740)</f>
        <v>OPORTUNIDADE</v>
      </c>
      <c r="C735" s="94">
        <f>IF(SP_SUL!B740="","*",SP_SUL!B740)</f>
        <v>46081</v>
      </c>
      <c r="D735" s="93" t="str">
        <f>IF(SP_SUL!D740="","*",SP_SUL!D740)</f>
        <v xml:space="preserve">TURMA FIXA VIA </v>
      </c>
      <c r="E735" s="93" t="str">
        <f>IF(SP_SUL!H740="","*",SP_SUL!H740)</f>
        <v>-</v>
      </c>
      <c r="F735" s="99" t="str">
        <f>IF(SP_SUL!M740="","*",SP_SUL!M740)</f>
        <v>ZBM-1 / ZBM-2</v>
      </c>
      <c r="G735" s="94" t="str">
        <f>IF(SP_SUL!I740="","*",SP_SUL!I740)</f>
        <v>-</v>
      </c>
      <c r="H735" s="94" t="str">
        <f>IF(SP_SUL!AB740="","*",SP_SUL!AB740)</f>
        <v>*</v>
      </c>
      <c r="I735" s="94" t="str">
        <f>IF(SP_SUL!AC740="","*",SP_SUL!AC740)</f>
        <v>*</v>
      </c>
      <c r="J735" s="95" t="str">
        <f>IF(SP_SUL!AA740="","*",SP_SUL!AA740)</f>
        <v>-</v>
      </c>
      <c r="K735" s="96" t="str">
        <f>IF(SP_SUL!AD740="","*",SP_SUL!AD740)</f>
        <v>*</v>
      </c>
    </row>
    <row r="736" spans="2:11" hidden="1">
      <c r="B736" s="93" t="str">
        <f>IF(SP_SUL!Y741="","*",SP_SUL!Y741)</f>
        <v>OPORTUNIDADE</v>
      </c>
      <c r="C736" s="94">
        <f>IF(SP_SUL!B741="","*",SP_SUL!B741)</f>
        <v>46081</v>
      </c>
      <c r="D736" s="93" t="str">
        <f>IF(SP_SUL!D741="","*",SP_SUL!D741)</f>
        <v xml:space="preserve">TURMA FIXA VIA </v>
      </c>
      <c r="E736" s="93" t="str">
        <f>IF(SP_SUL!H741="","*",SP_SUL!H741)</f>
        <v>-</v>
      </c>
      <c r="F736" s="99" t="str">
        <f>IF(SP_SUL!M741="","*",SP_SUL!M741)</f>
        <v>ZBM</v>
      </c>
      <c r="G736" s="94" t="str">
        <f>IF(SP_SUL!I741="","*",SP_SUL!I741)</f>
        <v>-</v>
      </c>
      <c r="H736" s="94" t="str">
        <f>IF(SP_SUL!AB741="","*",SP_SUL!AB741)</f>
        <v>*</v>
      </c>
      <c r="I736" s="94" t="str">
        <f>IF(SP_SUL!AC741="","*",SP_SUL!AC741)</f>
        <v>*</v>
      </c>
      <c r="J736" s="95" t="str">
        <f>IF(SP_SUL!AA741="","*",SP_SUL!AA741)</f>
        <v>-</v>
      </c>
      <c r="K736" s="96" t="str">
        <f>IF(SP_SUL!AD741="","*",SP_SUL!AD741)</f>
        <v>*</v>
      </c>
    </row>
    <row r="737" spans="2:11" hidden="1">
      <c r="B737" s="93" t="str">
        <f>IF(SP_SUL!Y742="","*",SP_SUL!Y742)</f>
        <v>*</v>
      </c>
      <c r="C737" s="94" t="str">
        <f>IF(SP_SUL!B742="","*",SP_SUL!B742)</f>
        <v>*</v>
      </c>
      <c r="D737" s="93" t="str">
        <f>IF(SP_SUL!D742="","*",SP_SUL!D742)</f>
        <v>*</v>
      </c>
      <c r="E737" s="93" t="str">
        <f>IF(SP_SUL!H742="","*",SP_SUL!H742)</f>
        <v>*</v>
      </c>
      <c r="F737" s="99" t="str">
        <f>IF(SP_SUL!M742="","*",SP_SUL!M742)</f>
        <v>-</v>
      </c>
      <c r="G737" s="94" t="str">
        <f>IF(SP_SUL!I742="","*",SP_SUL!I742)</f>
        <v>*</v>
      </c>
      <c r="H737" s="94" t="str">
        <f>IF(SP_SUL!AB742="","*",SP_SUL!AB742)</f>
        <v>*</v>
      </c>
      <c r="I737" s="94" t="str">
        <f>IF(SP_SUL!AC742="","*",SP_SUL!AC742)</f>
        <v>*</v>
      </c>
      <c r="J737" s="95" t="str">
        <f>IF(SP_SUL!AA742="","*",SP_SUL!AA742)</f>
        <v>*</v>
      </c>
      <c r="K737" s="96" t="str">
        <f>IF(SP_SUL!AD742="","*",SP_SUL!AD742)</f>
        <v>*</v>
      </c>
    </row>
    <row r="738" spans="2:11" hidden="1">
      <c r="B738" s="93" t="str">
        <f>IF(SP_SUL!Y743="","*",SP_SUL!Y743)</f>
        <v>*</v>
      </c>
      <c r="C738" s="94" t="str">
        <f>IF(SP_SUL!B743="","*",SP_SUL!B743)</f>
        <v>*</v>
      </c>
      <c r="D738" s="93" t="str">
        <f>IF(SP_SUL!D743="","*",SP_SUL!D743)</f>
        <v>*</v>
      </c>
      <c r="E738" s="93" t="str">
        <f>IF(SP_SUL!H743="","*",SP_SUL!H743)</f>
        <v>*</v>
      </c>
      <c r="F738" s="99" t="str">
        <f>IF(SP_SUL!M743="","*",SP_SUL!M743)</f>
        <v>-</v>
      </c>
      <c r="G738" s="94" t="str">
        <f>IF(SP_SUL!I743="","*",SP_SUL!I743)</f>
        <v>*</v>
      </c>
      <c r="H738" s="94" t="str">
        <f>IF(SP_SUL!AB743="","*",SP_SUL!AB743)</f>
        <v>*</v>
      </c>
      <c r="I738" s="94" t="str">
        <f>IF(SP_SUL!AC743="","*",SP_SUL!AC743)</f>
        <v>*</v>
      </c>
      <c r="J738" s="95" t="str">
        <f>IF(SP_SUL!AA743="","*",SP_SUL!AA743)</f>
        <v>*</v>
      </c>
      <c r="K738" s="96" t="str">
        <f>IF(SP_SUL!AD743="","*",SP_SUL!AD743)</f>
        <v>*</v>
      </c>
    </row>
    <row r="739" spans="2:11" hidden="1">
      <c r="B739" s="93" t="str">
        <f>IF(SP_SUL!Y744="","*",SP_SUL!Y744)</f>
        <v>OPORTUNIDADE</v>
      </c>
      <c r="C739" s="94">
        <f>IF(SP_SUL!B744="","*",SP_SUL!B744)</f>
        <v>46081</v>
      </c>
      <c r="D739" s="93" t="str">
        <f>IF(SP_SUL!D744="","*",SP_SUL!D744)</f>
        <v>ROBSON (TP-729)</v>
      </c>
      <c r="E739" s="93" t="str">
        <f>IF(SP_SUL!H744="","*",SP_SUL!H744)</f>
        <v>-</v>
      </c>
      <c r="F739" s="99" t="str">
        <f>IF(SP_SUL!M744="","*",SP_SUL!M744)</f>
        <v>ZDS-ZQB</v>
      </c>
      <c r="G739" s="94" t="str">
        <f>IF(SP_SUL!I744="","*",SP_SUL!I744)</f>
        <v>-</v>
      </c>
      <c r="H739" s="94" t="str">
        <f>IF(SP_SUL!AB744="","*",SP_SUL!AB744)</f>
        <v>*</v>
      </c>
      <c r="I739" s="94" t="str">
        <f>IF(SP_SUL!AC744="","*",SP_SUL!AC744)</f>
        <v>*</v>
      </c>
      <c r="J739" s="95" t="str">
        <f>IF(SP_SUL!AA744="","*",SP_SUL!AA744)</f>
        <v>-</v>
      </c>
      <c r="K739" s="96" t="str">
        <f>IF(SP_SUL!AD744="","*",SP_SUL!AD744)</f>
        <v>*</v>
      </c>
    </row>
    <row r="740" spans="2:11" hidden="1">
      <c r="B740" s="93" t="str">
        <f>IF(SP_SUL!Y745="","*",SP_SUL!Y745)</f>
        <v>OPORTUNIDADE</v>
      </c>
      <c r="C740" s="94">
        <f>IF(SP_SUL!B745="","*",SP_SUL!B745)</f>
        <v>46081</v>
      </c>
      <c r="D740" s="93" t="str">
        <f>IF(SP_SUL!D745="","*",SP_SUL!D745)</f>
        <v>V93</v>
      </c>
      <c r="E740" s="93" t="str">
        <f>IF(SP_SUL!H745="","*",SP_SUL!H745)</f>
        <v>ZYU1</v>
      </c>
      <c r="F740" s="99" t="str">
        <f>IF(SP_SUL!M745="","*",SP_SUL!M745)</f>
        <v>ZYU-ZST</v>
      </c>
      <c r="G740" s="94" t="str">
        <f>IF(SP_SUL!I745="","*",SP_SUL!I745)</f>
        <v>ZYU1</v>
      </c>
      <c r="H740" s="94" t="str">
        <f>IF(SP_SUL!AB745="","*",SP_SUL!AB745)</f>
        <v>FIXO</v>
      </c>
      <c r="I740" s="94" t="str">
        <f>IF(SP_SUL!AC745="","*",SP_SUL!AC745)</f>
        <v>ACIONAMENTO</v>
      </c>
      <c r="J740" s="95" t="str">
        <f>IF(SP_SUL!AA745="","*",SP_SUL!AA745)</f>
        <v>1 (Palazzi)</v>
      </c>
      <c r="K740" s="96">
        <f>IF(SP_SUL!AD745="","*",SP_SUL!AD745)</f>
        <v>0.33333333333333331</v>
      </c>
    </row>
    <row r="741" spans="2:11" hidden="1">
      <c r="B741" s="93" t="str">
        <f>IF(SP_SUL!Y746="","*",SP_SUL!Y746)</f>
        <v>OPORTUNIDADE</v>
      </c>
      <c r="C741" s="94">
        <f>IF(SP_SUL!B746="","*",SP_SUL!B746)</f>
        <v>46081</v>
      </c>
      <c r="D741" s="93" t="str">
        <f>IF(SP_SUL!D746="","*",SP_SUL!D746)</f>
        <v>JOSÉ  (TF-521)</v>
      </c>
      <c r="E741" s="93" t="str">
        <f>IF(SP_SUL!H746="","*",SP_SUL!H746)</f>
        <v>-</v>
      </c>
      <c r="F741" s="99" t="str">
        <f>IF(SP_SUL!M746="","*",SP_SUL!M746)</f>
        <v>ZDY-ZFY</v>
      </c>
      <c r="G741" s="94" t="str">
        <f>IF(SP_SUL!I746="","*",SP_SUL!I746)</f>
        <v>-</v>
      </c>
      <c r="H741" s="94" t="str">
        <f>IF(SP_SUL!AB746="","*",SP_SUL!AB746)</f>
        <v>*</v>
      </c>
      <c r="I741" s="94" t="str">
        <f>IF(SP_SUL!AC746="","*",SP_SUL!AC746)</f>
        <v>*</v>
      </c>
      <c r="J741" s="95" t="str">
        <f>IF(SP_SUL!AA746="","*",SP_SUL!AA746)</f>
        <v>-</v>
      </c>
      <c r="K741" s="96" t="str">
        <f>IF(SP_SUL!AD746="","*",SP_SUL!AD746)</f>
        <v>-</v>
      </c>
    </row>
    <row r="742" spans="2:11" hidden="1">
      <c r="B742" s="93" t="str">
        <f>IF(SP_SUL!Y747="","*",SP_SUL!Y747)</f>
        <v>OPORTUNIDADE</v>
      </c>
      <c r="C742" s="94">
        <f>IF(SP_SUL!B747="","*",SP_SUL!B747)</f>
        <v>46081</v>
      </c>
      <c r="D742" s="93" t="str">
        <f>IF(SP_SUL!D747="","*",SP_SUL!D747)</f>
        <v>ROBSON (TP-729)</v>
      </c>
      <c r="E742" s="93" t="str">
        <f>IF(SP_SUL!H747="","*",SP_SUL!H747)</f>
        <v>-</v>
      </c>
      <c r="F742" s="99" t="str">
        <f>IF(SP_SUL!M747="","*",SP_SUL!M747)</f>
        <v>ZDY-ZFY</v>
      </c>
      <c r="G742" s="94" t="str">
        <f>IF(SP_SUL!I747="","*",SP_SUL!I747)</f>
        <v>-</v>
      </c>
      <c r="H742" s="94" t="str">
        <f>IF(SP_SUL!AB747="","*",SP_SUL!AB747)</f>
        <v>*</v>
      </c>
      <c r="I742" s="94" t="str">
        <f>IF(SP_SUL!AC747="","*",SP_SUL!AC747)</f>
        <v>*</v>
      </c>
      <c r="J742" s="95" t="str">
        <f>IF(SP_SUL!AA747="","*",SP_SUL!AA747)</f>
        <v>-</v>
      </c>
      <c r="K742" s="96" t="str">
        <f>IF(SP_SUL!AD747="","*",SP_SUL!AD747)</f>
        <v>*</v>
      </c>
    </row>
    <row r="743" spans="2:11" hidden="1">
      <c r="B743" s="93" t="str">
        <f>IF(SP_SUL!Y748="","*",SP_SUL!Y748)</f>
        <v>OPORTUNIDADE</v>
      </c>
      <c r="C743" s="94">
        <f>IF(SP_SUL!B748="","*",SP_SUL!B748)</f>
        <v>46081</v>
      </c>
      <c r="D743" s="93" t="str">
        <f>IF(SP_SUL!D748="","*",SP_SUL!D748)</f>
        <v xml:space="preserve">TURMA FIXA VIA </v>
      </c>
      <c r="E743" s="93" t="str">
        <f>IF(SP_SUL!H748="","*",SP_SUL!H748)</f>
        <v>-</v>
      </c>
      <c r="F743" s="99" t="str">
        <f>IF(SP_SUL!M748="","*",SP_SUL!M748)</f>
        <v>ZGA-ZCX</v>
      </c>
      <c r="G743" s="94" t="str">
        <f>IF(SP_SUL!I748="","*",SP_SUL!I748)</f>
        <v>-</v>
      </c>
      <c r="H743" s="94" t="str">
        <f>IF(SP_SUL!AB748="","*",SP_SUL!AB748)</f>
        <v>*</v>
      </c>
      <c r="I743" s="94" t="str">
        <f>IF(SP_SUL!AC748="","*",SP_SUL!AC748)</f>
        <v>*</v>
      </c>
      <c r="J743" s="95" t="str">
        <f>IF(SP_SUL!AA748="","*",SP_SUL!AA748)</f>
        <v>-</v>
      </c>
      <c r="K743" s="96" t="str">
        <f>IF(SP_SUL!AD748="","*",SP_SUL!AD748)</f>
        <v>*</v>
      </c>
    </row>
    <row r="744" spans="2:11" hidden="1">
      <c r="B744" s="93" t="str">
        <f>IF(SP_SUL!Y749="","*",SP_SUL!Y749)</f>
        <v>OPORTUNIDADE</v>
      </c>
      <c r="C744" s="94">
        <f>IF(SP_SUL!B749="","*",SP_SUL!B749)</f>
        <v>46081</v>
      </c>
      <c r="D744" s="93" t="str">
        <f>IF(SP_SUL!D749="","*",SP_SUL!D749)</f>
        <v>E17</v>
      </c>
      <c r="E744" s="93" t="str">
        <f>IF(SP_SUL!H749="","*",SP_SUL!H749)</f>
        <v>102ZKW2</v>
      </c>
      <c r="F744" s="99" t="str">
        <f>IF(SP_SUL!M749="","*",SP_SUL!M749)</f>
        <v>ZKW-ZLU</v>
      </c>
      <c r="G744" s="94" t="str">
        <f>IF(SP_SUL!I749="","*",SP_SUL!I749)</f>
        <v>102ZKW2</v>
      </c>
      <c r="H744" s="94" t="str">
        <f>IF(SP_SUL!AB749="","*",SP_SUL!AB749)</f>
        <v>FIXO</v>
      </c>
      <c r="I744" s="94" t="str">
        <f>IF(SP_SUL!AC749="","*",SP_SUL!AC749)</f>
        <v>*</v>
      </c>
      <c r="J744" s="95">
        <f>IF(SP_SUL!AA749="","*",SP_SUL!AA749)</f>
        <v>1</v>
      </c>
      <c r="K744" s="96">
        <f>IF(SP_SUL!AD749="","*",SP_SUL!AD749)</f>
        <v>0.29166666666666669</v>
      </c>
    </row>
    <row r="745" spans="2:11" hidden="1">
      <c r="B745" s="93" t="str">
        <f>IF(SP_SUL!Y750="","*",SP_SUL!Y750)</f>
        <v>OPORTUNIDADE</v>
      </c>
      <c r="C745" s="94">
        <f>IF(SP_SUL!B750="","*",SP_SUL!B750)</f>
        <v>46081</v>
      </c>
      <c r="D745" s="93" t="str">
        <f>IF(SP_SUL!D750="","*",SP_SUL!D750)</f>
        <v>CLEBISON (TP-728)</v>
      </c>
      <c r="E745" s="93" t="str">
        <f>IF(SP_SUL!H750="","*",SP_SUL!H750)</f>
        <v>-</v>
      </c>
      <c r="F745" s="99" t="str">
        <f>IF(SP_SUL!M750="","*",SP_SUL!M750)</f>
        <v>ZWI-ZEM</v>
      </c>
      <c r="G745" s="94" t="str">
        <f>IF(SP_SUL!I750="","*",SP_SUL!I750)</f>
        <v>-</v>
      </c>
      <c r="H745" s="94" t="str">
        <f>IF(SP_SUL!AB750="","*",SP_SUL!AB750)</f>
        <v>*</v>
      </c>
      <c r="I745" s="94" t="str">
        <f>IF(SP_SUL!AC750="","*",SP_SUL!AC750)</f>
        <v>*</v>
      </c>
      <c r="J745" s="95" t="str">
        <f>IF(SP_SUL!AA750="","*",SP_SUL!AA750)</f>
        <v>*</v>
      </c>
      <c r="K745" s="96" t="str">
        <f>IF(SP_SUL!AD750="","*",SP_SUL!AD750)</f>
        <v>*</v>
      </c>
    </row>
    <row r="746" spans="2:11" hidden="1">
      <c r="B746" s="93" t="str">
        <f>IF(SP_SUL!Y751="","*",SP_SUL!Y751)</f>
        <v>OPORTUNIDADE</v>
      </c>
      <c r="C746" s="94">
        <f>IF(SP_SUL!B751="","*",SP_SUL!B751)</f>
        <v>46081</v>
      </c>
      <c r="D746" s="93" t="str">
        <f>IF(SP_SUL!D751="","*",SP_SUL!D751)</f>
        <v>ISMAEL(TP-726)</v>
      </c>
      <c r="E746" s="93" t="str">
        <f>IF(SP_SUL!H751="","*",SP_SUL!H751)</f>
        <v>-</v>
      </c>
      <c r="F746" s="99" t="str">
        <f>IF(SP_SUL!M751="","*",SP_SUL!M751)</f>
        <v>ZWI-ZEM</v>
      </c>
      <c r="G746" s="94" t="str">
        <f>IF(SP_SUL!I751="","*",SP_SUL!I751)</f>
        <v>*</v>
      </c>
      <c r="H746" s="94" t="str">
        <f>IF(SP_SUL!AB751="","*",SP_SUL!AB751)</f>
        <v>*</v>
      </c>
      <c r="I746" s="94" t="str">
        <f>IF(SP_SUL!AC751="","*",SP_SUL!AC751)</f>
        <v>*</v>
      </c>
      <c r="J746" s="95" t="str">
        <f>IF(SP_SUL!AA751="","*",SP_SUL!AA751)</f>
        <v>-</v>
      </c>
      <c r="K746" s="96" t="str">
        <f>IF(SP_SUL!AD751="","*",SP_SUL!AD751)</f>
        <v>*</v>
      </c>
    </row>
    <row r="747" spans="2:11" hidden="1">
      <c r="B747" s="93" t="str">
        <f>IF(SP_SUL!Y752="","*",SP_SUL!Y752)</f>
        <v>OPORTUNIDADE</v>
      </c>
      <c r="C747" s="94">
        <f>IF(SP_SUL!B752="","*",SP_SUL!B752)</f>
        <v>46081</v>
      </c>
      <c r="D747" s="93" t="str">
        <f>IF(SP_SUL!D752="","*",SP_SUL!D752)</f>
        <v>W60</v>
      </c>
      <c r="E747" s="93" t="str">
        <f>IF(SP_SUL!H752="","*",SP_SUL!H752)</f>
        <v>ZEM130-2</v>
      </c>
      <c r="F747" s="99" t="str">
        <f>IF(SP_SUL!M752="","*",SP_SUL!M752)</f>
        <v>ZWI-ZEM</v>
      </c>
      <c r="G747" s="94" t="str">
        <f>IF(SP_SUL!I752="","*",SP_SUL!I752)</f>
        <v>ZEM130-2</v>
      </c>
      <c r="H747" s="94" t="str">
        <f>IF(SP_SUL!AB752="","*",SP_SUL!AB752)</f>
        <v>FIXO</v>
      </c>
      <c r="I747" s="94" t="str">
        <f>IF(SP_SUL!AC752="","*",SP_SUL!AC752)</f>
        <v>ACIONAMENTO</v>
      </c>
      <c r="J747" s="95">
        <f>IF(SP_SUL!AA752="","*",SP_SUL!AA752)</f>
        <v>1</v>
      </c>
      <c r="K747" s="96">
        <f>IF(SP_SUL!AD752="","*",SP_SUL!AD752)</f>
        <v>0.29166666666666669</v>
      </c>
    </row>
    <row r="748" spans="2:11" hidden="1">
      <c r="B748" s="93" t="str">
        <f>IF(SP_SUL!Y753="","*",SP_SUL!Y753)</f>
        <v>OPORTUNIDADE</v>
      </c>
      <c r="C748" s="94">
        <f>IF(SP_SUL!B753="","*",SP_SUL!B753)</f>
        <v>46081</v>
      </c>
      <c r="D748" s="93" t="str">
        <f>IF(SP_SUL!D753="","*",SP_SUL!D753)</f>
        <v>V89</v>
      </c>
      <c r="E748" s="93" t="str">
        <f>IF(SP_SUL!H753="","*",SP_SUL!H753)</f>
        <v>102ZKW2</v>
      </c>
      <c r="F748" s="99" t="str">
        <f>IF(SP_SUL!M753="","*",SP_SUL!M753)</f>
        <v>ZEM</v>
      </c>
      <c r="G748" s="94" t="str">
        <f>IF(SP_SUL!I753="","*",SP_SUL!I753)</f>
        <v>ZEM1302</v>
      </c>
      <c r="H748" s="94" t="str">
        <f>IF(SP_SUL!AB753="","*",SP_SUL!AB753)</f>
        <v>FIXO</v>
      </c>
      <c r="I748" s="94" t="str">
        <f>IF(SP_SUL!AC753="","*",SP_SUL!AC753)</f>
        <v>ACIONAMENTO</v>
      </c>
      <c r="J748" s="95">
        <f>IF(SP_SUL!AA753="","*",SP_SUL!AA753)</f>
        <v>1</v>
      </c>
      <c r="K748" s="96">
        <f>IF(SP_SUL!AD753="","*",SP_SUL!AD753)</f>
        <v>0.35416666666666669</v>
      </c>
    </row>
    <row r="749" spans="2:11" hidden="1">
      <c r="B749" s="93" t="str">
        <f>IF(SP_SUL!Y754="","*",SP_SUL!Y754)</f>
        <v>*</v>
      </c>
      <c r="C749" s="94" t="str">
        <f>IF(SP_SUL!B754="","*",SP_SUL!B754)</f>
        <v>*</v>
      </c>
      <c r="D749" s="93" t="str">
        <f>IF(SP_SUL!D754="","*",SP_SUL!D754)</f>
        <v>*</v>
      </c>
      <c r="E749" s="93" t="str">
        <f>IF(SP_SUL!H754="","*",SP_SUL!H754)</f>
        <v>*</v>
      </c>
      <c r="F749" s="99" t="str">
        <f>IF(SP_SUL!M754="","*",SP_SUL!M754)</f>
        <v>*</v>
      </c>
      <c r="G749" s="94" t="str">
        <f>IF(SP_SUL!I754="","*",SP_SUL!I754)</f>
        <v>*</v>
      </c>
      <c r="H749" s="94" t="str">
        <f>IF(SP_SUL!AB754="","*",SP_SUL!AB754)</f>
        <v>*</v>
      </c>
      <c r="I749" s="94" t="str">
        <f>IF(SP_SUL!AC754="","*",SP_SUL!AC754)</f>
        <v>*</v>
      </c>
      <c r="J749" s="95" t="str">
        <f>IF(SP_SUL!AA754="","*",SP_SUL!AA754)</f>
        <v>*</v>
      </c>
      <c r="K749" s="96" t="str">
        <f>IF(SP_SUL!AD754="","*",SP_SUL!AD754)</f>
        <v>*</v>
      </c>
    </row>
    <row r="750" spans="2:11" hidden="1">
      <c r="B750" s="93" t="str">
        <f>IF(SP_SUL!Y755="","*",SP_SUL!Y755)</f>
        <v>*</v>
      </c>
      <c r="C750" s="94">
        <f>IF(SP_SUL!B755="","*",SP_SUL!B755)</f>
        <v>46081</v>
      </c>
      <c r="D750" s="93" t="str">
        <f>IF(SP_SUL!D755="","*",SP_SUL!D755)</f>
        <v>MOD ZRB</v>
      </c>
      <c r="E750" s="93" t="str">
        <f>IF(SP_SUL!H755="","*",SP_SUL!H755)</f>
        <v>-</v>
      </c>
      <c r="F750" s="99" t="str">
        <f>IF(SP_SUL!M755="","*",SP_SUL!M755)</f>
        <v>ZEJ-ZRB</v>
      </c>
      <c r="G750" s="94" t="str">
        <f>IF(SP_SUL!I755="","*",SP_SUL!I755)</f>
        <v>-</v>
      </c>
      <c r="H750" s="94" t="str">
        <f>IF(SP_SUL!AB755="","*",SP_SUL!AB755)</f>
        <v>*</v>
      </c>
      <c r="I750" s="94" t="str">
        <f>IF(SP_SUL!AC755="","*",SP_SUL!AC755)</f>
        <v>*</v>
      </c>
      <c r="J750" s="95" t="str">
        <f>IF(SP_SUL!AA755="","*",SP_SUL!AA755)</f>
        <v>-</v>
      </c>
      <c r="K750" s="96" t="str">
        <f>IF(SP_SUL!AD755="","*",SP_SUL!AD755)</f>
        <v>*</v>
      </c>
    </row>
    <row r="751" spans="2:11" hidden="1">
      <c r="B751" s="93" t="str">
        <f>IF(SP_SUL!Y756="","*",SP_SUL!Y756)</f>
        <v>*</v>
      </c>
      <c r="C751" s="94">
        <f>IF(SP_SUL!B756="","*",SP_SUL!B756)</f>
        <v>46081</v>
      </c>
      <c r="D751" s="93" t="str">
        <f>IF(SP_SUL!D756="","*",SP_SUL!D756)</f>
        <v>W96</v>
      </c>
      <c r="E751" s="93" t="str">
        <f>IF(SP_SUL!H756="","*",SP_SUL!H756)</f>
        <v>ZEM1</v>
      </c>
      <c r="F751" s="99" t="str">
        <f>IF(SP_SUL!M756="","*",SP_SUL!M756)</f>
        <v>ZEJ-ZRB</v>
      </c>
      <c r="G751" s="94" t="str">
        <f>IF(SP_SUL!I756="","*",SP_SUL!I756)</f>
        <v>ZEM-1</v>
      </c>
      <c r="H751" s="94" t="str">
        <f>IF(SP_SUL!AB756="","*",SP_SUL!AB756)</f>
        <v>Fixo</v>
      </c>
      <c r="I751" s="94" t="str">
        <f>IF(SP_SUL!AC756="","*",SP_SUL!AC756)</f>
        <v>ACIONAMENTO</v>
      </c>
      <c r="J751" s="95">
        <f>IF(SP_SUL!AA756="","*",SP_SUL!AA756)</f>
        <v>1</v>
      </c>
      <c r="K751" s="96">
        <f>IF(SP_SUL!AD756="","*",SP_SUL!AD756)</f>
        <v>0.29166666666666669</v>
      </c>
    </row>
    <row r="752" spans="2:11" hidden="1">
      <c r="B752" s="93" t="str">
        <f>IF(SP_SUL!Y757="","*",SP_SUL!Y757)</f>
        <v>*</v>
      </c>
      <c r="C752" s="94" t="str">
        <f>IF(SP_SUL!B757="","*",SP_SUL!B757)</f>
        <v>*</v>
      </c>
      <c r="D752" s="93" t="str">
        <f>IF(SP_SUL!D757="","*",SP_SUL!D757)</f>
        <v>*</v>
      </c>
      <c r="E752" s="93" t="str">
        <f>IF(SP_SUL!H757="","*",SP_SUL!H757)</f>
        <v>*</v>
      </c>
      <c r="F752" s="99" t="str">
        <f>IF(SP_SUL!M757="","*",SP_SUL!M757)</f>
        <v>-</v>
      </c>
      <c r="G752" s="94" t="str">
        <f>IF(SP_SUL!I757="","*",SP_SUL!I757)</f>
        <v>*</v>
      </c>
      <c r="H752" s="94" t="str">
        <f>IF(SP_SUL!AB757="","*",SP_SUL!AB757)</f>
        <v>*</v>
      </c>
      <c r="I752" s="94" t="str">
        <f>IF(SP_SUL!AC757="","*",SP_SUL!AC757)</f>
        <v>*</v>
      </c>
      <c r="J752" s="95" t="str">
        <f>IF(SP_SUL!AA757="","*",SP_SUL!AA757)</f>
        <v>-</v>
      </c>
      <c r="K752" s="96" t="str">
        <f>IF(SP_SUL!AD757="","*",SP_SUL!AD757)</f>
        <v>*</v>
      </c>
    </row>
    <row r="753" spans="2:11" hidden="1">
      <c r="B753" s="93" t="str">
        <f>IF(SP_SUL!Y758="","*",SP_SUL!Y758)</f>
        <v>*</v>
      </c>
      <c r="C753" s="94" t="str">
        <f>IF(SP_SUL!B758="","*",SP_SUL!B758)</f>
        <v>*</v>
      </c>
      <c r="D753" s="93" t="str">
        <f>IF(SP_SUL!D758="","*",SP_SUL!D758)</f>
        <v>MATEUS (TP-809)</v>
      </c>
      <c r="E753" s="93" t="str">
        <f>IF(SP_SUL!H758="","*",SP_SUL!H758)</f>
        <v>-</v>
      </c>
      <c r="F753" s="99" t="str">
        <f>IF(SP_SUL!M758="","*",SP_SUL!M758)</f>
        <v>ZRB-ZEV</v>
      </c>
      <c r="G753" s="94" t="str">
        <f>IF(SP_SUL!I758="","*",SP_SUL!I758)</f>
        <v>-</v>
      </c>
      <c r="H753" s="94" t="str">
        <f>IF(SP_SUL!AB758="","*",SP_SUL!AB758)</f>
        <v>*</v>
      </c>
      <c r="I753" s="94" t="str">
        <f>IF(SP_SUL!AC758="","*",SP_SUL!AC758)</f>
        <v>*</v>
      </c>
      <c r="J753" s="95" t="str">
        <f>IF(SP_SUL!AA758="","*",SP_SUL!AA758)</f>
        <v>-</v>
      </c>
      <c r="K753" s="96" t="str">
        <f>IF(SP_SUL!AD758="","*",SP_SUL!AD758)</f>
        <v>*</v>
      </c>
    </row>
    <row r="754" spans="2:11" hidden="1">
      <c r="B754" s="93" t="str">
        <f>IF(SP_SUL!Y759="","*",SP_SUL!Y759)</f>
        <v>*</v>
      </c>
      <c r="C754" s="94" t="str">
        <f>IF(SP_SUL!B759="","*",SP_SUL!B759)</f>
        <v>*</v>
      </c>
      <c r="D754" s="93" t="str">
        <f>IF(SP_SUL!D759="","*",SP_SUL!D759)</f>
        <v>WALTER (TP-810)</v>
      </c>
      <c r="E754" s="93" t="str">
        <f>IF(SP_SUL!H759="","*",SP_SUL!H759)</f>
        <v>-</v>
      </c>
      <c r="F754" s="99" t="str">
        <f>IF(SP_SUL!M759="","*",SP_SUL!M759)</f>
        <v>ZRB-ZEV</v>
      </c>
      <c r="G754" s="94" t="str">
        <f>IF(SP_SUL!I759="","*",SP_SUL!I759)</f>
        <v>-</v>
      </c>
      <c r="H754" s="94" t="str">
        <f>IF(SP_SUL!AB759="","*",SP_SUL!AB759)</f>
        <v>*</v>
      </c>
      <c r="I754" s="94" t="str">
        <f>IF(SP_SUL!AC759="","*",SP_SUL!AC759)</f>
        <v>*</v>
      </c>
      <c r="J754" s="95" t="str">
        <f>IF(SP_SUL!AA759="","*",SP_SUL!AA759)</f>
        <v>-</v>
      </c>
      <c r="K754" s="96" t="str">
        <f>IF(SP_SUL!AD759="","*",SP_SUL!AD759)</f>
        <v>*</v>
      </c>
    </row>
    <row r="755" spans="2:11" hidden="1">
      <c r="B755" s="93" t="str">
        <f>IF(SP_SUL!Y760="","*",SP_SUL!Y760)</f>
        <v>*</v>
      </c>
      <c r="C755" s="94" t="str">
        <f>IF(SP_SUL!B760="","*",SP_SUL!B760)</f>
        <v>*</v>
      </c>
      <c r="D755" s="93" t="str">
        <f>IF(SP_SUL!D760="","*",SP_SUL!D760)</f>
        <v>ADENISON (TP-810)</v>
      </c>
      <c r="E755" s="93" t="str">
        <f>IF(SP_SUL!H760="","*",SP_SUL!H760)</f>
        <v>-</v>
      </c>
      <c r="F755" s="99" t="str">
        <f>IF(SP_SUL!M760="","*",SP_SUL!M760)</f>
        <v>ZRB-ZEV</v>
      </c>
      <c r="G755" s="94" t="str">
        <f>IF(SP_SUL!I760="","*",SP_SUL!I760)</f>
        <v>-</v>
      </c>
      <c r="H755" s="94" t="str">
        <f>IF(SP_SUL!AB760="","*",SP_SUL!AB760)</f>
        <v>*</v>
      </c>
      <c r="I755" s="94" t="str">
        <f>IF(SP_SUL!AC760="","*",SP_SUL!AC760)</f>
        <v>*</v>
      </c>
      <c r="J755" s="95" t="str">
        <f>IF(SP_SUL!AA760="","*",SP_SUL!AA760)</f>
        <v>*</v>
      </c>
      <c r="K755" s="96" t="str">
        <f>IF(SP_SUL!AD760="","*",SP_SUL!AD760)</f>
        <v>*</v>
      </c>
    </row>
    <row r="756" spans="2:11" hidden="1">
      <c r="B756" s="93" t="str">
        <f>IF(SP_SUL!Y761="","*",SP_SUL!Y761)</f>
        <v>OPORTUNIDADE</v>
      </c>
      <c r="C756" s="94">
        <f>IF(SP_SUL!B761="","*",SP_SUL!B761)</f>
        <v>46081</v>
      </c>
      <c r="D756" s="93" t="str">
        <f>IF(SP_SUL!D761="","*",SP_SUL!D761)</f>
        <v>W61</v>
      </c>
      <c r="E756" s="93" t="str">
        <f>IF(SP_SUL!H761="","*",SP_SUL!H761)</f>
        <v>K67ZEV2</v>
      </c>
      <c r="F756" s="99" t="str">
        <f>IF(SP_SUL!M761="","*",SP_SUL!M761)</f>
        <v>ZXW-ZGP</v>
      </c>
      <c r="G756" s="94" t="str">
        <f>IF(SP_SUL!I761="","*",SP_SUL!I761)</f>
        <v>K67ZEV2</v>
      </c>
      <c r="H756" s="94" t="str">
        <f>IF(SP_SUL!AB761="","*",SP_SUL!AB761)</f>
        <v>FIXO</v>
      </c>
      <c r="I756" s="94" t="str">
        <f>IF(SP_SUL!AC761="","*",SP_SUL!AC761)</f>
        <v>-</v>
      </c>
      <c r="J756" s="95">
        <f>IF(SP_SUL!AA761="","*",SP_SUL!AA761)</f>
        <v>1</v>
      </c>
      <c r="K756" s="96">
        <f>IF(SP_SUL!AD761="","*",SP_SUL!AD761)</f>
        <v>0.3125</v>
      </c>
    </row>
    <row r="757" spans="2:11" hidden="1">
      <c r="B757" s="93" t="str">
        <f>IF(SP_SUL!Y762="","*",SP_SUL!Y762)</f>
        <v>OPORTUNIDADE</v>
      </c>
      <c r="C757" s="94">
        <f>IF(SP_SUL!B762="","*",SP_SUL!B762)</f>
        <v>46081</v>
      </c>
      <c r="D757" s="93" t="str">
        <f>IF(SP_SUL!D762="","*",SP_SUL!D762)</f>
        <v>W62</v>
      </c>
      <c r="E757" s="93" t="str">
        <f>IF(SP_SUL!H762="","*",SP_SUL!H762)</f>
        <v>ZPT1051</v>
      </c>
      <c r="F757" s="99" t="str">
        <f>IF(SP_SUL!M762="","*",SP_SUL!M762)</f>
        <v>ZXW-ZGP</v>
      </c>
      <c r="G757" s="94" t="str">
        <f>IF(SP_SUL!I762="","*",SP_SUL!I762)</f>
        <v>ZPTZDR</v>
      </c>
      <c r="H757" s="94" t="str">
        <f>IF(SP_SUL!AB762="","*",SP_SUL!AB762)</f>
        <v>FIXO</v>
      </c>
      <c r="I757" s="94" t="str">
        <f>IF(SP_SUL!AC762="","*",SP_SUL!AC762)</f>
        <v>*</v>
      </c>
      <c r="J757" s="95">
        <f>IF(SP_SUL!AA762="","*",SP_SUL!AA762)</f>
        <v>1</v>
      </c>
      <c r="K757" s="96">
        <f>IF(SP_SUL!AD762="","*",SP_SUL!AD762)</f>
        <v>0.29166666666666669</v>
      </c>
    </row>
    <row r="758" spans="2:11" hidden="1">
      <c r="B758" s="93" t="str">
        <f>IF(SP_SUL!Y763="","*",SP_SUL!Y763)</f>
        <v>OPORTUNIDADE</v>
      </c>
      <c r="C758" s="94">
        <f>IF(SP_SUL!B763="","*",SP_SUL!B763)</f>
        <v>46081</v>
      </c>
      <c r="D758" s="93" t="str">
        <f>IF(SP_SUL!D763="","*",SP_SUL!D763)</f>
        <v>ANTONI  (TP-720)</v>
      </c>
      <c r="E758" s="93" t="str">
        <f>IF(SP_SUL!H763="","*",SP_SUL!H763)</f>
        <v>-</v>
      </c>
      <c r="F758" s="99" t="str">
        <f>IF(SP_SUL!M763="","*",SP_SUL!M763)</f>
        <v>ZXW-ZGP</v>
      </c>
      <c r="G758" s="94" t="str">
        <f>IF(SP_SUL!I763="","*",SP_SUL!I763)</f>
        <v>-</v>
      </c>
      <c r="H758" s="94" t="str">
        <f>IF(SP_SUL!AB763="","*",SP_SUL!AB763)</f>
        <v>*</v>
      </c>
      <c r="I758" s="94" t="str">
        <f>IF(SP_SUL!AC763="","*",SP_SUL!AC763)</f>
        <v>*</v>
      </c>
      <c r="J758" s="95" t="str">
        <f>IF(SP_SUL!AA763="","*",SP_SUL!AA763)</f>
        <v>-</v>
      </c>
      <c r="K758" s="96" t="str">
        <f>IF(SP_SUL!AD763="","*",SP_SUL!AD763)</f>
        <v>*</v>
      </c>
    </row>
    <row r="759" spans="2:11" hidden="1">
      <c r="B759" s="93" t="str">
        <f>IF(SP_SUL!Y764="","*",SP_SUL!Y764)</f>
        <v>OPORTUNIDADE</v>
      </c>
      <c r="C759" s="94">
        <f>IF(SP_SUL!B764="","*",SP_SUL!B764)</f>
        <v>46081</v>
      </c>
      <c r="D759" s="93" t="str">
        <f>IF(SP_SUL!D764="","*",SP_SUL!D764)</f>
        <v>CARLOS (TP-722)</v>
      </c>
      <c r="E759" s="93" t="str">
        <f>IF(SP_SUL!H764="","*",SP_SUL!H764)</f>
        <v>-</v>
      </c>
      <c r="F759" s="99" t="str">
        <f>IF(SP_SUL!M764="","*",SP_SUL!M764)</f>
        <v>ZXW-ZGP</v>
      </c>
      <c r="G759" s="94" t="str">
        <f>IF(SP_SUL!I764="","*",SP_SUL!I764)</f>
        <v>-</v>
      </c>
      <c r="H759" s="94" t="str">
        <f>IF(SP_SUL!AB764="","*",SP_SUL!AB764)</f>
        <v>*</v>
      </c>
      <c r="I759" s="94" t="str">
        <f>IF(SP_SUL!AC764="","*",SP_SUL!AC764)</f>
        <v>*</v>
      </c>
      <c r="J759" s="95" t="str">
        <f>IF(SP_SUL!AA764="","*",SP_SUL!AA764)</f>
        <v>-</v>
      </c>
      <c r="K759" s="96" t="str">
        <f>IF(SP_SUL!AD764="","*",SP_SUL!AD764)</f>
        <v>*</v>
      </c>
    </row>
    <row r="760" spans="2:11" hidden="1">
      <c r="B760" s="93" t="str">
        <f>IF(SP_SUL!Y765="","*",SP_SUL!Y765)</f>
        <v>OPORTUNIDADE</v>
      </c>
      <c r="C760" s="94">
        <f>IF(SP_SUL!B765="","*",SP_SUL!B765)</f>
        <v>46081</v>
      </c>
      <c r="D760" s="93" t="str">
        <f>IF(SP_SUL!D765="","*",SP_SUL!D765)</f>
        <v>LEANDRO (TP-727)</v>
      </c>
      <c r="E760" s="93" t="str">
        <f>IF(SP_SUL!H765="","*",SP_SUL!H765)</f>
        <v>-</v>
      </c>
      <c r="F760" s="99" t="str">
        <f>IF(SP_SUL!M765="","*",SP_SUL!M765)</f>
        <v>ZXW-ZGP</v>
      </c>
      <c r="G760" s="94" t="str">
        <f>IF(SP_SUL!I765="","*",SP_SUL!I765)</f>
        <v>-</v>
      </c>
      <c r="H760" s="94" t="str">
        <f>IF(SP_SUL!AB765="","*",SP_SUL!AB765)</f>
        <v>*</v>
      </c>
      <c r="I760" s="94" t="str">
        <f>IF(SP_SUL!AC765="","*",SP_SUL!AC765)</f>
        <v>*</v>
      </c>
      <c r="J760" s="95" t="str">
        <f>IF(SP_SUL!AA765="","*",SP_SUL!AA765)</f>
        <v>-</v>
      </c>
      <c r="K760" s="96" t="str">
        <f>IF(SP_SUL!AD765="","*",SP_SUL!AD765)</f>
        <v>*</v>
      </c>
    </row>
    <row r="761" spans="2:11" hidden="1">
      <c r="B761" s="93" t="str">
        <f>IF(SP_SUL!Y766="","*",SP_SUL!Y766)</f>
        <v>OPORTUNIDADE</v>
      </c>
      <c r="C761" s="94">
        <f>IF(SP_SUL!B766="","*",SP_SUL!B766)</f>
        <v>46081</v>
      </c>
      <c r="D761" s="93" t="str">
        <f>IF(SP_SUL!D766="","*",SP_SUL!D766)</f>
        <v>V85</v>
      </c>
      <c r="E761" s="93" t="str">
        <f>IF(SP_SUL!H766="","*",SP_SUL!H766)</f>
        <v>ZDRZPT</v>
      </c>
      <c r="F761" s="99" t="str">
        <f>IF(SP_SUL!M766="","*",SP_SUL!M766)</f>
        <v>ZGP</v>
      </c>
      <c r="G761" s="94" t="str">
        <f>IF(SP_SUL!I766="","*",SP_SUL!I766)</f>
        <v>ZDRZPT</v>
      </c>
      <c r="H761" s="94" t="str">
        <f>IF(SP_SUL!AB766="","*",SP_SUL!AB766)</f>
        <v>FIXO</v>
      </c>
      <c r="I761" s="94" t="str">
        <f>IF(SP_SUL!AC766="","*",SP_SUL!AC766)</f>
        <v>ACIONAMENTO</v>
      </c>
      <c r="J761" s="95">
        <f>IF(SP_SUL!AA766="","*",SP_SUL!AA766)</f>
        <v>1</v>
      </c>
      <c r="K761" s="96">
        <f>IF(SP_SUL!AD766="","*",SP_SUL!AD766)</f>
        <v>0.29166666666666669</v>
      </c>
    </row>
    <row r="762" spans="2:11" hidden="1">
      <c r="B762" s="93" t="str">
        <f>IF(SP_SUL!Y767="","*",SP_SUL!Y767)</f>
        <v>OPORTUNIDADE</v>
      </c>
      <c r="C762" s="94">
        <f>IF(SP_SUL!B767="","*",SP_SUL!B767)</f>
        <v>46081</v>
      </c>
      <c r="D762" s="93" t="str">
        <f>IF(SP_SUL!D767="","*",SP_SUL!D767)</f>
        <v>A84</v>
      </c>
      <c r="E762" s="93" t="str">
        <f>IF(SP_SUL!H767="","*",SP_SUL!H767)</f>
        <v>ZPT1051</v>
      </c>
      <c r="F762" s="99" t="str">
        <f>IF(SP_SUL!M767="","*",SP_SUL!M767)</f>
        <v>ZPT-ZEV</v>
      </c>
      <c r="G762" s="94" t="str">
        <f>IF(SP_SUL!I767="","*",SP_SUL!I767)</f>
        <v>ZEV1</v>
      </c>
      <c r="H762" s="94" t="str">
        <f>IF(SP_SUL!AB767="","*",SP_SUL!AB767)</f>
        <v>FIXO</v>
      </c>
      <c r="I762" s="94" t="str">
        <f>IF(SP_SUL!AC767="","*",SP_SUL!AC767)</f>
        <v>*</v>
      </c>
      <c r="J762" s="95">
        <f>IF(SP_SUL!AA767="","*",SP_SUL!AA767)</f>
        <v>1</v>
      </c>
      <c r="K762" s="96">
        <f>IF(SP_SUL!AD767="","*",SP_SUL!AD767)</f>
        <v>0.29166666666666669</v>
      </c>
    </row>
    <row r="763" spans="2:11" hidden="1">
      <c r="B763" s="93" t="str">
        <f>IF(SP_SUL!Y768="","*",SP_SUL!Y768)</f>
        <v>OPORTUNIDADE</v>
      </c>
      <c r="C763" s="94">
        <f>IF(SP_SUL!B768="","*",SP_SUL!B768)</f>
        <v>46081</v>
      </c>
      <c r="D763" s="93" t="str">
        <f>IF(SP_SUL!D768="","*",SP_SUL!D768)</f>
        <v>HUELTON (TP-725)</v>
      </c>
      <c r="E763" s="93" t="str">
        <f>IF(SP_SUL!H768="","*",SP_SUL!H768)</f>
        <v>-</v>
      </c>
      <c r="F763" s="99" t="str">
        <f>IF(SP_SUL!M768="","*",SP_SUL!M768)</f>
        <v>ZPT</v>
      </c>
      <c r="G763" s="94" t="str">
        <f>IF(SP_SUL!I768="","*",SP_SUL!I768)</f>
        <v>-</v>
      </c>
      <c r="H763" s="94" t="str">
        <f>IF(SP_SUL!AB768="","*",SP_SUL!AB768)</f>
        <v>*</v>
      </c>
      <c r="I763" s="94" t="str">
        <f>IF(SP_SUL!AC768="","*",SP_SUL!AC768)</f>
        <v>*</v>
      </c>
      <c r="J763" s="95" t="str">
        <f>IF(SP_SUL!AA768="","*",SP_SUL!AA768)</f>
        <v>-</v>
      </c>
      <c r="K763" s="96" t="str">
        <f>IF(SP_SUL!AD768="","*",SP_SUL!AD768)</f>
        <v>*</v>
      </c>
    </row>
    <row r="764" spans="2:11" hidden="1">
      <c r="B764" s="93" t="str">
        <f>IF(SP_SUL!Y769="","*",SP_SUL!Y769)</f>
        <v>OPORTUNIDADE</v>
      </c>
      <c r="C764" s="94">
        <f>IF(SP_SUL!B769="","*",SP_SUL!B769)</f>
        <v>46081</v>
      </c>
      <c r="D764" s="93" t="str">
        <f>IF(SP_SUL!D769="","*",SP_SUL!D769)</f>
        <v>EXPANSÃO TURMA 1</v>
      </c>
      <c r="E764" s="93" t="str">
        <f>IF(SP_SUL!H769="","*",SP_SUL!H769)</f>
        <v>-</v>
      </c>
      <c r="F764" s="99" t="str">
        <f>IF(SP_SUL!M769="","*",SP_SUL!M769)</f>
        <v>109-ZGM</v>
      </c>
      <c r="G764" s="94" t="str">
        <f>IF(SP_SUL!I769="","*",SP_SUL!I769)</f>
        <v>-</v>
      </c>
      <c r="H764" s="94" t="str">
        <f>IF(SP_SUL!AB769="","*",SP_SUL!AB769)</f>
        <v>*</v>
      </c>
      <c r="I764" s="94" t="str">
        <f>IF(SP_SUL!AC769="","*",SP_SUL!AC769)</f>
        <v>*</v>
      </c>
      <c r="J764" s="95" t="str">
        <f>IF(SP_SUL!AA769="","*",SP_SUL!AA769)</f>
        <v>-</v>
      </c>
      <c r="K764" s="96" t="str">
        <f>IF(SP_SUL!AD769="","*",SP_SUL!AD769)</f>
        <v>*</v>
      </c>
    </row>
    <row r="765" spans="2:11" hidden="1">
      <c r="B765" s="93" t="str">
        <f>IF(SP_SUL!Y770="","*",SP_SUL!Y770)</f>
        <v>*</v>
      </c>
      <c r="C765" s="94" t="str">
        <f>IF(SP_SUL!B770="","*",SP_SUL!B770)</f>
        <v>*</v>
      </c>
      <c r="D765" s="93" t="str">
        <f>IF(SP_SUL!D770="","*",SP_SUL!D770)</f>
        <v>*</v>
      </c>
      <c r="E765" s="93" t="str">
        <f>IF(SP_SUL!H770="","*",SP_SUL!H770)</f>
        <v>*</v>
      </c>
      <c r="F765" s="99" t="str">
        <f>IF(SP_SUL!M770="","*",SP_SUL!M770)</f>
        <v>-</v>
      </c>
      <c r="G765" s="94" t="str">
        <f>IF(SP_SUL!I770="","*",SP_SUL!I770)</f>
        <v>*</v>
      </c>
      <c r="H765" s="94" t="str">
        <f>IF(SP_SUL!AB770="","*",SP_SUL!AB770)</f>
        <v>*</v>
      </c>
      <c r="I765" s="94" t="str">
        <f>IF(SP_SUL!AC770="","*",SP_SUL!AC770)</f>
        <v>*</v>
      </c>
      <c r="J765" s="95" t="str">
        <f>IF(SP_SUL!AA770="","*",SP_SUL!AA770)</f>
        <v>*</v>
      </c>
      <c r="K765" s="96" t="str">
        <f>IF(SP_SUL!AD770="","*",SP_SUL!AD770)</f>
        <v>*</v>
      </c>
    </row>
    <row r="766" spans="2:11" hidden="1">
      <c r="B766" s="93" t="str">
        <f>IF(SP_SUL!Y771="","*",SP_SUL!Y771)</f>
        <v>*</v>
      </c>
      <c r="C766" s="94" t="str">
        <f>IF(SP_SUL!B771="","*",SP_SUL!B771)</f>
        <v>*</v>
      </c>
      <c r="D766" s="93" t="str">
        <f>IF(SP_SUL!D771="","*",SP_SUL!D771)</f>
        <v>*</v>
      </c>
      <c r="E766" s="93" t="str">
        <f>IF(SP_SUL!H771="","*",SP_SUL!H771)</f>
        <v>*</v>
      </c>
      <c r="F766" s="99" t="str">
        <f>IF(SP_SUL!M771="","*",SP_SUL!M771)</f>
        <v>-</v>
      </c>
      <c r="G766" s="94" t="str">
        <f>IF(SP_SUL!I771="","*",SP_SUL!I771)</f>
        <v>*</v>
      </c>
      <c r="H766" s="94" t="str">
        <f>IF(SP_SUL!AB771="","*",SP_SUL!AB771)</f>
        <v>*</v>
      </c>
      <c r="I766" s="94" t="str">
        <f>IF(SP_SUL!AC771="","*",SP_SUL!AC771)</f>
        <v>*</v>
      </c>
      <c r="J766" s="95" t="str">
        <f>IF(SP_SUL!AA771="","*",SP_SUL!AA771)</f>
        <v>*</v>
      </c>
      <c r="K766" s="96" t="str">
        <f>IF(SP_SUL!AD771="","*",SP_SUL!AD771)</f>
        <v>*</v>
      </c>
    </row>
    <row r="767" spans="2:11" hidden="1">
      <c r="B767" s="93" t="str">
        <f>IF(SP_SUL!Y772="","*",SP_SUL!Y772)</f>
        <v>*</v>
      </c>
      <c r="C767" s="94" t="str">
        <f>IF(SP_SUL!B772="","*",SP_SUL!B772)</f>
        <v>*</v>
      </c>
      <c r="D767" s="93" t="str">
        <f>IF(SP_SUL!D772="","*",SP_SUL!D772)</f>
        <v>*</v>
      </c>
      <c r="E767" s="93" t="str">
        <f>IF(SP_SUL!H772="","*",SP_SUL!H772)</f>
        <v>*</v>
      </c>
      <c r="F767" s="99" t="str">
        <f>IF(SP_SUL!M772="","*",SP_SUL!M772)</f>
        <v>-</v>
      </c>
      <c r="G767" s="94" t="str">
        <f>IF(SP_SUL!I772="","*",SP_SUL!I772)</f>
        <v>*</v>
      </c>
      <c r="H767" s="94" t="str">
        <f>IF(SP_SUL!AB772="","*",SP_SUL!AB772)</f>
        <v>*</v>
      </c>
      <c r="I767" s="94" t="str">
        <f>IF(SP_SUL!AC772="","*",SP_SUL!AC772)</f>
        <v>*</v>
      </c>
      <c r="J767" s="95" t="str">
        <f>IF(SP_SUL!AA772="","*",SP_SUL!AA772)</f>
        <v>*</v>
      </c>
      <c r="K767" s="96" t="str">
        <f>IF(SP_SUL!AD772="","*",SP_SUL!AD772)</f>
        <v>*</v>
      </c>
    </row>
    <row r="768" spans="2:11" hidden="1">
      <c r="B768" s="93" t="str">
        <f>IF(SP_SUL!Y773="","*",SP_SUL!Y773)</f>
        <v>*</v>
      </c>
      <c r="C768" s="94">
        <f>IF(SP_SUL!B773="","*",SP_SUL!B773)</f>
        <v>46082</v>
      </c>
      <c r="D768" s="93" t="str">
        <f>IF(SP_SUL!D773="","*",SP_SUL!D773)</f>
        <v>E17</v>
      </c>
      <c r="E768" s="93" t="str">
        <f>IF(SP_SUL!H773="","*",SP_SUL!H773)</f>
        <v>102ZKW2</v>
      </c>
      <c r="F768" s="99" t="str">
        <f>IF(SP_SUL!M773="","*",SP_SUL!M773)</f>
        <v>ZKW-ZLU</v>
      </c>
      <c r="G768" s="94" t="str">
        <f>IF(SP_SUL!I773="","*",SP_SUL!I773)</f>
        <v>102ZKW2</v>
      </c>
      <c r="H768" s="94" t="str">
        <f>IF(SP_SUL!AB773="","*",SP_SUL!AB773)</f>
        <v>FIXO</v>
      </c>
      <c r="I768" s="94" t="str">
        <f>IF(SP_SUL!AC773="","*",SP_SUL!AC773)</f>
        <v>*</v>
      </c>
      <c r="J768" s="95">
        <f>IF(SP_SUL!AA773="","*",SP_SUL!AA773)</f>
        <v>1</v>
      </c>
      <c r="K768" s="96">
        <f>IF(SP_SUL!AD773="","*",SP_SUL!AD773)</f>
        <v>0.29166666666666669</v>
      </c>
    </row>
    <row r="769" spans="2:11" hidden="1">
      <c r="B769" s="93" t="str">
        <f>IF(SP_SUL!Y774="","*",SP_SUL!Y774)</f>
        <v>*</v>
      </c>
      <c r="C769" s="94">
        <f>IF(SP_SUL!B774="","*",SP_SUL!B774)</f>
        <v>46082</v>
      </c>
      <c r="D769" s="93" t="str">
        <f>IF(SP_SUL!D774="","*",SP_SUL!D774)</f>
        <v>A84</v>
      </c>
      <c r="E769" s="93" t="str">
        <f>IF(SP_SUL!H774="","*",SP_SUL!H774)</f>
        <v>ZEV-2</v>
      </c>
      <c r="F769" s="99" t="str">
        <f>IF(SP_SUL!M774="","*",SP_SUL!M774)</f>
        <v>ZEV-ZPT</v>
      </c>
      <c r="G769" s="94" t="str">
        <f>IF(SP_SUL!I774="","*",SP_SUL!I774)</f>
        <v>ZPT</v>
      </c>
      <c r="H769" s="94" t="str">
        <f>IF(SP_SUL!AB774="","*",SP_SUL!AB774)</f>
        <v>FIXO</v>
      </c>
      <c r="I769" s="94" t="str">
        <f>IF(SP_SUL!AC774="","*",SP_SUL!AC774)</f>
        <v>*</v>
      </c>
      <c r="J769" s="95">
        <f>IF(SP_SUL!AA774="","*",SP_SUL!AA774)</f>
        <v>1</v>
      </c>
      <c r="K769" s="96">
        <f>IF(SP_SUL!AD774="","*",SP_SUL!AD774)</f>
        <v>0.29166666666666669</v>
      </c>
    </row>
    <row r="770" spans="2:11" hidden="1">
      <c r="B770" s="93" t="str">
        <f>IF(SP_SUL!Y775="","*",SP_SUL!Y775)</f>
        <v>*</v>
      </c>
      <c r="C770" s="94" t="str">
        <f>IF(SP_SUL!B775="","*",SP_SUL!B775)</f>
        <v>*</v>
      </c>
      <c r="D770" s="93" t="str">
        <f>IF(SP_SUL!D775="","*",SP_SUL!D775)</f>
        <v>*</v>
      </c>
      <c r="E770" s="93" t="str">
        <f>IF(SP_SUL!H775="","*",SP_SUL!H775)</f>
        <v>*</v>
      </c>
      <c r="F770" s="99" t="str">
        <f>IF(SP_SUL!M775="","*",SP_SUL!M775)</f>
        <v>-</v>
      </c>
      <c r="G770" s="94" t="str">
        <f>IF(SP_SUL!I775="","*",SP_SUL!I775)</f>
        <v>*</v>
      </c>
      <c r="H770" s="94" t="str">
        <f>IF(SP_SUL!AB775="","*",SP_SUL!AB775)</f>
        <v>*</v>
      </c>
      <c r="I770" s="94" t="str">
        <f>IF(SP_SUL!AC775="","*",SP_SUL!AC775)</f>
        <v>*</v>
      </c>
      <c r="J770" s="95" t="str">
        <f>IF(SP_SUL!AA775="","*",SP_SUL!AA775)</f>
        <v>*</v>
      </c>
      <c r="K770" s="96" t="str">
        <f>IF(SP_SUL!AD775="","*",SP_SUL!AD775)</f>
        <v>*</v>
      </c>
    </row>
    <row r="771" spans="2:11" hidden="1">
      <c r="B771" s="93" t="str">
        <f>IF(SP_SUL!Y776="","*",SP_SUL!Y776)</f>
        <v>*</v>
      </c>
      <c r="C771" s="94">
        <f>IF(SP_SUL!B776="","*",SP_SUL!B776)</f>
        <v>46083</v>
      </c>
      <c r="D771" s="93" t="str">
        <f>IF(SP_SUL!D776="","*",SP_SUL!D776)</f>
        <v>V92</v>
      </c>
      <c r="E771" s="93" t="str">
        <f>IF(SP_SUL!H776="","*",SP_SUL!H776)</f>
        <v>ZAC-2</v>
      </c>
      <c r="F771" s="99" t="str">
        <f>IF(SP_SUL!M776="","*",SP_SUL!M776)</f>
        <v>ZTT-ZLI</v>
      </c>
      <c r="G771" s="94" t="str">
        <f>IF(SP_SUL!I776="","*",SP_SUL!I776)</f>
        <v>ZAC-2</v>
      </c>
      <c r="H771" s="94" t="str">
        <f>IF(SP_SUL!AB776="","*",SP_SUL!AB776)</f>
        <v>FIXO</v>
      </c>
      <c r="I771" s="94" t="str">
        <f>IF(SP_SUL!AC776="","*",SP_SUL!AC776)</f>
        <v>ACIONAMENTO</v>
      </c>
      <c r="J771" s="95" t="str">
        <f>IF(SP_SUL!AA776="","*",SP_SUL!AA776)</f>
        <v>1 (fixo Lucas)</v>
      </c>
      <c r="K771" s="96">
        <f>IF(SP_SUL!AD776="","*",SP_SUL!AD776)</f>
        <v>0.33333333333333331</v>
      </c>
    </row>
    <row r="772" spans="2:11" hidden="1">
      <c r="B772" s="93" t="str">
        <f>IF(SP_SUL!Y777="","*",SP_SUL!Y777)</f>
        <v>*</v>
      </c>
      <c r="C772" s="94">
        <f>IF(SP_SUL!B777="","*",SP_SUL!B777)</f>
        <v>46083</v>
      </c>
      <c r="D772" s="93" t="str">
        <f>IF(SP_SUL!D777="","*",SP_SUL!D777)</f>
        <v>EXPANSÃO TURMA 1</v>
      </c>
      <c r="E772" s="93" t="str">
        <f>IF(SP_SUL!H777="","*",SP_SUL!H777)</f>
        <v>-</v>
      </c>
      <c r="F772" s="99" t="str">
        <f>IF(SP_SUL!M777="","*",SP_SUL!M777)</f>
        <v>ZSU-ZNO</v>
      </c>
      <c r="G772" s="94" t="str">
        <f>IF(SP_SUL!I777="","*",SP_SUL!I777)</f>
        <v>-</v>
      </c>
      <c r="H772" s="94" t="str">
        <f>IF(SP_SUL!AB777="","*",SP_SUL!AB777)</f>
        <v>*</v>
      </c>
      <c r="I772" s="94" t="str">
        <f>IF(SP_SUL!AC777="","*",SP_SUL!AC777)</f>
        <v>*</v>
      </c>
      <c r="J772" s="95" t="str">
        <f>IF(SP_SUL!AA777="","*",SP_SUL!AA777)</f>
        <v>-</v>
      </c>
      <c r="K772" s="96" t="str">
        <f>IF(SP_SUL!AD777="","*",SP_SUL!AD777)</f>
        <v>*</v>
      </c>
    </row>
    <row r="773" spans="2:11" hidden="1">
      <c r="B773" s="93" t="str">
        <f>IF(SP_SUL!Y778="","*",SP_SUL!Y778)</f>
        <v>*</v>
      </c>
      <c r="C773" s="94" t="str">
        <f>IF(SP_SUL!B778="","*",SP_SUL!B778)</f>
        <v>*</v>
      </c>
      <c r="D773" s="93" t="str">
        <f>IF(SP_SUL!D778="","*",SP_SUL!D778)</f>
        <v>*</v>
      </c>
      <c r="E773" s="93" t="str">
        <f>IF(SP_SUL!H778="","*",SP_SUL!H778)</f>
        <v>*</v>
      </c>
      <c r="F773" s="99" t="str">
        <f>IF(SP_SUL!M778="","*",SP_SUL!M778)</f>
        <v>-</v>
      </c>
      <c r="G773" s="94" t="str">
        <f>IF(SP_SUL!I778="","*",SP_SUL!I778)</f>
        <v>*</v>
      </c>
      <c r="H773" s="94" t="str">
        <f>IF(SP_SUL!AB778="","*",SP_SUL!AB778)</f>
        <v>*</v>
      </c>
      <c r="I773" s="94" t="str">
        <f>IF(SP_SUL!AC778="","*",SP_SUL!AC778)</f>
        <v>*</v>
      </c>
      <c r="J773" s="95" t="str">
        <f>IF(SP_SUL!AA778="","*",SP_SUL!AA778)</f>
        <v>-</v>
      </c>
      <c r="K773" s="96" t="str">
        <f>IF(SP_SUL!AD778="","*",SP_SUL!AD778)</f>
        <v>*</v>
      </c>
    </row>
    <row r="774" spans="2:11" hidden="1">
      <c r="B774" s="93" t="str">
        <f>IF(SP_SUL!Y779="","*",SP_SUL!Y779)</f>
        <v>*</v>
      </c>
      <c r="C774" s="94">
        <f>IF(SP_SUL!B779="","*",SP_SUL!B779)</f>
        <v>46083</v>
      </c>
      <c r="D774" s="93" t="str">
        <f>IF(SP_SUL!D779="","*",SP_SUL!D779)</f>
        <v>DANIEL (TP-647)</v>
      </c>
      <c r="E774" s="93" t="str">
        <f>IF(SP_SUL!H779="","*",SP_SUL!H779)</f>
        <v>-</v>
      </c>
      <c r="F774" s="99" t="str">
        <f>IF(SP_SUL!M779="","*",SP_SUL!M779)</f>
        <v>ZST</v>
      </c>
      <c r="G774" s="94" t="str">
        <f>IF(SP_SUL!I779="","*",SP_SUL!I779)</f>
        <v>-</v>
      </c>
      <c r="H774" s="94" t="str">
        <f>IF(SP_SUL!AB779="","*",SP_SUL!AB779)</f>
        <v>*</v>
      </c>
      <c r="I774" s="94" t="str">
        <f>IF(SP_SUL!AC779="","*",SP_SUL!AC779)</f>
        <v>*</v>
      </c>
      <c r="J774" s="95" t="str">
        <f>IF(SP_SUL!AA779="","*",SP_SUL!AA779)</f>
        <v>-</v>
      </c>
      <c r="K774" s="96" t="str">
        <f>IF(SP_SUL!AD779="","*",SP_SUL!AD779)</f>
        <v>*</v>
      </c>
    </row>
    <row r="775" spans="2:11" hidden="1">
      <c r="B775" s="93" t="str">
        <f>IF(SP_SUL!Y780="","*",SP_SUL!Y780)</f>
        <v>*</v>
      </c>
      <c r="C775" s="94">
        <f>IF(SP_SUL!B780="","*",SP_SUL!B780)</f>
        <v>46083</v>
      </c>
      <c r="D775" s="93" t="str">
        <f>IF(SP_SUL!D780="","*",SP_SUL!D780)</f>
        <v>V93</v>
      </c>
      <c r="E775" s="93" t="str">
        <f>IF(SP_SUL!H780="","*",SP_SUL!H780)</f>
        <v>ZYU1</v>
      </c>
      <c r="F775" s="99" t="str">
        <f>IF(SP_SUL!M780="","*",SP_SUL!M780)</f>
        <v>ZYU-ZST</v>
      </c>
      <c r="G775" s="94" t="str">
        <f>IF(SP_SUL!I780="","*",SP_SUL!I780)</f>
        <v>ZYU1</v>
      </c>
      <c r="H775" s="94" t="str">
        <f>IF(SP_SUL!AB780="","*",SP_SUL!AB780)</f>
        <v>FIXO</v>
      </c>
      <c r="I775" s="94" t="str">
        <f>IF(SP_SUL!AC780="","*",SP_SUL!AC780)</f>
        <v>ACIONAMENTO</v>
      </c>
      <c r="J775" s="95" t="str">
        <f>IF(SP_SUL!AA780="","*",SP_SUL!AA780)</f>
        <v>1 (Palazzi)</v>
      </c>
      <c r="K775" s="96">
        <f>IF(SP_SUL!AD780="","*",SP_SUL!AD780)</f>
        <v>0.33333333333333331</v>
      </c>
    </row>
    <row r="776" spans="2:11" hidden="1">
      <c r="B776" s="93" t="str">
        <f>IF(SP_SUL!Y781="","*",SP_SUL!Y781)</f>
        <v>*</v>
      </c>
      <c r="C776" s="94">
        <f>IF(SP_SUL!B781="","*",SP_SUL!B781)</f>
        <v>46083</v>
      </c>
      <c r="D776" s="93" t="str">
        <f>IF(SP_SUL!D781="","*",SP_SUL!D781)</f>
        <v>ROGÉRIO (TP-730)</v>
      </c>
      <c r="E776" s="93" t="str">
        <f>IF(SP_SUL!H781="","*",SP_SUL!H781)</f>
        <v>-</v>
      </c>
      <c r="F776" s="99" t="str">
        <f>IF(SP_SUL!M781="","*",SP_SUL!M781)</f>
        <v>ZYU</v>
      </c>
      <c r="G776" s="94" t="str">
        <f>IF(SP_SUL!I781="","*",SP_SUL!I781)</f>
        <v>-</v>
      </c>
      <c r="H776" s="94" t="str">
        <f>IF(SP_SUL!AB781="","*",SP_SUL!AB781)</f>
        <v>*</v>
      </c>
      <c r="I776" s="94" t="str">
        <f>IF(SP_SUL!AC781="","*",SP_SUL!AC781)</f>
        <v>*</v>
      </c>
      <c r="J776" s="95" t="str">
        <f>IF(SP_SUL!AA781="","*",SP_SUL!AA781)</f>
        <v>-</v>
      </c>
      <c r="K776" s="96" t="str">
        <f>IF(SP_SUL!AD781="","*",SP_SUL!AD781)</f>
        <v>*</v>
      </c>
    </row>
    <row r="777" spans="2:11" hidden="1">
      <c r="B777" s="93" t="str">
        <f>IF(SP_SUL!Y782="","*",SP_SUL!Y782)</f>
        <v>*</v>
      </c>
      <c r="C777" s="94">
        <f>IF(SP_SUL!B782="","*",SP_SUL!B782)</f>
        <v>46083</v>
      </c>
      <c r="D777" s="93" t="str">
        <f>IF(SP_SUL!D782="","*",SP_SUL!D782)</f>
        <v>W59</v>
      </c>
      <c r="E777" s="93" t="str">
        <f>IF(SP_SUL!H782="","*",SP_SUL!H782)</f>
        <v>ZYU1</v>
      </c>
      <c r="F777" s="99" t="str">
        <f>IF(SP_SUL!M782="","*",SP_SUL!M782)</f>
        <v>ZDY-ZFY</v>
      </c>
      <c r="G777" s="94" t="str">
        <f>IF(SP_SUL!I782="","*",SP_SUL!I782)</f>
        <v>ZYU1</v>
      </c>
      <c r="H777" s="94" t="str">
        <f>IF(SP_SUL!AB782="","*",SP_SUL!AB782)</f>
        <v>ESCALA</v>
      </c>
      <c r="I777" s="94" t="str">
        <f>IF(SP_SUL!AC782="","*",SP_SUL!AC782)</f>
        <v>AGD ACIONAMENTO PCM</v>
      </c>
      <c r="J777" s="95" t="str">
        <f>IF(SP_SUL!AA782="","*",SP_SUL!AA782)</f>
        <v>1 (Escala + Auxiliar fixo)</v>
      </c>
      <c r="K777" s="96">
        <f>IF(SP_SUL!AD782="","*",SP_SUL!AD782)</f>
        <v>0.35416666666666669</v>
      </c>
    </row>
    <row r="778" spans="2:11" hidden="1">
      <c r="B778" s="93" t="str">
        <f>IF(SP_SUL!Y783="","*",SP_SUL!Y783)</f>
        <v>*</v>
      </c>
      <c r="C778" s="94" t="str">
        <f>IF(SP_SUL!B783="","*",SP_SUL!B783)</f>
        <v>*</v>
      </c>
      <c r="D778" s="93" t="str">
        <f>IF(SP_SUL!D783="","*",SP_SUL!D783)</f>
        <v>ROBSON (TF-701)</v>
      </c>
      <c r="E778" s="93" t="str">
        <f>IF(SP_SUL!H783="","*",SP_SUL!H783)</f>
        <v>-</v>
      </c>
      <c r="F778" s="99" t="str">
        <f>IF(SP_SUL!M783="","*",SP_SUL!M783)</f>
        <v>ZDY-ZFY</v>
      </c>
      <c r="G778" s="94" t="str">
        <f>IF(SP_SUL!I783="","*",SP_SUL!I783)</f>
        <v>-</v>
      </c>
      <c r="H778" s="94" t="str">
        <f>IF(SP_SUL!AB783="","*",SP_SUL!AB783)</f>
        <v>*</v>
      </c>
      <c r="I778" s="94" t="str">
        <f>IF(SP_SUL!AC783="","*",SP_SUL!AC783)</f>
        <v>*</v>
      </c>
      <c r="J778" s="95" t="str">
        <f>IF(SP_SUL!AA783="","*",SP_SUL!AA783)</f>
        <v>-</v>
      </c>
      <c r="K778" s="96" t="str">
        <f>IF(SP_SUL!AD783="","*",SP_SUL!AD783)</f>
        <v>*</v>
      </c>
    </row>
    <row r="779" spans="2:11" hidden="1">
      <c r="B779" s="93" t="str">
        <f>IF(SP_SUL!Y784="","*",SP_SUL!Y784)</f>
        <v>*</v>
      </c>
      <c r="C779" s="94" t="str">
        <f>IF(SP_SUL!B784="","*",SP_SUL!B784)</f>
        <v>*</v>
      </c>
      <c r="D779" s="93" t="str">
        <f>IF(SP_SUL!D784="","*",SP_SUL!D784)</f>
        <v>JACIANO (TF-674)</v>
      </c>
      <c r="E779" s="93" t="str">
        <f>IF(SP_SUL!H784="","*",SP_SUL!H784)</f>
        <v>-</v>
      </c>
      <c r="F779" s="99" t="str">
        <f>IF(SP_SUL!M784="","*",SP_SUL!M784)</f>
        <v>ZDY-ZFY</v>
      </c>
      <c r="G779" s="94" t="str">
        <f>IF(SP_SUL!I784="","*",SP_SUL!I784)</f>
        <v>-</v>
      </c>
      <c r="H779" s="94" t="str">
        <f>IF(SP_SUL!AB784="","*",SP_SUL!AB784)</f>
        <v>*</v>
      </c>
      <c r="I779" s="94" t="str">
        <f>IF(SP_SUL!AC784="","*",SP_SUL!AC784)</f>
        <v>*</v>
      </c>
      <c r="J779" s="95" t="str">
        <f>IF(SP_SUL!AA784="","*",SP_SUL!AA784)</f>
        <v>-</v>
      </c>
      <c r="K779" s="96" t="str">
        <f>IF(SP_SUL!AD784="","*",SP_SUL!AD784)</f>
        <v>*</v>
      </c>
    </row>
    <row r="780" spans="2:11" hidden="1">
      <c r="B780" s="93" t="str">
        <f>IF(SP_SUL!Y785="","*",SP_SUL!Y785)</f>
        <v>*</v>
      </c>
      <c r="C780" s="94">
        <f>IF(SP_SUL!B785="","*",SP_SUL!B785)</f>
        <v>46083</v>
      </c>
      <c r="D780" s="93" t="str">
        <f>IF(SP_SUL!D785="","*",SP_SUL!D785)</f>
        <v>CLEBISON (TP-728)</v>
      </c>
      <c r="E780" s="93" t="str">
        <f>IF(SP_SUL!H785="","*",SP_SUL!H785)</f>
        <v>-</v>
      </c>
      <c r="F780" s="99" t="str">
        <f>IF(SP_SUL!M785="","*",SP_SUL!M785)</f>
        <v>ZWW-ZKW</v>
      </c>
      <c r="G780" s="94" t="str">
        <f>IF(SP_SUL!I785="","*",SP_SUL!I785)</f>
        <v>-</v>
      </c>
      <c r="H780" s="94" t="str">
        <f>IF(SP_SUL!AB785="","*",SP_SUL!AB785)</f>
        <v>*</v>
      </c>
      <c r="I780" s="94" t="str">
        <f>IF(SP_SUL!AC785="","*",SP_SUL!AC785)</f>
        <v>*</v>
      </c>
      <c r="J780" s="95" t="str">
        <f>IF(SP_SUL!AA785="","*",SP_SUL!AA785)</f>
        <v>-</v>
      </c>
      <c r="K780" s="96" t="str">
        <f>IF(SP_SUL!AD785="","*",SP_SUL!AD785)</f>
        <v>*</v>
      </c>
    </row>
    <row r="781" spans="2:11" hidden="1">
      <c r="B781" s="93" t="str">
        <f>IF(SP_SUL!Y786="","*",SP_SUL!Y786)</f>
        <v>*</v>
      </c>
      <c r="C781" s="94">
        <f>IF(SP_SUL!B786="","*",SP_SUL!B786)</f>
        <v>46083</v>
      </c>
      <c r="D781" s="93" t="str">
        <f>IF(SP_SUL!D786="","*",SP_SUL!D786)</f>
        <v>ISMAEL(TP-726)</v>
      </c>
      <c r="E781" s="93" t="str">
        <f>IF(SP_SUL!H786="","*",SP_SUL!H786)</f>
        <v>-</v>
      </c>
      <c r="F781" s="99" t="str">
        <f>IF(SP_SUL!M786="","*",SP_SUL!M786)</f>
        <v>ZWW-ZKW</v>
      </c>
      <c r="G781" s="94" t="str">
        <f>IF(SP_SUL!I786="","*",SP_SUL!I786)</f>
        <v>-</v>
      </c>
      <c r="H781" s="94" t="str">
        <f>IF(SP_SUL!AB786="","*",SP_SUL!AB786)</f>
        <v>*</v>
      </c>
      <c r="I781" s="94" t="str">
        <f>IF(SP_SUL!AC786="","*",SP_SUL!AC786)</f>
        <v>*</v>
      </c>
      <c r="J781" s="95" t="str">
        <f>IF(SP_SUL!AA786="","*",SP_SUL!AA786)</f>
        <v>-</v>
      </c>
      <c r="K781" s="96" t="str">
        <f>IF(SP_SUL!AD786="","*",SP_SUL!AD786)</f>
        <v>*</v>
      </c>
    </row>
    <row r="782" spans="2:11" hidden="1">
      <c r="B782" s="93" t="str">
        <f>IF(SP_SUL!Y787="","*",SP_SUL!Y787)</f>
        <v>*</v>
      </c>
      <c r="C782" s="94">
        <f>IF(SP_SUL!B787="","*",SP_SUL!B787)</f>
        <v>46083</v>
      </c>
      <c r="D782" s="93" t="str">
        <f>IF(SP_SUL!D787="","*",SP_SUL!D787)</f>
        <v>E17</v>
      </c>
      <c r="E782" s="93" t="str">
        <f>IF(SP_SUL!H787="","*",SP_SUL!H787)</f>
        <v>102ZKW2</v>
      </c>
      <c r="F782" s="99" t="str">
        <f>IF(SP_SUL!M787="","*",SP_SUL!M787)</f>
        <v>ZKW-ZLU</v>
      </c>
      <c r="G782" s="94" t="str">
        <f>IF(SP_SUL!I787="","*",SP_SUL!I787)</f>
        <v>102ZKW2</v>
      </c>
      <c r="H782" s="94" t="str">
        <f>IF(SP_SUL!AB787="","*",SP_SUL!AB787)</f>
        <v>FIXO</v>
      </c>
      <c r="I782" s="94" t="str">
        <f>IF(SP_SUL!AC787="","*",SP_SUL!AC787)</f>
        <v>*</v>
      </c>
      <c r="J782" s="95">
        <f>IF(SP_SUL!AA787="","*",SP_SUL!AA787)</f>
        <v>1</v>
      </c>
      <c r="K782" s="96">
        <f>IF(SP_SUL!AD787="","*",SP_SUL!AD787)</f>
        <v>0.29166666666666669</v>
      </c>
    </row>
    <row r="783" spans="2:11" hidden="1">
      <c r="B783" s="93" t="str">
        <f>IF(SP_SUL!Y788="","*",SP_SUL!Y788)</f>
        <v>*</v>
      </c>
      <c r="C783" s="94">
        <f>IF(SP_SUL!B788="","*",SP_SUL!B788)</f>
        <v>46083</v>
      </c>
      <c r="D783" s="93" t="str">
        <f>IF(SP_SUL!D788="","*",SP_SUL!D788)</f>
        <v>DIEGO (TP-681)</v>
      </c>
      <c r="E783" s="93" t="str">
        <f>IF(SP_SUL!H788="","*",SP_SUL!H788)</f>
        <v>-</v>
      </c>
      <c r="F783" s="99" t="str">
        <f>IF(SP_SUL!M788="","*",SP_SUL!M788)</f>
        <v>ZWI-ZEM</v>
      </c>
      <c r="G783" s="94" t="str">
        <f>IF(SP_SUL!I788="","*",SP_SUL!I788)</f>
        <v>-</v>
      </c>
      <c r="H783" s="94" t="str">
        <f>IF(SP_SUL!AB788="","*",SP_SUL!AB788)</f>
        <v>*</v>
      </c>
      <c r="I783" s="94" t="str">
        <f>IF(SP_SUL!AC788="","*",SP_SUL!AC788)</f>
        <v>*</v>
      </c>
      <c r="J783" s="95" t="str">
        <f>IF(SP_SUL!AA788="","*",SP_SUL!AA788)</f>
        <v>-</v>
      </c>
      <c r="K783" s="96" t="str">
        <f>IF(SP_SUL!AD788="","*",SP_SUL!AD788)</f>
        <v>*</v>
      </c>
    </row>
    <row r="784" spans="2:11" hidden="1">
      <c r="B784" s="93" t="str">
        <f>IF(SP_SUL!Y789="","*",SP_SUL!Y789)</f>
        <v>*</v>
      </c>
      <c r="C784" s="94">
        <f>IF(SP_SUL!B789="","*",SP_SUL!B789)</f>
        <v>46083</v>
      </c>
      <c r="D784" s="93" t="str">
        <f>IF(SP_SUL!D789="","*",SP_SUL!D789)</f>
        <v>W60</v>
      </c>
      <c r="E784" s="93" t="str">
        <f>IF(SP_SUL!H789="","*",SP_SUL!H789)</f>
        <v>ZEM130-2</v>
      </c>
      <c r="F784" s="99" t="str">
        <f>IF(SP_SUL!M789="","*",SP_SUL!M789)</f>
        <v>ZEJ</v>
      </c>
      <c r="G784" s="94" t="str">
        <f>IF(SP_SUL!I789="","*",SP_SUL!I789)</f>
        <v>ZEM130-2</v>
      </c>
      <c r="H784" s="94" t="str">
        <f>IF(SP_SUL!AB789="","*",SP_SUL!AB789)</f>
        <v>FIXO</v>
      </c>
      <c r="I784" s="94" t="str">
        <f>IF(SP_SUL!AC789="","*",SP_SUL!AC789)</f>
        <v>ACIONAMENTO</v>
      </c>
      <c r="J784" s="95">
        <f>IF(SP_SUL!AA789="","*",SP_SUL!AA789)</f>
        <v>1</v>
      </c>
      <c r="K784" s="96">
        <f>IF(SP_SUL!AD789="","*",SP_SUL!AD789)</f>
        <v>0.29166666666666669</v>
      </c>
    </row>
    <row r="785" spans="2:11" hidden="1">
      <c r="B785" s="93" t="str">
        <f>IF(SP_SUL!Y790="","*",SP_SUL!Y790)</f>
        <v>*</v>
      </c>
      <c r="C785" s="94" t="str">
        <f>IF(SP_SUL!B790="","*",SP_SUL!B790)</f>
        <v>*</v>
      </c>
      <c r="D785" s="93" t="str">
        <f>IF(SP_SUL!D790="","*",SP_SUL!D790)</f>
        <v>*</v>
      </c>
      <c r="E785" s="93" t="str">
        <f>IF(SP_SUL!H790="","*",SP_SUL!H790)</f>
        <v>*</v>
      </c>
      <c r="F785" s="99" t="str">
        <f>IF(SP_SUL!M790="","*",SP_SUL!M790)</f>
        <v>-</v>
      </c>
      <c r="G785" s="94" t="str">
        <f>IF(SP_SUL!I790="","*",SP_SUL!I790)</f>
        <v>*</v>
      </c>
      <c r="H785" s="94" t="str">
        <f>IF(SP_SUL!AB790="","*",SP_SUL!AB790)</f>
        <v>*</v>
      </c>
      <c r="I785" s="94" t="str">
        <f>IF(SP_SUL!AC790="","*",SP_SUL!AC790)</f>
        <v>*</v>
      </c>
      <c r="J785" s="95" t="str">
        <f>IF(SP_SUL!AA790="","*",SP_SUL!AA790)</f>
        <v>*</v>
      </c>
      <c r="K785" s="96" t="str">
        <f>IF(SP_SUL!AD790="","*",SP_SUL!AD790)</f>
        <v>*</v>
      </c>
    </row>
    <row r="786" spans="2:11" hidden="1">
      <c r="B786" s="93" t="str">
        <f>IF(SP_SUL!Y791="","*",SP_SUL!Y791)</f>
        <v>*</v>
      </c>
      <c r="C786" s="94">
        <f>IF(SP_SUL!B791="","*",SP_SUL!B791)</f>
        <v>46083</v>
      </c>
      <c r="D786" s="93" t="str">
        <f>IF(SP_SUL!D791="","*",SP_SUL!D791)</f>
        <v>MATEUS (TP-809)</v>
      </c>
      <c r="E786" s="93" t="str">
        <f>IF(SP_SUL!H791="","*",SP_SUL!H791)</f>
        <v>-</v>
      </c>
      <c r="F786" s="99" t="str">
        <f>IF(SP_SUL!M791="","*",SP_SUL!M791)</f>
        <v>ZRB-ZEV</v>
      </c>
      <c r="G786" s="94" t="str">
        <f>IF(SP_SUL!I791="","*",SP_SUL!I791)</f>
        <v>*</v>
      </c>
      <c r="H786" s="94" t="str">
        <f>IF(SP_SUL!AB791="","*",SP_SUL!AB791)</f>
        <v>*</v>
      </c>
      <c r="I786" s="94" t="str">
        <f>IF(SP_SUL!AC791="","*",SP_SUL!AC791)</f>
        <v>*</v>
      </c>
      <c r="J786" s="95" t="str">
        <f>IF(SP_SUL!AA791="","*",SP_SUL!AA791)</f>
        <v>-</v>
      </c>
      <c r="K786" s="96" t="str">
        <f>IF(SP_SUL!AD791="","*",SP_SUL!AD791)</f>
        <v>*</v>
      </c>
    </row>
    <row r="787" spans="2:11" hidden="1">
      <c r="B787" s="93" t="str">
        <f>IF(SP_SUL!Y792="","*",SP_SUL!Y792)</f>
        <v>*</v>
      </c>
      <c r="C787" s="94">
        <f>IF(SP_SUL!B792="","*",SP_SUL!B792)</f>
        <v>46083</v>
      </c>
      <c r="D787" s="93" t="str">
        <f>IF(SP_SUL!D792="","*",SP_SUL!D792)</f>
        <v>WALTER (TP-810)</v>
      </c>
      <c r="E787" s="93" t="str">
        <f>IF(SP_SUL!H792="","*",SP_SUL!H792)</f>
        <v>-</v>
      </c>
      <c r="F787" s="99" t="str">
        <f>IF(SP_SUL!M792="","*",SP_SUL!M792)</f>
        <v>ZRB-ZEV</v>
      </c>
      <c r="G787" s="94" t="str">
        <f>IF(SP_SUL!I792="","*",SP_SUL!I792)</f>
        <v>-</v>
      </c>
      <c r="H787" s="94" t="str">
        <f>IF(SP_SUL!AB792="","*",SP_SUL!AB792)</f>
        <v>*</v>
      </c>
      <c r="I787" s="94" t="str">
        <f>IF(SP_SUL!AC792="","*",SP_SUL!AC792)</f>
        <v>*</v>
      </c>
      <c r="J787" s="95" t="str">
        <f>IF(SP_SUL!AA792="","*",SP_SUL!AA792)</f>
        <v>-</v>
      </c>
      <c r="K787" s="96" t="str">
        <f>IF(SP_SUL!AD792="","*",SP_SUL!AD792)</f>
        <v>*</v>
      </c>
    </row>
    <row r="788" spans="2:11" hidden="1">
      <c r="B788" s="93" t="str">
        <f>IF(SP_SUL!Y793="","*",SP_SUL!Y793)</f>
        <v>*</v>
      </c>
      <c r="C788" s="94">
        <f>IF(SP_SUL!B793="","*",SP_SUL!B793)</f>
        <v>46083</v>
      </c>
      <c r="D788" s="93" t="str">
        <f>IF(SP_SUL!D793="","*",SP_SUL!D793)</f>
        <v>ADENISON (TP-810)</v>
      </c>
      <c r="E788" s="93" t="str">
        <f>IF(SP_SUL!H793="","*",SP_SUL!H793)</f>
        <v>-</v>
      </c>
      <c r="F788" s="99" t="str">
        <f>IF(SP_SUL!M793="","*",SP_SUL!M793)</f>
        <v>ZRB-ZEV</v>
      </c>
      <c r="G788" s="94" t="str">
        <f>IF(SP_SUL!I793="","*",SP_SUL!I793)</f>
        <v>-</v>
      </c>
      <c r="H788" s="94" t="str">
        <f>IF(SP_SUL!AB793="","*",SP_SUL!AB793)</f>
        <v>*</v>
      </c>
      <c r="I788" s="94" t="str">
        <f>IF(SP_SUL!AC793="","*",SP_SUL!AC793)</f>
        <v>*</v>
      </c>
      <c r="J788" s="95" t="str">
        <f>IF(SP_SUL!AA793="","*",SP_SUL!AA793)</f>
        <v>-</v>
      </c>
      <c r="K788" s="96" t="str">
        <f>IF(SP_SUL!AD793="","*",SP_SUL!AD793)</f>
        <v>*</v>
      </c>
    </row>
    <row r="789" spans="2:11" hidden="1">
      <c r="B789" s="93" t="str">
        <f>IF(SP_SUL!Y794="","*",SP_SUL!Y794)</f>
        <v>*</v>
      </c>
      <c r="C789" s="94">
        <f>IF(SP_SUL!B794="","*",SP_SUL!B794)</f>
        <v>46083</v>
      </c>
      <c r="D789" s="93" t="str">
        <f>IF(SP_SUL!D794="","*",SP_SUL!D794)</f>
        <v>CAIQUE (TMA-677)</v>
      </c>
      <c r="E789" s="93" t="str">
        <f>IF(SP_SUL!H794="","*",SP_SUL!H794)</f>
        <v>-</v>
      </c>
      <c r="F789" s="99" t="str">
        <f>IF(SP_SUL!M794="","*",SP_SUL!M794)</f>
        <v>ZRB-ZEV</v>
      </c>
      <c r="G789" s="94" t="str">
        <f>IF(SP_SUL!I794="","*",SP_SUL!I794)</f>
        <v>-</v>
      </c>
      <c r="H789" s="94" t="str">
        <f>IF(SP_SUL!AB794="","*",SP_SUL!AB794)</f>
        <v>*</v>
      </c>
      <c r="I789" s="94" t="str">
        <f>IF(SP_SUL!AC794="","*",SP_SUL!AC794)</f>
        <v>*</v>
      </c>
      <c r="J789" s="95" t="str">
        <f>IF(SP_SUL!AA794="","*",SP_SUL!AA794)</f>
        <v>-</v>
      </c>
      <c r="K789" s="96" t="str">
        <f>IF(SP_SUL!AD794="","*",SP_SUL!AD794)</f>
        <v>*</v>
      </c>
    </row>
    <row r="790" spans="2:11" hidden="1">
      <c r="B790" s="93" t="str">
        <f>IF(SP_SUL!Y795="","*",SP_SUL!Y795)</f>
        <v>*</v>
      </c>
      <c r="C790" s="94" t="str">
        <f>IF(SP_SUL!B795="","*",SP_SUL!B795)</f>
        <v>*</v>
      </c>
      <c r="D790" s="93" t="str">
        <f>IF(SP_SUL!D795="","*",SP_SUL!D795)</f>
        <v>*</v>
      </c>
      <c r="E790" s="93" t="str">
        <f>IF(SP_SUL!H795="","*",SP_SUL!H795)</f>
        <v>*</v>
      </c>
      <c r="F790" s="99" t="str">
        <f>IF(SP_SUL!M795="","*",SP_SUL!M795)</f>
        <v>-</v>
      </c>
      <c r="G790" s="94" t="str">
        <f>IF(SP_SUL!I795="","*",SP_SUL!I795)</f>
        <v>*</v>
      </c>
      <c r="H790" s="94" t="str">
        <f>IF(SP_SUL!AB795="","*",SP_SUL!AB795)</f>
        <v>*</v>
      </c>
      <c r="I790" s="94" t="str">
        <f>IF(SP_SUL!AC795="","*",SP_SUL!AC795)</f>
        <v>*</v>
      </c>
      <c r="J790" s="95" t="str">
        <f>IF(SP_SUL!AA795="","*",SP_SUL!AA795)</f>
        <v>*</v>
      </c>
      <c r="K790" s="96" t="str">
        <f>IF(SP_SUL!AD795="","*",SP_SUL!AD795)</f>
        <v>*</v>
      </c>
    </row>
    <row r="791" spans="2:11" hidden="1">
      <c r="B791" s="93" t="str">
        <f>IF(SP_SUL!Y796="","*",SP_SUL!Y796)</f>
        <v>*</v>
      </c>
      <c r="C791" s="94" t="str">
        <f>IF(SP_SUL!B796="","*",SP_SUL!B796)</f>
        <v>*</v>
      </c>
      <c r="D791" s="93" t="str">
        <f>IF(SP_SUL!D796="","*",SP_SUL!D796)</f>
        <v>*</v>
      </c>
      <c r="E791" s="93" t="str">
        <f>IF(SP_SUL!H796="","*",SP_SUL!H796)</f>
        <v>*</v>
      </c>
      <c r="F791" s="99" t="str">
        <f>IF(SP_SUL!M796="","*",SP_SUL!M796)</f>
        <v>-</v>
      </c>
      <c r="G791" s="94" t="str">
        <f>IF(SP_SUL!I796="","*",SP_SUL!I796)</f>
        <v>*</v>
      </c>
      <c r="H791" s="94" t="str">
        <f>IF(SP_SUL!AB796="","*",SP_SUL!AB796)</f>
        <v>*</v>
      </c>
      <c r="I791" s="94" t="str">
        <f>IF(SP_SUL!AC796="","*",SP_SUL!AC796)</f>
        <v>*</v>
      </c>
      <c r="J791" s="95" t="str">
        <f>IF(SP_SUL!AA796="","*",SP_SUL!AA796)</f>
        <v>*</v>
      </c>
      <c r="K791" s="96" t="str">
        <f>IF(SP_SUL!AD796="","*",SP_SUL!AD796)</f>
        <v>*</v>
      </c>
    </row>
    <row r="792" spans="2:11" hidden="1">
      <c r="B792" s="93" t="str">
        <f>IF(SP_SUL!Y797="","*",SP_SUL!Y797)</f>
        <v>*</v>
      </c>
      <c r="C792" s="94">
        <f>IF(SP_SUL!B797="","*",SP_SUL!B797)</f>
        <v>46083</v>
      </c>
      <c r="D792" s="93" t="str">
        <f>IF(SP_SUL!D797="","*",SP_SUL!D797)</f>
        <v xml:space="preserve">TURMA FIXA VIA </v>
      </c>
      <c r="E792" s="93" t="str">
        <f>IF(SP_SUL!H797="","*",SP_SUL!H797)</f>
        <v>-</v>
      </c>
      <c r="F792" s="99" t="str">
        <f>IF(SP_SUL!M797="","*",SP_SUL!M797)</f>
        <v>ZEZ-ZXW</v>
      </c>
      <c r="G792" s="94" t="str">
        <f>IF(SP_SUL!I797="","*",SP_SUL!I797)</f>
        <v>-</v>
      </c>
      <c r="H792" s="94" t="str">
        <f>IF(SP_SUL!AB797="","*",SP_SUL!AB797)</f>
        <v>*</v>
      </c>
      <c r="I792" s="94" t="str">
        <f>IF(SP_SUL!AC797="","*",SP_SUL!AC797)</f>
        <v>*</v>
      </c>
      <c r="J792" s="95" t="str">
        <f>IF(SP_SUL!AA797="","*",SP_SUL!AA797)</f>
        <v>-</v>
      </c>
      <c r="K792" s="96" t="str">
        <f>IF(SP_SUL!AD797="","*",SP_SUL!AD797)</f>
        <v>*</v>
      </c>
    </row>
    <row r="793" spans="2:11" hidden="1">
      <c r="B793" s="93" t="str">
        <f>IF(SP_SUL!Y798="","*",SP_SUL!Y798)</f>
        <v>*</v>
      </c>
      <c r="C793" s="94">
        <f>IF(SP_SUL!B798="","*",SP_SUL!B798)</f>
        <v>46083</v>
      </c>
      <c r="D793" s="93" t="str">
        <f>IF(SP_SUL!D798="","*",SP_SUL!D798)</f>
        <v>W61</v>
      </c>
      <c r="E793" s="93" t="str">
        <f>IF(SP_SUL!H798="","*",SP_SUL!H798)</f>
        <v>K67ZEV2</v>
      </c>
      <c r="F793" s="99" t="str">
        <f>IF(SP_SUL!M798="","*",SP_SUL!M798)</f>
        <v>ZXW-ZGP</v>
      </c>
      <c r="G793" s="94" t="str">
        <f>IF(SP_SUL!I798="","*",SP_SUL!I798)</f>
        <v>K67ZEV2</v>
      </c>
      <c r="H793" s="94" t="str">
        <f>IF(SP_SUL!AB798="","*",SP_SUL!AB798)</f>
        <v>FIXO</v>
      </c>
      <c r="I793" s="94" t="str">
        <f>IF(SP_SUL!AC798="","*",SP_SUL!AC798)</f>
        <v>ACIONAMENTO</v>
      </c>
      <c r="J793" s="95">
        <f>IF(SP_SUL!AA798="","*",SP_SUL!AA798)</f>
        <v>1</v>
      </c>
      <c r="K793" s="96">
        <f>IF(SP_SUL!AD798="","*",SP_SUL!AD798)</f>
        <v>0.3125</v>
      </c>
    </row>
    <row r="794" spans="2:11" hidden="1">
      <c r="B794" s="93" t="str">
        <f>IF(SP_SUL!Y799="","*",SP_SUL!Y799)</f>
        <v>*</v>
      </c>
      <c r="C794" s="94">
        <f>IF(SP_SUL!B799="","*",SP_SUL!B799)</f>
        <v>46083</v>
      </c>
      <c r="D794" s="93" t="str">
        <f>IF(SP_SUL!D799="","*",SP_SUL!D799)</f>
        <v>W62</v>
      </c>
      <c r="E794" s="93" t="str">
        <f>IF(SP_SUL!H799="","*",SP_SUL!H799)</f>
        <v>ZPT1051</v>
      </c>
      <c r="F794" s="99" t="str">
        <f>IF(SP_SUL!M799="","*",SP_SUL!M799)</f>
        <v>ZXW-ZGP</v>
      </c>
      <c r="G794" s="94" t="str">
        <f>IF(SP_SUL!I799="","*",SP_SUL!I799)</f>
        <v>ZPTZDR</v>
      </c>
      <c r="H794" s="94" t="str">
        <f>IF(SP_SUL!AB799="","*",SP_SUL!AB799)</f>
        <v>FIXO</v>
      </c>
      <c r="I794" s="94" t="str">
        <f>IF(SP_SUL!AC799="","*",SP_SUL!AC799)</f>
        <v>ACIONAMENTO</v>
      </c>
      <c r="J794" s="95">
        <f>IF(SP_SUL!AA799="","*",SP_SUL!AA799)</f>
        <v>1</v>
      </c>
      <c r="K794" s="96">
        <f>IF(SP_SUL!AD799="","*",SP_SUL!AD799)</f>
        <v>0.29166666666666669</v>
      </c>
    </row>
    <row r="795" spans="2:11" hidden="1">
      <c r="B795" s="93" t="str">
        <f>IF(SP_SUL!Y800="","*",SP_SUL!Y800)</f>
        <v>*</v>
      </c>
      <c r="C795" s="94">
        <f>IF(SP_SUL!B800="","*",SP_SUL!B800)</f>
        <v>46083</v>
      </c>
      <c r="D795" s="93" t="str">
        <f>IF(SP_SUL!D800="","*",SP_SUL!D800)</f>
        <v>A85</v>
      </c>
      <c r="E795" s="93" t="str">
        <f>IF(SP_SUL!H800="","*",SP_SUL!H800)</f>
        <v>ZXW-2</v>
      </c>
      <c r="F795" s="99" t="str">
        <f>IF(SP_SUL!M800="","*",SP_SUL!M800)</f>
        <v>ZXW-ZEV</v>
      </c>
      <c r="G795" s="94" t="str">
        <f>IF(SP_SUL!I800="","*",SP_SUL!I800)</f>
        <v>ZEV-2</v>
      </c>
      <c r="H795" s="94" t="str">
        <f>IF(SP_SUL!AB800="","*",SP_SUL!AB800)</f>
        <v>FIXO</v>
      </c>
      <c r="I795" s="94" t="str">
        <f>IF(SP_SUL!AC800="","*",SP_SUL!AC800)</f>
        <v>ACIONAMENTO</v>
      </c>
      <c r="J795" s="95">
        <f>IF(SP_SUL!AA800="","*",SP_SUL!AA800)</f>
        <v>1</v>
      </c>
      <c r="K795" s="96">
        <f>IF(SP_SUL!AD800="","*",SP_SUL!AD800)</f>
        <v>0.33333333333333331</v>
      </c>
    </row>
    <row r="796" spans="2:11" hidden="1">
      <c r="B796" s="93" t="str">
        <f>IF(SP_SUL!Y801="","*",SP_SUL!Y801)</f>
        <v>*</v>
      </c>
      <c r="C796" s="94">
        <f>IF(SP_SUL!B801="","*",SP_SUL!B801)</f>
        <v>46083</v>
      </c>
      <c r="D796" s="93" t="str">
        <f>IF(SP_SUL!D801="","*",SP_SUL!D801)</f>
        <v>THIAGO (TF-685)</v>
      </c>
      <c r="E796" s="93" t="str">
        <f>IF(SP_SUL!H801="","*",SP_SUL!H801)</f>
        <v>-</v>
      </c>
      <c r="F796" s="99" t="str">
        <f>IF(SP_SUL!M801="","*",SP_SUL!M801)</f>
        <v>ZXW-ZGP</v>
      </c>
      <c r="G796" s="94" t="str">
        <f>IF(SP_SUL!I801="","*",SP_SUL!I801)</f>
        <v>-</v>
      </c>
      <c r="H796" s="94" t="str">
        <f>IF(SP_SUL!AB801="","*",SP_SUL!AB801)</f>
        <v>*</v>
      </c>
      <c r="I796" s="94" t="str">
        <f>IF(SP_SUL!AC801="","*",SP_SUL!AC801)</f>
        <v>*</v>
      </c>
      <c r="J796" s="95" t="str">
        <f>IF(SP_SUL!AA801="","*",SP_SUL!AA801)</f>
        <v>-</v>
      </c>
      <c r="K796" s="96" t="str">
        <f>IF(SP_SUL!AD801="","*",SP_SUL!AD801)</f>
        <v>*</v>
      </c>
    </row>
    <row r="797" spans="2:11" hidden="1">
      <c r="B797" s="93" t="str">
        <f>IF(SP_SUL!Y802="","*",SP_SUL!Y802)</f>
        <v>*</v>
      </c>
      <c r="C797" s="94">
        <f>IF(SP_SUL!B802="","*",SP_SUL!B802)</f>
        <v>46083</v>
      </c>
      <c r="D797" s="93" t="str">
        <f>IF(SP_SUL!D802="","*",SP_SUL!D802)</f>
        <v>HUELTON (TP-725)</v>
      </c>
      <c r="E797" s="93" t="str">
        <f>IF(SP_SUL!H802="","*",SP_SUL!H802)</f>
        <v>-</v>
      </c>
      <c r="F797" s="99" t="str">
        <f>IF(SP_SUL!M802="","*",SP_SUL!M802)</f>
        <v>ZPT</v>
      </c>
      <c r="G797" s="94" t="str">
        <f>IF(SP_SUL!I802="","*",SP_SUL!I802)</f>
        <v>-</v>
      </c>
      <c r="H797" s="94" t="str">
        <f>IF(SP_SUL!AB802="","*",SP_SUL!AB802)</f>
        <v>*</v>
      </c>
      <c r="I797" s="94" t="str">
        <f>IF(SP_SUL!AC802="","*",SP_SUL!AC802)</f>
        <v>*</v>
      </c>
      <c r="J797" s="95" t="str">
        <f>IF(SP_SUL!AA802="","*",SP_SUL!AA802)</f>
        <v>-</v>
      </c>
      <c r="K797" s="96" t="str">
        <f>IF(SP_SUL!AD802="","*",SP_SUL!AD802)</f>
        <v>*</v>
      </c>
    </row>
    <row r="798" spans="2:11" hidden="1">
      <c r="B798" s="93" t="str">
        <f>IF(SP_SUL!Y803="","*",SP_SUL!Y803)</f>
        <v>*</v>
      </c>
      <c r="C798" s="94">
        <f>IF(SP_SUL!B803="","*",SP_SUL!B803)</f>
        <v>46083</v>
      </c>
      <c r="D798" s="93" t="str">
        <f>IF(SP_SUL!D803="","*",SP_SUL!D803)</f>
        <v>EXPANSÃO TURMA 1</v>
      </c>
      <c r="E798" s="93" t="str">
        <f>IF(SP_SUL!H803="","*",SP_SUL!H803)</f>
        <v>-</v>
      </c>
      <c r="F798" s="99" t="str">
        <f>IF(SP_SUL!M803="","*",SP_SUL!M803)</f>
        <v>109-ZGM</v>
      </c>
      <c r="G798" s="94" t="str">
        <f>IF(SP_SUL!I803="","*",SP_SUL!I803)</f>
        <v>-</v>
      </c>
      <c r="H798" s="94" t="str">
        <f>IF(SP_SUL!AB803="","*",SP_SUL!AB803)</f>
        <v>*</v>
      </c>
      <c r="I798" s="94" t="str">
        <f>IF(SP_SUL!AC803="","*",SP_SUL!AC803)</f>
        <v>*</v>
      </c>
      <c r="J798" s="95" t="str">
        <f>IF(SP_SUL!AA803="","*",SP_SUL!AA803)</f>
        <v>-</v>
      </c>
      <c r="K798" s="96" t="str">
        <f>IF(SP_SUL!AD803="","*",SP_SUL!AD803)</f>
        <v>*</v>
      </c>
    </row>
    <row r="799" spans="2:11" hidden="1">
      <c r="B799" s="93" t="str">
        <f>IF(SP_SUL!Y804="","*",SP_SUL!Y804)</f>
        <v>*</v>
      </c>
      <c r="C799" s="94">
        <f>IF(SP_SUL!B804="","*",SP_SUL!B804)</f>
        <v>46083</v>
      </c>
      <c r="D799" s="93" t="str">
        <f>IF(SP_SUL!D804="","*",SP_SUL!D804)</f>
        <v>LEANDRO (TP-727)</v>
      </c>
      <c r="E799" s="93" t="str">
        <f>IF(SP_SUL!H804="","*",SP_SUL!H804)</f>
        <v>-</v>
      </c>
      <c r="F799" s="99" t="str">
        <f>IF(SP_SUL!M804="","*",SP_SUL!M804)</f>
        <v>109-ZGM</v>
      </c>
      <c r="G799" s="94" t="str">
        <f>IF(SP_SUL!I804="","*",SP_SUL!I804)</f>
        <v>-</v>
      </c>
      <c r="H799" s="94" t="str">
        <f>IF(SP_SUL!AB804="","*",SP_SUL!AB804)</f>
        <v>*</v>
      </c>
      <c r="I799" s="94" t="str">
        <f>IF(SP_SUL!AC804="","*",SP_SUL!AC804)</f>
        <v>*</v>
      </c>
      <c r="J799" s="95" t="str">
        <f>IF(SP_SUL!AA804="","*",SP_SUL!AA804)</f>
        <v>-</v>
      </c>
      <c r="K799" s="96" t="str">
        <f>IF(SP_SUL!AD804="","*",SP_SUL!AD804)</f>
        <v>*</v>
      </c>
    </row>
    <row r="800" spans="2:11" hidden="1">
      <c r="B800" s="93" t="str">
        <f>IF(SP_SUL!Y805="","*",SP_SUL!Y805)</f>
        <v>*</v>
      </c>
      <c r="C800" s="94" t="str">
        <f>IF(SP_SUL!B805="","*",SP_SUL!B805)</f>
        <v>*</v>
      </c>
      <c r="D800" s="93" t="str">
        <f>IF(SP_SUL!D805="","*",SP_SUL!D805)</f>
        <v>*</v>
      </c>
      <c r="E800" s="93" t="str">
        <f>IF(SP_SUL!H805="","*",SP_SUL!H805)</f>
        <v>*</v>
      </c>
      <c r="F800" s="99" t="str">
        <f>IF(SP_SUL!M805="","*",SP_SUL!M805)</f>
        <v>-</v>
      </c>
      <c r="G800" s="94" t="str">
        <f>IF(SP_SUL!I805="","*",SP_SUL!I805)</f>
        <v>*</v>
      </c>
      <c r="H800" s="94" t="str">
        <f>IF(SP_SUL!AB805="","*",SP_SUL!AB805)</f>
        <v>*</v>
      </c>
      <c r="I800" s="94" t="str">
        <f>IF(SP_SUL!AC805="","*",SP_SUL!AC805)</f>
        <v>*</v>
      </c>
      <c r="J800" s="95" t="str">
        <f>IF(SP_SUL!AA805="","*",SP_SUL!AA805)</f>
        <v>*</v>
      </c>
      <c r="K800" s="96" t="str">
        <f>IF(SP_SUL!AD805="","*",SP_SUL!AD805)</f>
        <v>*</v>
      </c>
    </row>
    <row r="801" spans="2:11" hidden="1">
      <c r="B801" s="93" t="str">
        <f>IF(SP_SUL!Y806="","*",SP_SUL!Y806)</f>
        <v>*</v>
      </c>
      <c r="C801" s="94" t="str">
        <f>IF(SP_SUL!B806="","*",SP_SUL!B806)</f>
        <v>*</v>
      </c>
      <c r="D801" s="93" t="str">
        <f>IF(SP_SUL!D806="","*",SP_SUL!D806)</f>
        <v>*</v>
      </c>
      <c r="E801" s="93" t="str">
        <f>IF(SP_SUL!H806="","*",SP_SUL!H806)</f>
        <v>*</v>
      </c>
      <c r="F801" s="99" t="str">
        <f>IF(SP_SUL!M806="","*",SP_SUL!M806)</f>
        <v>-</v>
      </c>
      <c r="G801" s="94" t="str">
        <f>IF(SP_SUL!I806="","*",SP_SUL!I806)</f>
        <v>*</v>
      </c>
      <c r="H801" s="94" t="str">
        <f>IF(SP_SUL!AB806="","*",SP_SUL!AB806)</f>
        <v>*</v>
      </c>
      <c r="I801" s="94" t="str">
        <f>IF(SP_SUL!AC806="","*",SP_SUL!AC806)</f>
        <v>*</v>
      </c>
      <c r="J801" s="95" t="str">
        <f>IF(SP_SUL!AA806="","*",SP_SUL!AA806)</f>
        <v>*</v>
      </c>
      <c r="K801" s="96" t="str">
        <f>IF(SP_SUL!AD806="","*",SP_SUL!AD806)</f>
        <v>*</v>
      </c>
    </row>
    <row r="802" spans="2:11" hidden="1">
      <c r="B802" s="93" t="str">
        <f>IF(SP_SUL!Y807="","*",SP_SUL!Y807)</f>
        <v>*</v>
      </c>
      <c r="C802" s="94" t="str">
        <f>IF(SP_SUL!B807="","*",SP_SUL!B807)</f>
        <v>*</v>
      </c>
      <c r="D802" s="93" t="str">
        <f>IF(SP_SUL!D807="","*",SP_SUL!D807)</f>
        <v>*</v>
      </c>
      <c r="E802" s="93" t="str">
        <f>IF(SP_SUL!H807="","*",SP_SUL!H807)</f>
        <v>*</v>
      </c>
      <c r="F802" s="99" t="str">
        <f>IF(SP_SUL!M807="","*",SP_SUL!M807)</f>
        <v>-</v>
      </c>
      <c r="G802" s="94" t="str">
        <f>IF(SP_SUL!I807="","*",SP_SUL!I807)</f>
        <v>*</v>
      </c>
      <c r="H802" s="94" t="str">
        <f>IF(SP_SUL!AB807="","*",SP_SUL!AB807)</f>
        <v>*</v>
      </c>
      <c r="I802" s="94" t="str">
        <f>IF(SP_SUL!AC807="","*",SP_SUL!AC807)</f>
        <v>*</v>
      </c>
      <c r="J802" s="95" t="str">
        <f>IF(SP_SUL!AA807="","*",SP_SUL!AA807)</f>
        <v>*</v>
      </c>
      <c r="K802" s="96" t="str">
        <f>IF(SP_SUL!AD807="","*",SP_SUL!AD807)</f>
        <v>*</v>
      </c>
    </row>
    <row r="803" spans="2:11" hidden="1">
      <c r="B803" s="93" t="str">
        <f>IF(SP_SUL!Y808="","*",SP_SUL!Y808)</f>
        <v>*</v>
      </c>
      <c r="C803" s="94" t="str">
        <f>IF(SP_SUL!B808="","*",SP_SUL!B808)</f>
        <v>*</v>
      </c>
      <c r="D803" s="93" t="str">
        <f>IF(SP_SUL!D808="","*",SP_SUL!D808)</f>
        <v>*</v>
      </c>
      <c r="E803" s="93" t="str">
        <f>IF(SP_SUL!H808="","*",SP_SUL!H808)</f>
        <v>*</v>
      </c>
      <c r="F803" s="99" t="str">
        <f>IF(SP_SUL!M808="","*",SP_SUL!M808)</f>
        <v>-</v>
      </c>
      <c r="G803" s="94" t="str">
        <f>IF(SP_SUL!I808="","*",SP_SUL!I808)</f>
        <v>*</v>
      </c>
      <c r="H803" s="94" t="str">
        <f>IF(SP_SUL!AB808="","*",SP_SUL!AB808)</f>
        <v>*</v>
      </c>
      <c r="I803" s="94" t="str">
        <f>IF(SP_SUL!AC808="","*",SP_SUL!AC808)</f>
        <v>*</v>
      </c>
      <c r="J803" s="95" t="str">
        <f>IF(SP_SUL!AA808="","*",SP_SUL!AA808)</f>
        <v>*</v>
      </c>
      <c r="K803" s="96" t="str">
        <f>IF(SP_SUL!AD808="","*",SP_SUL!AD808)</f>
        <v>*</v>
      </c>
    </row>
    <row r="804" spans="2:11" hidden="1">
      <c r="B804" s="93" t="str">
        <f>IF(SP_SUL!Y809="","*",SP_SUL!Y809)</f>
        <v>*</v>
      </c>
      <c r="C804" s="94" t="str">
        <f>IF(SP_SUL!B809="","*",SP_SUL!B809)</f>
        <v>*</v>
      </c>
      <c r="D804" s="93" t="str">
        <f>IF(SP_SUL!D809="","*",SP_SUL!D809)</f>
        <v>*</v>
      </c>
      <c r="E804" s="93" t="str">
        <f>IF(SP_SUL!H809="","*",SP_SUL!H809)</f>
        <v>*</v>
      </c>
      <c r="F804" s="99" t="str">
        <f>IF(SP_SUL!M809="","*",SP_SUL!M809)</f>
        <v>-</v>
      </c>
      <c r="G804" s="94" t="str">
        <f>IF(SP_SUL!I809="","*",SP_SUL!I809)</f>
        <v>*</v>
      </c>
      <c r="H804" s="94" t="str">
        <f>IF(SP_SUL!AB809="","*",SP_SUL!AB809)</f>
        <v>*</v>
      </c>
      <c r="I804" s="94" t="str">
        <f>IF(SP_SUL!AC809="","*",SP_SUL!AC809)</f>
        <v>*</v>
      </c>
      <c r="J804" s="95" t="str">
        <f>IF(SP_SUL!AA809="","*",SP_SUL!AA809)</f>
        <v>*</v>
      </c>
      <c r="K804" s="96" t="str">
        <f>IF(SP_SUL!AD809="","*",SP_SUL!AD809)</f>
        <v>*</v>
      </c>
    </row>
    <row r="805" spans="2:11" hidden="1">
      <c r="B805" s="93" t="str">
        <f>IF(SP_SUL!Y810="","*",SP_SUL!Y810)</f>
        <v>*</v>
      </c>
      <c r="C805" s="94" t="str">
        <f>IF(SP_SUL!B810="","*",SP_SUL!B810)</f>
        <v>*</v>
      </c>
      <c r="D805" s="93" t="str">
        <f>IF(SP_SUL!D810="","*",SP_SUL!D810)</f>
        <v>*</v>
      </c>
      <c r="E805" s="93" t="str">
        <f>IF(SP_SUL!H810="","*",SP_SUL!H810)</f>
        <v>*</v>
      </c>
      <c r="F805" s="99" t="str">
        <f>IF(SP_SUL!M810="","*",SP_SUL!M810)</f>
        <v>-</v>
      </c>
      <c r="G805" s="94" t="str">
        <f>IF(SP_SUL!I810="","*",SP_SUL!I810)</f>
        <v>*</v>
      </c>
      <c r="H805" s="94" t="str">
        <f>IF(SP_SUL!AB810="","*",SP_SUL!AB810)</f>
        <v>*</v>
      </c>
      <c r="I805" s="94" t="str">
        <f>IF(SP_SUL!AC810="","*",SP_SUL!AC810)</f>
        <v>*</v>
      </c>
      <c r="J805" s="95" t="str">
        <f>IF(SP_SUL!AA810="","*",SP_SUL!AA810)</f>
        <v>*</v>
      </c>
      <c r="K805" s="96" t="str">
        <f>IF(SP_SUL!AD810="","*",SP_SUL!AD810)</f>
        <v>*</v>
      </c>
    </row>
    <row r="806" spans="2:11" hidden="1">
      <c r="B806" s="93" t="str">
        <f>IF(SP_SUL!Y811="","*",SP_SUL!Y811)</f>
        <v>*</v>
      </c>
      <c r="C806" s="94" t="str">
        <f>IF(SP_SUL!B811="","*",SP_SUL!B811)</f>
        <v>*</v>
      </c>
      <c r="D806" s="93" t="str">
        <f>IF(SP_SUL!D811="","*",SP_SUL!D811)</f>
        <v>*</v>
      </c>
      <c r="E806" s="93" t="str">
        <f>IF(SP_SUL!H811="","*",SP_SUL!H811)</f>
        <v>*</v>
      </c>
      <c r="F806" s="99" t="str">
        <f>IF(SP_SUL!M811="","*",SP_SUL!M811)</f>
        <v>-</v>
      </c>
      <c r="G806" s="94" t="str">
        <f>IF(SP_SUL!I811="","*",SP_SUL!I811)</f>
        <v>*</v>
      </c>
      <c r="H806" s="94" t="str">
        <f>IF(SP_SUL!AB811="","*",SP_SUL!AB811)</f>
        <v>*</v>
      </c>
      <c r="I806" s="94" t="str">
        <f>IF(SP_SUL!AC811="","*",SP_SUL!AC811)</f>
        <v>*</v>
      </c>
      <c r="J806" s="95" t="str">
        <f>IF(SP_SUL!AA811="","*",SP_SUL!AA811)</f>
        <v>*</v>
      </c>
      <c r="K806" s="96" t="str">
        <f>IF(SP_SUL!AD811="","*",SP_SUL!AD811)</f>
        <v>*</v>
      </c>
    </row>
    <row r="807" spans="2:11" hidden="1">
      <c r="B807" s="93" t="str">
        <f>IF(SP_SUL!Y812="","*",SP_SUL!Y812)</f>
        <v>*</v>
      </c>
      <c r="C807" s="94" t="str">
        <f>IF(SP_SUL!B812="","*",SP_SUL!B812)</f>
        <v>*</v>
      </c>
      <c r="D807" s="93" t="str">
        <f>IF(SP_SUL!D812="","*",SP_SUL!D812)</f>
        <v>*</v>
      </c>
      <c r="E807" s="93" t="str">
        <f>IF(SP_SUL!H812="","*",SP_SUL!H812)</f>
        <v>*</v>
      </c>
      <c r="F807" s="99" t="str">
        <f>IF(SP_SUL!M812="","*",SP_SUL!M812)</f>
        <v>-</v>
      </c>
      <c r="G807" s="94" t="str">
        <f>IF(SP_SUL!I812="","*",SP_SUL!I812)</f>
        <v>*</v>
      </c>
      <c r="H807" s="94" t="str">
        <f>IF(SP_SUL!AB812="","*",SP_SUL!AB812)</f>
        <v>*</v>
      </c>
      <c r="I807" s="94" t="str">
        <f>IF(SP_SUL!AC812="","*",SP_SUL!AC812)</f>
        <v>*</v>
      </c>
      <c r="J807" s="95" t="str">
        <f>IF(SP_SUL!AA812="","*",SP_SUL!AA812)</f>
        <v>*</v>
      </c>
      <c r="K807" s="96" t="str">
        <f>IF(SP_SUL!AD812="","*",SP_SUL!AD812)</f>
        <v>*</v>
      </c>
    </row>
    <row r="808" spans="2:11" hidden="1">
      <c r="B808" s="93" t="str">
        <f>IF(SP_SUL!Y813="","*",SP_SUL!Y813)</f>
        <v>*</v>
      </c>
      <c r="C808" s="94" t="str">
        <f>IF(SP_SUL!B813="","*",SP_SUL!B813)</f>
        <v>*</v>
      </c>
      <c r="D808" s="93" t="str">
        <f>IF(SP_SUL!D813="","*",SP_SUL!D813)</f>
        <v>*</v>
      </c>
      <c r="E808" s="93" t="str">
        <f>IF(SP_SUL!H813="","*",SP_SUL!H813)</f>
        <v>*</v>
      </c>
      <c r="F808" s="99" t="str">
        <f>IF(SP_SUL!M813="","*",SP_SUL!M813)</f>
        <v>-</v>
      </c>
      <c r="G808" s="94" t="str">
        <f>IF(SP_SUL!I813="","*",SP_SUL!I813)</f>
        <v>*</v>
      </c>
      <c r="H808" s="94" t="str">
        <f>IF(SP_SUL!AB813="","*",SP_SUL!AB813)</f>
        <v>*</v>
      </c>
      <c r="I808" s="94" t="str">
        <f>IF(SP_SUL!AC813="","*",SP_SUL!AC813)</f>
        <v>*</v>
      </c>
      <c r="J808" s="95" t="str">
        <f>IF(SP_SUL!AA813="","*",SP_SUL!AA813)</f>
        <v>*</v>
      </c>
      <c r="K808" s="96" t="str">
        <f>IF(SP_SUL!AD813="","*",SP_SUL!AD813)</f>
        <v>*</v>
      </c>
    </row>
    <row r="809" spans="2:11" hidden="1">
      <c r="B809" s="93" t="str">
        <f>IF(SP_SUL!Y814="","*",SP_SUL!Y814)</f>
        <v>*</v>
      </c>
      <c r="C809" s="94" t="str">
        <f>IF(SP_SUL!B814="","*",SP_SUL!B814)</f>
        <v>*</v>
      </c>
      <c r="D809" s="93" t="str">
        <f>IF(SP_SUL!D814="","*",SP_SUL!D814)</f>
        <v>*</v>
      </c>
      <c r="E809" s="93" t="str">
        <f>IF(SP_SUL!H814="","*",SP_SUL!H814)</f>
        <v>*</v>
      </c>
      <c r="F809" s="99" t="str">
        <f>IF(SP_SUL!M814="","*",SP_SUL!M814)</f>
        <v>-</v>
      </c>
      <c r="G809" s="94" t="str">
        <f>IF(SP_SUL!I814="","*",SP_SUL!I814)</f>
        <v>*</v>
      </c>
      <c r="H809" s="94" t="str">
        <f>IF(SP_SUL!AB814="","*",SP_SUL!AB814)</f>
        <v>*</v>
      </c>
      <c r="I809" s="94" t="str">
        <f>IF(SP_SUL!AC814="","*",SP_SUL!AC814)</f>
        <v>*</v>
      </c>
      <c r="J809" s="95" t="str">
        <f>IF(SP_SUL!AA814="","*",SP_SUL!AA814)</f>
        <v>*</v>
      </c>
      <c r="K809" s="96" t="str">
        <f>IF(SP_SUL!AD814="","*",SP_SUL!AD814)</f>
        <v>*</v>
      </c>
    </row>
    <row r="810" spans="2:11" hidden="1">
      <c r="B810" s="93" t="str">
        <f>IF(SP_SUL!Y815="","*",SP_SUL!Y815)</f>
        <v>*</v>
      </c>
      <c r="C810" s="94" t="str">
        <f>IF(SP_SUL!B815="","*",SP_SUL!B815)</f>
        <v>*</v>
      </c>
      <c r="D810" s="93" t="str">
        <f>IF(SP_SUL!D815="","*",SP_SUL!D815)</f>
        <v>*</v>
      </c>
      <c r="E810" s="93" t="str">
        <f>IF(SP_SUL!H815="","*",SP_SUL!H815)</f>
        <v>*</v>
      </c>
      <c r="F810" s="99" t="str">
        <f>IF(SP_SUL!M815="","*",SP_SUL!M815)</f>
        <v>-</v>
      </c>
      <c r="G810" s="94" t="str">
        <f>IF(SP_SUL!I815="","*",SP_SUL!I815)</f>
        <v>*</v>
      </c>
      <c r="H810" s="94" t="str">
        <f>IF(SP_SUL!AB815="","*",SP_SUL!AB815)</f>
        <v>*</v>
      </c>
      <c r="I810" s="94" t="str">
        <f>IF(SP_SUL!AC815="","*",SP_SUL!AC815)</f>
        <v>*</v>
      </c>
      <c r="J810" s="95" t="str">
        <f>IF(SP_SUL!AA815="","*",SP_SUL!AA815)</f>
        <v>*</v>
      </c>
      <c r="K810" s="96" t="str">
        <f>IF(SP_SUL!AD815="","*",SP_SUL!AD815)</f>
        <v>*</v>
      </c>
    </row>
    <row r="811" spans="2:11" hidden="1">
      <c r="B811" s="93" t="str">
        <f>IF(SP_SUL!Y816="","*",SP_SUL!Y816)</f>
        <v>*</v>
      </c>
      <c r="C811" s="94" t="str">
        <f>IF(SP_SUL!B816="","*",SP_SUL!B816)</f>
        <v>*</v>
      </c>
      <c r="D811" s="93" t="str">
        <f>IF(SP_SUL!D816="","*",SP_SUL!D816)</f>
        <v>*</v>
      </c>
      <c r="E811" s="93" t="str">
        <f>IF(SP_SUL!H816="","*",SP_SUL!H816)</f>
        <v>*</v>
      </c>
      <c r="F811" s="99" t="str">
        <f>IF(SP_SUL!M816="","*",SP_SUL!M816)</f>
        <v>-</v>
      </c>
      <c r="G811" s="94" t="str">
        <f>IF(SP_SUL!I816="","*",SP_SUL!I816)</f>
        <v>*</v>
      </c>
      <c r="H811" s="94" t="str">
        <f>IF(SP_SUL!AB816="","*",SP_SUL!AB816)</f>
        <v>*</v>
      </c>
      <c r="I811" s="94" t="str">
        <f>IF(SP_SUL!AC816="","*",SP_SUL!AC816)</f>
        <v>*</v>
      </c>
      <c r="J811" s="95" t="str">
        <f>IF(SP_SUL!AA816="","*",SP_SUL!AA816)</f>
        <v>*</v>
      </c>
      <c r="K811" s="96" t="str">
        <f>IF(SP_SUL!AD816="","*",SP_SUL!AD816)</f>
        <v>*</v>
      </c>
    </row>
    <row r="812" spans="2:11" hidden="1">
      <c r="B812" s="93" t="str">
        <f>IF(SP_SUL!Y817="","*",SP_SUL!Y817)</f>
        <v>*</v>
      </c>
      <c r="C812" s="94" t="str">
        <f>IF(SP_SUL!B817="","*",SP_SUL!B817)</f>
        <v>*</v>
      </c>
      <c r="D812" s="93" t="str">
        <f>IF(SP_SUL!D817="","*",SP_SUL!D817)</f>
        <v>*</v>
      </c>
      <c r="E812" s="93" t="str">
        <f>IF(SP_SUL!H817="","*",SP_SUL!H817)</f>
        <v>*</v>
      </c>
      <c r="F812" s="99" t="str">
        <f>IF(SP_SUL!M817="","*",SP_SUL!M817)</f>
        <v>-</v>
      </c>
      <c r="G812" s="94" t="str">
        <f>IF(SP_SUL!I817="","*",SP_SUL!I817)</f>
        <v>*</v>
      </c>
      <c r="H812" s="94" t="str">
        <f>IF(SP_SUL!AB817="","*",SP_SUL!AB817)</f>
        <v>*</v>
      </c>
      <c r="I812" s="94" t="str">
        <f>IF(SP_SUL!AC817="","*",SP_SUL!AC817)</f>
        <v>*</v>
      </c>
      <c r="J812" s="95" t="str">
        <f>IF(SP_SUL!AA817="","*",SP_SUL!AA817)</f>
        <v>*</v>
      </c>
      <c r="K812" s="96" t="str">
        <f>IF(SP_SUL!AD817="","*",SP_SUL!AD817)</f>
        <v>*</v>
      </c>
    </row>
    <row r="813" spans="2:11" hidden="1">
      <c r="B813" s="93" t="str">
        <f>IF(SP_SUL!Y818="","*",SP_SUL!Y818)</f>
        <v>*</v>
      </c>
      <c r="C813" s="94" t="str">
        <f>IF(SP_SUL!B818="","*",SP_SUL!B818)</f>
        <v>*</v>
      </c>
      <c r="D813" s="93" t="str">
        <f>IF(SP_SUL!D818="","*",SP_SUL!D818)</f>
        <v>*</v>
      </c>
      <c r="E813" s="93" t="str">
        <f>IF(SP_SUL!H818="","*",SP_SUL!H818)</f>
        <v>*</v>
      </c>
      <c r="F813" s="99" t="str">
        <f>IF(SP_SUL!M818="","*",SP_SUL!M818)</f>
        <v>-</v>
      </c>
      <c r="G813" s="94" t="str">
        <f>IF(SP_SUL!I818="","*",SP_SUL!I818)</f>
        <v>*</v>
      </c>
      <c r="H813" s="94" t="str">
        <f>IF(SP_SUL!AB818="","*",SP_SUL!AB818)</f>
        <v>*</v>
      </c>
      <c r="I813" s="94" t="str">
        <f>IF(SP_SUL!AC818="","*",SP_SUL!AC818)</f>
        <v>*</v>
      </c>
      <c r="J813" s="95" t="str">
        <f>IF(SP_SUL!AA818="","*",SP_SUL!AA818)</f>
        <v>*</v>
      </c>
      <c r="K813" s="96" t="str">
        <f>IF(SP_SUL!AD818="","*",SP_SUL!AD818)</f>
        <v>*</v>
      </c>
    </row>
    <row r="814" spans="2:11" hidden="1">
      <c r="B814" s="93" t="str">
        <f>IF(SP_SUL!Y819="","*",SP_SUL!Y819)</f>
        <v>*</v>
      </c>
      <c r="C814" s="94" t="str">
        <f>IF(SP_SUL!B819="","*",SP_SUL!B819)</f>
        <v>*</v>
      </c>
      <c r="D814" s="93" t="str">
        <f>IF(SP_SUL!D819="","*",SP_SUL!D819)</f>
        <v>*</v>
      </c>
      <c r="E814" s="93" t="str">
        <f>IF(SP_SUL!H819="","*",SP_SUL!H819)</f>
        <v>*</v>
      </c>
      <c r="F814" s="99" t="str">
        <f>IF(SP_SUL!M819="","*",SP_SUL!M819)</f>
        <v>-</v>
      </c>
      <c r="G814" s="94" t="str">
        <f>IF(SP_SUL!I819="","*",SP_SUL!I819)</f>
        <v>*</v>
      </c>
      <c r="H814" s="94" t="str">
        <f>IF(SP_SUL!AB819="","*",SP_SUL!AB819)</f>
        <v>*</v>
      </c>
      <c r="I814" s="94" t="str">
        <f>IF(SP_SUL!AC819="","*",SP_SUL!AC819)</f>
        <v>*</v>
      </c>
      <c r="J814" s="95" t="str">
        <f>IF(SP_SUL!AA819="","*",SP_SUL!AA819)</f>
        <v>*</v>
      </c>
      <c r="K814" s="96" t="str">
        <f>IF(SP_SUL!AD819="","*",SP_SUL!AD819)</f>
        <v>*</v>
      </c>
    </row>
    <row r="815" spans="2:11" hidden="1">
      <c r="B815" s="93" t="str">
        <f>IF(SP_SUL!Y820="","*",SP_SUL!Y820)</f>
        <v>*</v>
      </c>
      <c r="C815" s="94" t="str">
        <f>IF(SP_SUL!B820="","*",SP_SUL!B820)</f>
        <v>*</v>
      </c>
      <c r="D815" s="93" t="str">
        <f>IF(SP_SUL!D820="","*",SP_SUL!D820)</f>
        <v>*</v>
      </c>
      <c r="E815" s="93" t="str">
        <f>IF(SP_SUL!H820="","*",SP_SUL!H820)</f>
        <v>*</v>
      </c>
      <c r="F815" s="99" t="str">
        <f>IF(SP_SUL!M820="","*",SP_SUL!M820)</f>
        <v>-</v>
      </c>
      <c r="G815" s="94" t="str">
        <f>IF(SP_SUL!I820="","*",SP_SUL!I820)</f>
        <v>*</v>
      </c>
      <c r="H815" s="94" t="str">
        <f>IF(SP_SUL!AB820="","*",SP_SUL!AB820)</f>
        <v>*</v>
      </c>
      <c r="I815" s="94" t="str">
        <f>IF(SP_SUL!AC820="","*",SP_SUL!AC820)</f>
        <v>*</v>
      </c>
      <c r="J815" s="95" t="str">
        <f>IF(SP_SUL!AA820="","*",SP_SUL!AA820)</f>
        <v>*</v>
      </c>
      <c r="K815" s="96" t="str">
        <f>IF(SP_SUL!AD820="","*",SP_SUL!AD820)</f>
        <v>*</v>
      </c>
    </row>
    <row r="816" spans="2:11" hidden="1">
      <c r="B816" s="93" t="str">
        <f>IF(SP_SUL!Y821="","*",SP_SUL!Y821)</f>
        <v>*</v>
      </c>
      <c r="C816" s="94" t="str">
        <f>IF(SP_SUL!B821="","*",SP_SUL!B821)</f>
        <v>*</v>
      </c>
      <c r="D816" s="93" t="str">
        <f>IF(SP_SUL!D821="","*",SP_SUL!D821)</f>
        <v>*</v>
      </c>
      <c r="E816" s="93" t="str">
        <f>IF(SP_SUL!H821="","*",SP_SUL!H821)</f>
        <v>*</v>
      </c>
      <c r="F816" s="99" t="str">
        <f>IF(SP_SUL!M821="","*",SP_SUL!M821)</f>
        <v>-</v>
      </c>
      <c r="G816" s="94" t="str">
        <f>IF(SP_SUL!I821="","*",SP_SUL!I821)</f>
        <v>*</v>
      </c>
      <c r="H816" s="94" t="str">
        <f>IF(SP_SUL!AB821="","*",SP_SUL!AB821)</f>
        <v>*</v>
      </c>
      <c r="I816" s="94" t="str">
        <f>IF(SP_SUL!AC821="","*",SP_SUL!AC821)</f>
        <v>*</v>
      </c>
      <c r="J816" s="95" t="str">
        <f>IF(SP_SUL!AA821="","*",SP_SUL!AA821)</f>
        <v>*</v>
      </c>
      <c r="K816" s="96" t="str">
        <f>IF(SP_SUL!AD821="","*",SP_SUL!AD821)</f>
        <v>*</v>
      </c>
    </row>
    <row r="817" spans="2:11" hidden="1">
      <c r="B817" s="93" t="str">
        <f>IF(SP_SUL!Y822="","*",SP_SUL!Y822)</f>
        <v>*</v>
      </c>
      <c r="C817" s="94" t="str">
        <f>IF(SP_SUL!B822="","*",SP_SUL!B822)</f>
        <v>*</v>
      </c>
      <c r="D817" s="93" t="str">
        <f>IF(SP_SUL!D822="","*",SP_SUL!D822)</f>
        <v>*</v>
      </c>
      <c r="E817" s="93" t="str">
        <f>IF(SP_SUL!H822="","*",SP_SUL!H822)</f>
        <v>*</v>
      </c>
      <c r="F817" s="99" t="str">
        <f>IF(SP_SUL!M822="","*",SP_SUL!M822)</f>
        <v>-</v>
      </c>
      <c r="G817" s="94" t="str">
        <f>IF(SP_SUL!I822="","*",SP_SUL!I822)</f>
        <v>*</v>
      </c>
      <c r="H817" s="94" t="str">
        <f>IF(SP_SUL!AB822="","*",SP_SUL!AB822)</f>
        <v>*</v>
      </c>
      <c r="I817" s="94" t="str">
        <f>IF(SP_SUL!AC822="","*",SP_SUL!AC822)</f>
        <v>*</v>
      </c>
      <c r="J817" s="95" t="str">
        <f>IF(SP_SUL!AA822="","*",SP_SUL!AA822)</f>
        <v>*</v>
      </c>
      <c r="K817" s="96" t="str">
        <f>IF(SP_SUL!AD822="","*",SP_SUL!AD822)</f>
        <v>*</v>
      </c>
    </row>
    <row r="818" spans="2:11" hidden="1">
      <c r="B818" s="93" t="str">
        <f>IF(SP_SUL!Y823="","*",SP_SUL!Y823)</f>
        <v>*</v>
      </c>
      <c r="C818" s="94" t="str">
        <f>IF(SP_SUL!B823="","*",SP_SUL!B823)</f>
        <v>*</v>
      </c>
      <c r="D818" s="93" t="str">
        <f>IF(SP_SUL!D823="","*",SP_SUL!D823)</f>
        <v>*</v>
      </c>
      <c r="E818" s="93" t="str">
        <f>IF(SP_SUL!H823="","*",SP_SUL!H823)</f>
        <v>*</v>
      </c>
      <c r="F818" s="99" t="str">
        <f>IF(SP_SUL!M823="","*",SP_SUL!M823)</f>
        <v>-</v>
      </c>
      <c r="G818" s="94" t="str">
        <f>IF(SP_SUL!I823="","*",SP_SUL!I823)</f>
        <v>*</v>
      </c>
      <c r="H818" s="94" t="str">
        <f>IF(SP_SUL!AB823="","*",SP_SUL!AB823)</f>
        <v>*</v>
      </c>
      <c r="I818" s="94" t="str">
        <f>IF(SP_SUL!AC823="","*",SP_SUL!AC823)</f>
        <v>*</v>
      </c>
      <c r="J818" s="95" t="str">
        <f>IF(SP_SUL!AA823="","*",SP_SUL!AA823)</f>
        <v>*</v>
      </c>
      <c r="K818" s="96" t="str">
        <f>IF(SP_SUL!AD823="","*",SP_SUL!AD823)</f>
        <v>*</v>
      </c>
    </row>
    <row r="819" spans="2:11" hidden="1">
      <c r="B819" s="93" t="str">
        <f>IF(SP_SUL!Y824="","*",SP_SUL!Y824)</f>
        <v>*</v>
      </c>
      <c r="C819" s="94" t="str">
        <f>IF(SP_SUL!B824="","*",SP_SUL!B824)</f>
        <v>*</v>
      </c>
      <c r="D819" s="93" t="str">
        <f>IF(SP_SUL!D824="","*",SP_SUL!D824)</f>
        <v>*</v>
      </c>
      <c r="E819" s="93" t="str">
        <f>IF(SP_SUL!H824="","*",SP_SUL!H824)</f>
        <v>*</v>
      </c>
      <c r="F819" s="99" t="str">
        <f>IF(SP_SUL!M824="","*",SP_SUL!M824)</f>
        <v>-</v>
      </c>
      <c r="G819" s="94" t="str">
        <f>IF(SP_SUL!I824="","*",SP_SUL!I824)</f>
        <v>*</v>
      </c>
      <c r="H819" s="94" t="str">
        <f>IF(SP_SUL!AB824="","*",SP_SUL!AB824)</f>
        <v>*</v>
      </c>
      <c r="I819" s="94" t="str">
        <f>IF(SP_SUL!AC824="","*",SP_SUL!AC824)</f>
        <v>*</v>
      </c>
      <c r="J819" s="95" t="str">
        <f>IF(SP_SUL!AA824="","*",SP_SUL!AA824)</f>
        <v>*</v>
      </c>
      <c r="K819" s="96" t="str">
        <f>IF(SP_SUL!AD824="","*",SP_SUL!AD824)</f>
        <v>*</v>
      </c>
    </row>
    <row r="820" spans="2:11" hidden="1">
      <c r="B820" s="93" t="str">
        <f>IF(SP_SUL!Y825="","*",SP_SUL!Y825)</f>
        <v>*</v>
      </c>
      <c r="C820" s="94" t="str">
        <f>IF(SP_SUL!B825="","*",SP_SUL!B825)</f>
        <v>*</v>
      </c>
      <c r="D820" s="93" t="str">
        <f>IF(SP_SUL!D825="","*",SP_SUL!D825)</f>
        <v>*</v>
      </c>
      <c r="E820" s="93" t="str">
        <f>IF(SP_SUL!H825="","*",SP_SUL!H825)</f>
        <v>*</v>
      </c>
      <c r="F820" s="99" t="str">
        <f>IF(SP_SUL!M825="","*",SP_SUL!M825)</f>
        <v>-</v>
      </c>
      <c r="G820" s="94" t="str">
        <f>IF(SP_SUL!I825="","*",SP_SUL!I825)</f>
        <v>*</v>
      </c>
      <c r="H820" s="94" t="str">
        <f>IF(SP_SUL!AB825="","*",SP_SUL!AB825)</f>
        <v>*</v>
      </c>
      <c r="I820" s="94" t="str">
        <f>IF(SP_SUL!AC825="","*",SP_SUL!AC825)</f>
        <v>*</v>
      </c>
      <c r="J820" s="95" t="str">
        <f>IF(SP_SUL!AA825="","*",SP_SUL!AA825)</f>
        <v>*</v>
      </c>
      <c r="K820" s="96" t="str">
        <f>IF(SP_SUL!AD825="","*",SP_SUL!AD825)</f>
        <v>*</v>
      </c>
    </row>
    <row r="821" spans="2:11" hidden="1">
      <c r="B821" s="93" t="str">
        <f>IF(SP_SUL!Y826="","*",SP_SUL!Y826)</f>
        <v>*</v>
      </c>
      <c r="C821" s="94" t="str">
        <f>IF(SP_SUL!B826="","*",SP_SUL!B826)</f>
        <v>*</v>
      </c>
      <c r="D821" s="93" t="str">
        <f>IF(SP_SUL!D826="","*",SP_SUL!D826)</f>
        <v>*</v>
      </c>
      <c r="E821" s="93" t="str">
        <f>IF(SP_SUL!H826="","*",SP_SUL!H826)</f>
        <v>*</v>
      </c>
      <c r="F821" s="99" t="str">
        <f>IF(SP_SUL!M826="","*",SP_SUL!M826)</f>
        <v>-</v>
      </c>
      <c r="G821" s="94" t="str">
        <f>IF(SP_SUL!I826="","*",SP_SUL!I826)</f>
        <v>*</v>
      </c>
      <c r="H821" s="94" t="str">
        <f>IF(SP_SUL!AB826="","*",SP_SUL!AB826)</f>
        <v>*</v>
      </c>
      <c r="I821" s="94" t="str">
        <f>IF(SP_SUL!AC826="","*",SP_SUL!AC826)</f>
        <v>*</v>
      </c>
      <c r="J821" s="95" t="str">
        <f>IF(SP_SUL!AA826="","*",SP_SUL!AA826)</f>
        <v>*</v>
      </c>
      <c r="K821" s="96" t="str">
        <f>IF(SP_SUL!AD826="","*",SP_SUL!AD826)</f>
        <v>*</v>
      </c>
    </row>
    <row r="822" spans="2:11" hidden="1">
      <c r="B822" s="93" t="str">
        <f>IF(SP_SUL!Y827="","*",SP_SUL!Y827)</f>
        <v>*</v>
      </c>
      <c r="C822" s="94" t="str">
        <f>IF(SP_SUL!B827="","*",SP_SUL!B827)</f>
        <v>*</v>
      </c>
      <c r="D822" s="93" t="str">
        <f>IF(SP_SUL!D827="","*",SP_SUL!D827)</f>
        <v>*</v>
      </c>
      <c r="E822" s="93" t="str">
        <f>IF(SP_SUL!H827="","*",SP_SUL!H827)</f>
        <v>*</v>
      </c>
      <c r="F822" s="99" t="str">
        <f>IF(SP_SUL!M827="","*",SP_SUL!M827)</f>
        <v>-</v>
      </c>
      <c r="G822" s="94" t="str">
        <f>IF(SP_SUL!I827="","*",SP_SUL!I827)</f>
        <v>*</v>
      </c>
      <c r="H822" s="94" t="str">
        <f>IF(SP_SUL!AB827="","*",SP_SUL!AB827)</f>
        <v>*</v>
      </c>
      <c r="I822" s="94" t="str">
        <f>IF(SP_SUL!AC827="","*",SP_SUL!AC827)</f>
        <v>*</v>
      </c>
      <c r="J822" s="95" t="str">
        <f>IF(SP_SUL!AA827="","*",SP_SUL!AA827)</f>
        <v>*</v>
      </c>
      <c r="K822" s="96" t="str">
        <f>IF(SP_SUL!AD827="","*",SP_SUL!AD827)</f>
        <v>*</v>
      </c>
    </row>
    <row r="823" spans="2:11" hidden="1">
      <c r="B823" s="93" t="str">
        <f>IF(SP_SUL!Y828="","*",SP_SUL!Y828)</f>
        <v>*</v>
      </c>
      <c r="C823" s="94" t="str">
        <f>IF(SP_SUL!B828="","*",SP_SUL!B828)</f>
        <v>*</v>
      </c>
      <c r="D823" s="93" t="str">
        <f>IF(SP_SUL!D828="","*",SP_SUL!D828)</f>
        <v>*</v>
      </c>
      <c r="E823" s="93" t="str">
        <f>IF(SP_SUL!H828="","*",SP_SUL!H828)</f>
        <v>*</v>
      </c>
      <c r="F823" s="99" t="str">
        <f>IF(SP_SUL!M828="","*",SP_SUL!M828)</f>
        <v>-</v>
      </c>
      <c r="G823" s="94" t="str">
        <f>IF(SP_SUL!I828="","*",SP_SUL!I828)</f>
        <v>*</v>
      </c>
      <c r="H823" s="94" t="str">
        <f>IF(SP_SUL!AB828="","*",SP_SUL!AB828)</f>
        <v>*</v>
      </c>
      <c r="I823" s="94" t="str">
        <f>IF(SP_SUL!AC828="","*",SP_SUL!AC828)</f>
        <v>*</v>
      </c>
      <c r="J823" s="95" t="str">
        <f>IF(SP_SUL!AA828="","*",SP_SUL!AA828)</f>
        <v>*</v>
      </c>
      <c r="K823" s="96" t="str">
        <f>IF(SP_SUL!AD828="","*",SP_SUL!AD828)</f>
        <v>*</v>
      </c>
    </row>
    <row r="824" spans="2:11" hidden="1">
      <c r="B824" s="93" t="str">
        <f>IF(SP_SUL!Y829="","*",SP_SUL!Y829)</f>
        <v>*</v>
      </c>
      <c r="C824" s="94" t="str">
        <f>IF(SP_SUL!B829="","*",SP_SUL!B829)</f>
        <v>*</v>
      </c>
      <c r="D824" s="93" t="str">
        <f>IF(SP_SUL!D829="","*",SP_SUL!D829)</f>
        <v>*</v>
      </c>
      <c r="E824" s="93" t="str">
        <f>IF(SP_SUL!H829="","*",SP_SUL!H829)</f>
        <v>*</v>
      </c>
      <c r="F824" s="99" t="str">
        <f>IF(SP_SUL!M829="","*",SP_SUL!M829)</f>
        <v>-</v>
      </c>
      <c r="G824" s="94" t="str">
        <f>IF(SP_SUL!I829="","*",SP_SUL!I829)</f>
        <v>*</v>
      </c>
      <c r="H824" s="94" t="str">
        <f>IF(SP_SUL!AB829="","*",SP_SUL!AB829)</f>
        <v>*</v>
      </c>
      <c r="I824" s="94" t="str">
        <f>IF(SP_SUL!AC829="","*",SP_SUL!AC829)</f>
        <v>*</v>
      </c>
      <c r="J824" s="95" t="str">
        <f>IF(SP_SUL!AA829="","*",SP_SUL!AA829)</f>
        <v>*</v>
      </c>
      <c r="K824" s="96" t="str">
        <f>IF(SP_SUL!AD829="","*",SP_SUL!AD829)</f>
        <v>*</v>
      </c>
    </row>
    <row r="825" spans="2:11" hidden="1">
      <c r="B825" s="93" t="str">
        <f>IF(SP_SUL!Y830="","*",SP_SUL!Y830)</f>
        <v>*</v>
      </c>
      <c r="C825" s="94" t="str">
        <f>IF(SP_SUL!B830="","*",SP_SUL!B830)</f>
        <v>*</v>
      </c>
      <c r="D825" s="93" t="str">
        <f>IF(SP_SUL!D830="","*",SP_SUL!D830)</f>
        <v>*</v>
      </c>
      <c r="E825" s="93" t="str">
        <f>IF(SP_SUL!H830="","*",SP_SUL!H830)</f>
        <v>*</v>
      </c>
      <c r="F825" s="99" t="str">
        <f>IF(SP_SUL!M830="","*",SP_SUL!M830)</f>
        <v>-</v>
      </c>
      <c r="G825" s="94" t="str">
        <f>IF(SP_SUL!I830="","*",SP_SUL!I830)</f>
        <v>*</v>
      </c>
      <c r="H825" s="94" t="str">
        <f>IF(SP_SUL!AB830="","*",SP_SUL!AB830)</f>
        <v>*</v>
      </c>
      <c r="I825" s="94" t="str">
        <f>IF(SP_SUL!AC830="","*",SP_SUL!AC830)</f>
        <v>*</v>
      </c>
      <c r="J825" s="95" t="str">
        <f>IF(SP_SUL!AA830="","*",SP_SUL!AA830)</f>
        <v>*</v>
      </c>
      <c r="K825" s="96" t="str">
        <f>IF(SP_SUL!AD830="","*",SP_SUL!AD830)</f>
        <v>*</v>
      </c>
    </row>
    <row r="826" spans="2:11" hidden="1">
      <c r="B826" s="93" t="str">
        <f>IF(SP_SUL!Y831="","*",SP_SUL!Y831)</f>
        <v>*</v>
      </c>
      <c r="C826" s="94" t="str">
        <f>IF(SP_SUL!B831="","*",SP_SUL!B831)</f>
        <v>*</v>
      </c>
      <c r="D826" s="93" t="str">
        <f>IF(SP_SUL!D831="","*",SP_SUL!D831)</f>
        <v>*</v>
      </c>
      <c r="E826" s="93" t="str">
        <f>IF(SP_SUL!H831="","*",SP_SUL!H831)</f>
        <v>*</v>
      </c>
      <c r="F826" s="99" t="str">
        <f>IF(SP_SUL!M831="","*",SP_SUL!M831)</f>
        <v>-</v>
      </c>
      <c r="G826" s="94" t="str">
        <f>IF(SP_SUL!I831="","*",SP_SUL!I831)</f>
        <v>*</v>
      </c>
      <c r="H826" s="94" t="str">
        <f>IF(SP_SUL!AB831="","*",SP_SUL!AB831)</f>
        <v>*</v>
      </c>
      <c r="I826" s="94" t="str">
        <f>IF(SP_SUL!AC831="","*",SP_SUL!AC831)</f>
        <v>*</v>
      </c>
      <c r="J826" s="95" t="str">
        <f>IF(SP_SUL!AA831="","*",SP_SUL!AA831)</f>
        <v>*</v>
      </c>
      <c r="K826" s="96" t="str">
        <f>IF(SP_SUL!AD831="","*",SP_SUL!AD831)</f>
        <v>*</v>
      </c>
    </row>
    <row r="827" spans="2:11" hidden="1">
      <c r="B827" s="93" t="str">
        <f>IF(SP_SUL!Y832="","*",SP_SUL!Y832)</f>
        <v>*</v>
      </c>
      <c r="C827" s="94" t="str">
        <f>IF(SP_SUL!B832="","*",SP_SUL!B832)</f>
        <v>*</v>
      </c>
      <c r="D827" s="93" t="str">
        <f>IF(SP_SUL!D832="","*",SP_SUL!D832)</f>
        <v>*</v>
      </c>
      <c r="E827" s="93" t="str">
        <f>IF(SP_SUL!H832="","*",SP_SUL!H832)</f>
        <v>*</v>
      </c>
      <c r="F827" s="99" t="str">
        <f>IF(SP_SUL!M832="","*",SP_SUL!M832)</f>
        <v>-</v>
      </c>
      <c r="G827" s="94" t="str">
        <f>IF(SP_SUL!I832="","*",SP_SUL!I832)</f>
        <v>*</v>
      </c>
      <c r="H827" s="94" t="str">
        <f>IF(SP_SUL!AB832="","*",SP_SUL!AB832)</f>
        <v>*</v>
      </c>
      <c r="I827" s="94" t="str">
        <f>IF(SP_SUL!AC832="","*",SP_SUL!AC832)</f>
        <v>*</v>
      </c>
      <c r="J827" s="95" t="str">
        <f>IF(SP_SUL!AA832="","*",SP_SUL!AA832)</f>
        <v>*</v>
      </c>
      <c r="K827" s="96" t="str">
        <f>IF(SP_SUL!AD832="","*",SP_SUL!AD832)</f>
        <v>*</v>
      </c>
    </row>
    <row r="828" spans="2:11" hidden="1">
      <c r="B828" s="93" t="str">
        <f>IF(SP_SUL!Y833="","*",SP_SUL!Y833)</f>
        <v>*</v>
      </c>
      <c r="C828" s="94" t="str">
        <f>IF(SP_SUL!B833="","*",SP_SUL!B833)</f>
        <v>*</v>
      </c>
      <c r="D828" s="93" t="str">
        <f>IF(SP_SUL!D833="","*",SP_SUL!D833)</f>
        <v>*</v>
      </c>
      <c r="E828" s="93" t="str">
        <f>IF(SP_SUL!H833="","*",SP_SUL!H833)</f>
        <v>*</v>
      </c>
      <c r="F828" s="99" t="str">
        <f>IF(SP_SUL!M833="","*",SP_SUL!M833)</f>
        <v>-</v>
      </c>
      <c r="G828" s="94" t="str">
        <f>IF(SP_SUL!I833="","*",SP_SUL!I833)</f>
        <v>*</v>
      </c>
      <c r="H828" s="94" t="str">
        <f>IF(SP_SUL!AB833="","*",SP_SUL!AB833)</f>
        <v>*</v>
      </c>
      <c r="I828" s="94" t="str">
        <f>IF(SP_SUL!AC833="","*",SP_SUL!AC833)</f>
        <v>*</v>
      </c>
      <c r="J828" s="95" t="str">
        <f>IF(SP_SUL!AA833="","*",SP_SUL!AA833)</f>
        <v>*</v>
      </c>
      <c r="K828" s="96" t="str">
        <f>IF(SP_SUL!AD833="","*",SP_SUL!AD833)</f>
        <v>*</v>
      </c>
    </row>
    <row r="829" spans="2:11" hidden="1">
      <c r="B829" s="93" t="str">
        <f>IF(SP_SUL!Y834="","*",SP_SUL!Y834)</f>
        <v>*</v>
      </c>
      <c r="C829" s="94" t="str">
        <f>IF(SP_SUL!B834="","*",SP_SUL!B834)</f>
        <v>*</v>
      </c>
      <c r="D829" s="93" t="str">
        <f>IF(SP_SUL!D834="","*",SP_SUL!D834)</f>
        <v>*</v>
      </c>
      <c r="E829" s="93" t="str">
        <f>IF(SP_SUL!H834="","*",SP_SUL!H834)</f>
        <v>*</v>
      </c>
      <c r="F829" s="99" t="str">
        <f>IF(SP_SUL!M834="","*",SP_SUL!M834)</f>
        <v>-</v>
      </c>
      <c r="G829" s="94" t="str">
        <f>IF(SP_SUL!I834="","*",SP_SUL!I834)</f>
        <v>*</v>
      </c>
      <c r="H829" s="94" t="str">
        <f>IF(SP_SUL!AB834="","*",SP_SUL!AB834)</f>
        <v>*</v>
      </c>
      <c r="I829" s="94" t="str">
        <f>IF(SP_SUL!AC834="","*",SP_SUL!AC834)</f>
        <v>*</v>
      </c>
      <c r="J829" s="95" t="str">
        <f>IF(SP_SUL!AA834="","*",SP_SUL!AA834)</f>
        <v>*</v>
      </c>
      <c r="K829" s="96" t="str">
        <f>IF(SP_SUL!AD834="","*",SP_SUL!AD834)</f>
        <v>*</v>
      </c>
    </row>
    <row r="830" spans="2:11" hidden="1">
      <c r="B830" s="93" t="str">
        <f>IF(SP_SUL!Y835="","*",SP_SUL!Y835)</f>
        <v>*</v>
      </c>
      <c r="C830" s="94" t="str">
        <f>IF(SP_SUL!B835="","*",SP_SUL!B835)</f>
        <v>*</v>
      </c>
      <c r="D830" s="93" t="str">
        <f>IF(SP_SUL!D835="","*",SP_SUL!D835)</f>
        <v>*</v>
      </c>
      <c r="E830" s="93" t="str">
        <f>IF(SP_SUL!H835="","*",SP_SUL!H835)</f>
        <v>*</v>
      </c>
      <c r="F830" s="99" t="str">
        <f>IF(SP_SUL!M835="","*",SP_SUL!M835)</f>
        <v>-</v>
      </c>
      <c r="G830" s="94" t="str">
        <f>IF(SP_SUL!I835="","*",SP_SUL!I835)</f>
        <v>*</v>
      </c>
      <c r="H830" s="94" t="str">
        <f>IF(SP_SUL!AB835="","*",SP_SUL!AB835)</f>
        <v>*</v>
      </c>
      <c r="I830" s="94" t="str">
        <f>IF(SP_SUL!AC835="","*",SP_SUL!AC835)</f>
        <v>*</v>
      </c>
      <c r="J830" s="95" t="str">
        <f>IF(SP_SUL!AA835="","*",SP_SUL!AA835)</f>
        <v>*</v>
      </c>
      <c r="K830" s="96" t="str">
        <f>IF(SP_SUL!AD835="","*",SP_SUL!AD835)</f>
        <v>*</v>
      </c>
    </row>
    <row r="831" spans="2:11" hidden="1">
      <c r="B831" s="93" t="str">
        <f>IF(SP_SUL!Y836="","*",SP_SUL!Y836)</f>
        <v>*</v>
      </c>
      <c r="C831" s="94" t="str">
        <f>IF(SP_SUL!B836="","*",SP_SUL!B836)</f>
        <v>*</v>
      </c>
      <c r="D831" s="93" t="str">
        <f>IF(SP_SUL!D836="","*",SP_SUL!D836)</f>
        <v>*</v>
      </c>
      <c r="E831" s="93" t="str">
        <f>IF(SP_SUL!H836="","*",SP_SUL!H836)</f>
        <v>*</v>
      </c>
      <c r="F831" s="99" t="str">
        <f>IF(SP_SUL!M836="","*",SP_SUL!M836)</f>
        <v>-</v>
      </c>
      <c r="G831" s="94" t="str">
        <f>IF(SP_SUL!I836="","*",SP_SUL!I836)</f>
        <v>*</v>
      </c>
      <c r="H831" s="94" t="str">
        <f>IF(SP_SUL!AB836="","*",SP_SUL!AB836)</f>
        <v>*</v>
      </c>
      <c r="I831" s="94" t="str">
        <f>IF(SP_SUL!AC836="","*",SP_SUL!AC836)</f>
        <v>*</v>
      </c>
      <c r="J831" s="95" t="str">
        <f>IF(SP_SUL!AA836="","*",SP_SUL!AA836)</f>
        <v>*</v>
      </c>
      <c r="K831" s="96" t="str">
        <f>IF(SP_SUL!AD836="","*",SP_SUL!AD836)</f>
        <v>*</v>
      </c>
    </row>
    <row r="832" spans="2:11" hidden="1">
      <c r="B832" s="93" t="str">
        <f>IF(SP_SUL!Y837="","*",SP_SUL!Y837)</f>
        <v>*</v>
      </c>
      <c r="C832" s="94" t="str">
        <f>IF(SP_SUL!B837="","*",SP_SUL!B837)</f>
        <v>*</v>
      </c>
      <c r="D832" s="93" t="str">
        <f>IF(SP_SUL!D837="","*",SP_SUL!D837)</f>
        <v>*</v>
      </c>
      <c r="E832" s="93" t="str">
        <f>IF(SP_SUL!H837="","*",SP_SUL!H837)</f>
        <v>*</v>
      </c>
      <c r="F832" s="99" t="str">
        <f>IF(SP_SUL!M837="","*",SP_SUL!M837)</f>
        <v>-</v>
      </c>
      <c r="G832" s="94" t="str">
        <f>IF(SP_SUL!I837="","*",SP_SUL!I837)</f>
        <v>*</v>
      </c>
      <c r="H832" s="94" t="str">
        <f>IF(SP_SUL!AB837="","*",SP_SUL!AB837)</f>
        <v>*</v>
      </c>
      <c r="I832" s="94" t="str">
        <f>IF(SP_SUL!AC837="","*",SP_SUL!AC837)</f>
        <v>*</v>
      </c>
      <c r="J832" s="95" t="str">
        <f>IF(SP_SUL!AA837="","*",SP_SUL!AA837)</f>
        <v>*</v>
      </c>
      <c r="K832" s="96" t="str">
        <f>IF(SP_SUL!AD837="","*",SP_SUL!AD837)</f>
        <v>*</v>
      </c>
    </row>
    <row r="833" spans="2:11" hidden="1">
      <c r="B833" s="93" t="str">
        <f>IF(SP_SUL!Y838="","*",SP_SUL!Y838)</f>
        <v>*</v>
      </c>
      <c r="C833" s="94" t="str">
        <f>IF(SP_SUL!B838="","*",SP_SUL!B838)</f>
        <v>*</v>
      </c>
      <c r="D833" s="93" t="str">
        <f>IF(SP_SUL!D838="","*",SP_SUL!D838)</f>
        <v>*</v>
      </c>
      <c r="E833" s="93" t="str">
        <f>IF(SP_SUL!H838="","*",SP_SUL!H838)</f>
        <v>*</v>
      </c>
      <c r="F833" s="99" t="str">
        <f>IF(SP_SUL!M838="","*",SP_SUL!M838)</f>
        <v>-</v>
      </c>
      <c r="G833" s="94" t="str">
        <f>IF(SP_SUL!I838="","*",SP_SUL!I838)</f>
        <v>*</v>
      </c>
      <c r="H833" s="94" t="str">
        <f>IF(SP_SUL!AB838="","*",SP_SUL!AB838)</f>
        <v>*</v>
      </c>
      <c r="I833" s="94" t="str">
        <f>IF(SP_SUL!AC838="","*",SP_SUL!AC838)</f>
        <v>*</v>
      </c>
      <c r="J833" s="95" t="str">
        <f>IF(SP_SUL!AA838="","*",SP_SUL!AA838)</f>
        <v>*</v>
      </c>
      <c r="K833" s="96" t="str">
        <f>IF(SP_SUL!AD838="","*",SP_SUL!AD838)</f>
        <v>*</v>
      </c>
    </row>
    <row r="834" spans="2:11" hidden="1">
      <c r="B834" s="93" t="str">
        <f>IF(SP_SUL!Y839="","*",SP_SUL!Y839)</f>
        <v>*</v>
      </c>
      <c r="C834" s="94" t="str">
        <f>IF(SP_SUL!B839="","*",SP_SUL!B839)</f>
        <v>*</v>
      </c>
      <c r="D834" s="93" t="str">
        <f>IF(SP_SUL!D839="","*",SP_SUL!D839)</f>
        <v>*</v>
      </c>
      <c r="E834" s="93" t="str">
        <f>IF(SP_SUL!H839="","*",SP_SUL!H839)</f>
        <v>*</v>
      </c>
      <c r="F834" s="99" t="str">
        <f>IF(SP_SUL!M839="","*",SP_SUL!M839)</f>
        <v>-</v>
      </c>
      <c r="G834" s="94" t="str">
        <f>IF(SP_SUL!I839="","*",SP_SUL!I839)</f>
        <v>*</v>
      </c>
      <c r="H834" s="94" t="str">
        <f>IF(SP_SUL!AB839="","*",SP_SUL!AB839)</f>
        <v>*</v>
      </c>
      <c r="I834" s="94" t="str">
        <f>IF(SP_SUL!AC839="","*",SP_SUL!AC839)</f>
        <v>*</v>
      </c>
      <c r="J834" s="95" t="str">
        <f>IF(SP_SUL!AA839="","*",SP_SUL!AA839)</f>
        <v>*</v>
      </c>
      <c r="K834" s="96" t="str">
        <f>IF(SP_SUL!AD839="","*",SP_SUL!AD839)</f>
        <v>*</v>
      </c>
    </row>
    <row r="835" spans="2:11" hidden="1">
      <c r="B835" s="93" t="str">
        <f>IF(SP_SUL!Y840="","*",SP_SUL!Y840)</f>
        <v>*</v>
      </c>
      <c r="C835" s="94" t="str">
        <f>IF(SP_SUL!B840="","*",SP_SUL!B840)</f>
        <v>*</v>
      </c>
      <c r="D835" s="93" t="str">
        <f>IF(SP_SUL!D840="","*",SP_SUL!D840)</f>
        <v>*</v>
      </c>
      <c r="E835" s="93" t="str">
        <f>IF(SP_SUL!H840="","*",SP_SUL!H840)</f>
        <v>*</v>
      </c>
      <c r="F835" s="99" t="str">
        <f>IF(SP_SUL!M840="","*",SP_SUL!M840)</f>
        <v>-</v>
      </c>
      <c r="G835" s="94" t="str">
        <f>IF(SP_SUL!I840="","*",SP_SUL!I840)</f>
        <v>*</v>
      </c>
      <c r="H835" s="94" t="str">
        <f>IF(SP_SUL!AB840="","*",SP_SUL!AB840)</f>
        <v>*</v>
      </c>
      <c r="I835" s="94" t="str">
        <f>IF(SP_SUL!AC840="","*",SP_SUL!AC840)</f>
        <v>*</v>
      </c>
      <c r="J835" s="95" t="str">
        <f>IF(SP_SUL!AA840="","*",SP_SUL!AA840)</f>
        <v>*</v>
      </c>
      <c r="K835" s="96" t="str">
        <f>IF(SP_SUL!AD840="","*",SP_SUL!AD840)</f>
        <v>*</v>
      </c>
    </row>
    <row r="836" spans="2:11" hidden="1">
      <c r="B836" s="93" t="str">
        <f>IF(SP_SUL!Y841="","*",SP_SUL!Y841)</f>
        <v>*</v>
      </c>
      <c r="C836" s="94" t="str">
        <f>IF(SP_SUL!B841="","*",SP_SUL!B841)</f>
        <v>*</v>
      </c>
      <c r="D836" s="93" t="str">
        <f>IF(SP_SUL!D841="","*",SP_SUL!D841)</f>
        <v>*</v>
      </c>
      <c r="E836" s="93" t="str">
        <f>IF(SP_SUL!H841="","*",SP_SUL!H841)</f>
        <v>*</v>
      </c>
      <c r="F836" s="99" t="str">
        <f>IF(SP_SUL!M841="","*",SP_SUL!M841)</f>
        <v>-</v>
      </c>
      <c r="G836" s="94" t="str">
        <f>IF(SP_SUL!I841="","*",SP_SUL!I841)</f>
        <v>*</v>
      </c>
      <c r="H836" s="94" t="str">
        <f>IF(SP_SUL!AB841="","*",SP_SUL!AB841)</f>
        <v>*</v>
      </c>
      <c r="I836" s="94" t="str">
        <f>IF(SP_SUL!AC841="","*",SP_SUL!AC841)</f>
        <v>*</v>
      </c>
      <c r="J836" s="95" t="str">
        <f>IF(SP_SUL!AA841="","*",SP_SUL!AA841)</f>
        <v>*</v>
      </c>
      <c r="K836" s="96" t="str">
        <f>IF(SP_SUL!AD841="","*",SP_SUL!AD841)</f>
        <v>*</v>
      </c>
    </row>
    <row r="837" spans="2:11" hidden="1">
      <c r="B837" s="93" t="str">
        <f>IF(SP_SUL!Y842="","*",SP_SUL!Y842)</f>
        <v>*</v>
      </c>
      <c r="C837" s="94" t="str">
        <f>IF(SP_SUL!B842="","*",SP_SUL!B842)</f>
        <v>*</v>
      </c>
      <c r="D837" s="93" t="str">
        <f>IF(SP_SUL!D842="","*",SP_SUL!D842)</f>
        <v>*</v>
      </c>
      <c r="E837" s="93" t="str">
        <f>IF(SP_SUL!H842="","*",SP_SUL!H842)</f>
        <v>*</v>
      </c>
      <c r="F837" s="99" t="str">
        <f>IF(SP_SUL!M842="","*",SP_SUL!M842)</f>
        <v>-</v>
      </c>
      <c r="G837" s="94" t="str">
        <f>IF(SP_SUL!I842="","*",SP_SUL!I842)</f>
        <v>*</v>
      </c>
      <c r="H837" s="94" t="str">
        <f>IF(SP_SUL!AB842="","*",SP_SUL!AB842)</f>
        <v>*</v>
      </c>
      <c r="I837" s="94" t="str">
        <f>IF(SP_SUL!AC842="","*",SP_SUL!AC842)</f>
        <v>*</v>
      </c>
      <c r="J837" s="95" t="str">
        <f>IF(SP_SUL!AA842="","*",SP_SUL!AA842)</f>
        <v>*</v>
      </c>
      <c r="K837" s="96" t="str">
        <f>IF(SP_SUL!AD842="","*",SP_SUL!AD842)</f>
        <v>*</v>
      </c>
    </row>
    <row r="838" spans="2:11" hidden="1">
      <c r="B838" s="93" t="str">
        <f>IF(SP_SUL!Y843="","*",SP_SUL!Y843)</f>
        <v>*</v>
      </c>
      <c r="C838" s="94" t="str">
        <f>IF(SP_SUL!B843="","*",SP_SUL!B843)</f>
        <v>*</v>
      </c>
      <c r="D838" s="93" t="str">
        <f>IF(SP_SUL!D843="","*",SP_SUL!D843)</f>
        <v>*</v>
      </c>
      <c r="E838" s="93" t="str">
        <f>IF(SP_SUL!H843="","*",SP_SUL!H843)</f>
        <v>*</v>
      </c>
      <c r="F838" s="99" t="str">
        <f>IF(SP_SUL!M843="","*",SP_SUL!M843)</f>
        <v>-</v>
      </c>
      <c r="G838" s="94" t="str">
        <f>IF(SP_SUL!I843="","*",SP_SUL!I843)</f>
        <v>*</v>
      </c>
      <c r="H838" s="94" t="str">
        <f>IF(SP_SUL!AB843="","*",SP_SUL!AB843)</f>
        <v>*</v>
      </c>
      <c r="I838" s="94" t="str">
        <f>IF(SP_SUL!AC843="","*",SP_SUL!AC843)</f>
        <v>*</v>
      </c>
      <c r="J838" s="95" t="str">
        <f>IF(SP_SUL!AA843="","*",SP_SUL!AA843)</f>
        <v>*</v>
      </c>
      <c r="K838" s="96" t="str">
        <f>IF(SP_SUL!AD843="","*",SP_SUL!AD843)</f>
        <v>*</v>
      </c>
    </row>
    <row r="839" spans="2:11" hidden="1">
      <c r="B839" s="93" t="str">
        <f>IF(SP_SUL!Y844="","*",SP_SUL!Y844)</f>
        <v>*</v>
      </c>
      <c r="C839" s="94" t="str">
        <f>IF(SP_SUL!B844="","*",SP_SUL!B844)</f>
        <v>*</v>
      </c>
      <c r="D839" s="93" t="str">
        <f>IF(SP_SUL!D844="","*",SP_SUL!D844)</f>
        <v>*</v>
      </c>
      <c r="E839" s="93" t="str">
        <f>IF(SP_SUL!H844="","*",SP_SUL!H844)</f>
        <v>*</v>
      </c>
      <c r="F839" s="99" t="str">
        <f>IF(SP_SUL!M844="","*",SP_SUL!M844)</f>
        <v>-</v>
      </c>
      <c r="G839" s="94" t="str">
        <f>IF(SP_SUL!I844="","*",SP_SUL!I844)</f>
        <v>*</v>
      </c>
      <c r="H839" s="94" t="str">
        <f>IF(SP_SUL!AB844="","*",SP_SUL!AB844)</f>
        <v>*</v>
      </c>
      <c r="I839" s="94" t="str">
        <f>IF(SP_SUL!AC844="","*",SP_SUL!AC844)</f>
        <v>*</v>
      </c>
      <c r="J839" s="95" t="str">
        <f>IF(SP_SUL!AA844="","*",SP_SUL!AA844)</f>
        <v>*</v>
      </c>
      <c r="K839" s="96" t="str">
        <f>IF(SP_SUL!AD844="","*",SP_SUL!AD844)</f>
        <v>*</v>
      </c>
    </row>
    <row r="840" spans="2:11" hidden="1">
      <c r="B840" s="93" t="str">
        <f>IF(SP_SUL!Y845="","*",SP_SUL!Y845)</f>
        <v>*</v>
      </c>
      <c r="C840" s="94" t="str">
        <f>IF(SP_SUL!B845="","*",SP_SUL!B845)</f>
        <v>*</v>
      </c>
      <c r="D840" s="93" t="str">
        <f>IF(SP_SUL!D845="","*",SP_SUL!D845)</f>
        <v>*</v>
      </c>
      <c r="E840" s="93" t="str">
        <f>IF(SP_SUL!H845="","*",SP_SUL!H845)</f>
        <v>*</v>
      </c>
      <c r="F840" s="99" t="str">
        <f>IF(SP_SUL!M845="","*",SP_SUL!M845)</f>
        <v>-</v>
      </c>
      <c r="G840" s="94" t="str">
        <f>IF(SP_SUL!I845="","*",SP_SUL!I845)</f>
        <v>*</v>
      </c>
      <c r="H840" s="94" t="str">
        <f>IF(SP_SUL!AB845="","*",SP_SUL!AB845)</f>
        <v>*</v>
      </c>
      <c r="I840" s="94" t="str">
        <f>IF(SP_SUL!AC845="","*",SP_SUL!AC845)</f>
        <v>*</v>
      </c>
      <c r="J840" s="95" t="str">
        <f>IF(SP_SUL!AA845="","*",SP_SUL!AA845)</f>
        <v>*</v>
      </c>
      <c r="K840" s="96" t="str">
        <f>IF(SP_SUL!AD845="","*",SP_SUL!AD845)</f>
        <v>*</v>
      </c>
    </row>
    <row r="841" spans="2:11" hidden="1">
      <c r="B841" s="93" t="str">
        <f>IF(SP_SUL!Y846="","*",SP_SUL!Y846)</f>
        <v>*</v>
      </c>
      <c r="C841" s="94" t="str">
        <f>IF(SP_SUL!B846="","*",SP_SUL!B846)</f>
        <v>*</v>
      </c>
      <c r="D841" s="93" t="str">
        <f>IF(SP_SUL!D846="","*",SP_SUL!D846)</f>
        <v>*</v>
      </c>
      <c r="E841" s="93" t="str">
        <f>IF(SP_SUL!H846="","*",SP_SUL!H846)</f>
        <v>*</v>
      </c>
      <c r="F841" s="99" t="str">
        <f>IF(SP_SUL!M846="","*",SP_SUL!M846)</f>
        <v>-</v>
      </c>
      <c r="G841" s="94" t="str">
        <f>IF(SP_SUL!I846="","*",SP_SUL!I846)</f>
        <v>*</v>
      </c>
      <c r="H841" s="94" t="str">
        <f>IF(SP_SUL!AB846="","*",SP_SUL!AB846)</f>
        <v>*</v>
      </c>
      <c r="I841" s="94" t="str">
        <f>IF(SP_SUL!AC846="","*",SP_SUL!AC846)</f>
        <v>*</v>
      </c>
      <c r="J841" s="95" t="str">
        <f>IF(SP_SUL!AA846="","*",SP_SUL!AA846)</f>
        <v>*</v>
      </c>
      <c r="K841" s="96" t="str">
        <f>IF(SP_SUL!AD846="","*",SP_SUL!AD846)</f>
        <v>*</v>
      </c>
    </row>
    <row r="842" spans="2:11" hidden="1">
      <c r="B842" s="93" t="str">
        <f>IF(SP_SUL!Y847="","*",SP_SUL!Y847)</f>
        <v>*</v>
      </c>
      <c r="C842" s="94" t="str">
        <f>IF(SP_SUL!B847="","*",SP_SUL!B847)</f>
        <v>*</v>
      </c>
      <c r="D842" s="93" t="str">
        <f>IF(SP_SUL!D847="","*",SP_SUL!D847)</f>
        <v>*</v>
      </c>
      <c r="E842" s="93" t="str">
        <f>IF(SP_SUL!H847="","*",SP_SUL!H847)</f>
        <v>*</v>
      </c>
      <c r="F842" s="99" t="str">
        <f>IF(SP_SUL!M847="","*",SP_SUL!M847)</f>
        <v>-</v>
      </c>
      <c r="G842" s="94" t="str">
        <f>IF(SP_SUL!I847="","*",SP_SUL!I847)</f>
        <v>*</v>
      </c>
      <c r="H842" s="94" t="str">
        <f>IF(SP_SUL!AB847="","*",SP_SUL!AB847)</f>
        <v>*</v>
      </c>
      <c r="I842" s="94" t="str">
        <f>IF(SP_SUL!AC847="","*",SP_SUL!AC847)</f>
        <v>*</v>
      </c>
      <c r="J842" s="95" t="str">
        <f>IF(SP_SUL!AA847="","*",SP_SUL!AA847)</f>
        <v>*</v>
      </c>
      <c r="K842" s="96" t="str">
        <f>IF(SP_SUL!AD847="","*",SP_SUL!AD847)</f>
        <v>*</v>
      </c>
    </row>
    <row r="843" spans="2:11" hidden="1">
      <c r="B843" s="93" t="str">
        <f>IF(SP_SUL!Y848="","*",SP_SUL!Y848)</f>
        <v>*</v>
      </c>
      <c r="C843" s="94" t="str">
        <f>IF(SP_SUL!B848="","*",SP_SUL!B848)</f>
        <v>*</v>
      </c>
      <c r="D843" s="93" t="str">
        <f>IF(SP_SUL!D848="","*",SP_SUL!D848)</f>
        <v>*</v>
      </c>
      <c r="E843" s="93" t="str">
        <f>IF(SP_SUL!H848="","*",SP_SUL!H848)</f>
        <v>*</v>
      </c>
      <c r="F843" s="99" t="str">
        <f>IF(SP_SUL!M848="","*",SP_SUL!M848)</f>
        <v>-</v>
      </c>
      <c r="G843" s="94" t="str">
        <f>IF(SP_SUL!I848="","*",SP_SUL!I848)</f>
        <v>*</v>
      </c>
      <c r="H843" s="94" t="str">
        <f>IF(SP_SUL!AB848="","*",SP_SUL!AB848)</f>
        <v>*</v>
      </c>
      <c r="I843" s="94" t="str">
        <f>IF(SP_SUL!AC848="","*",SP_SUL!AC848)</f>
        <v>*</v>
      </c>
      <c r="J843" s="95" t="str">
        <f>IF(SP_SUL!AA848="","*",SP_SUL!AA848)</f>
        <v>*</v>
      </c>
      <c r="K843" s="96" t="str">
        <f>IF(SP_SUL!AD848="","*",SP_SUL!AD848)</f>
        <v>*</v>
      </c>
    </row>
    <row r="844" spans="2:11" hidden="1">
      <c r="B844" s="93" t="str">
        <f>IF(SP_SUL!Y849="","*",SP_SUL!Y849)</f>
        <v>*</v>
      </c>
      <c r="C844" s="94" t="str">
        <f>IF(SP_SUL!B849="","*",SP_SUL!B849)</f>
        <v>*</v>
      </c>
      <c r="D844" s="93" t="str">
        <f>IF(SP_SUL!D849="","*",SP_SUL!D849)</f>
        <v>*</v>
      </c>
      <c r="E844" s="93" t="str">
        <f>IF(SP_SUL!H849="","*",SP_SUL!H849)</f>
        <v>*</v>
      </c>
      <c r="F844" s="99" t="str">
        <f>IF(SP_SUL!M849="","*",SP_SUL!M849)</f>
        <v>-</v>
      </c>
      <c r="G844" s="94" t="str">
        <f>IF(SP_SUL!I849="","*",SP_SUL!I849)</f>
        <v>*</v>
      </c>
      <c r="H844" s="94" t="str">
        <f>IF(SP_SUL!AB849="","*",SP_SUL!AB849)</f>
        <v>*</v>
      </c>
      <c r="I844" s="94" t="str">
        <f>IF(SP_SUL!AC849="","*",SP_SUL!AC849)</f>
        <v>*</v>
      </c>
      <c r="J844" s="95" t="str">
        <f>IF(SP_SUL!AA849="","*",SP_SUL!AA849)</f>
        <v>*</v>
      </c>
      <c r="K844" s="96" t="str">
        <f>IF(SP_SUL!AD849="","*",SP_SUL!AD849)</f>
        <v>*</v>
      </c>
    </row>
    <row r="845" spans="2:11" hidden="1">
      <c r="B845" s="93" t="str">
        <f>IF(SP_SUL!Y850="","*",SP_SUL!Y850)</f>
        <v>*</v>
      </c>
      <c r="C845" s="94" t="str">
        <f>IF(SP_SUL!B850="","*",SP_SUL!B850)</f>
        <v>*</v>
      </c>
      <c r="D845" s="93" t="str">
        <f>IF(SP_SUL!D850="","*",SP_SUL!D850)</f>
        <v>*</v>
      </c>
      <c r="E845" s="93" t="str">
        <f>IF(SP_SUL!H850="","*",SP_SUL!H850)</f>
        <v>*</v>
      </c>
      <c r="F845" s="99" t="str">
        <f>IF(SP_SUL!M850="","*",SP_SUL!M850)</f>
        <v>-</v>
      </c>
      <c r="G845" s="94" t="str">
        <f>IF(SP_SUL!I850="","*",SP_SUL!I850)</f>
        <v>*</v>
      </c>
      <c r="H845" s="94" t="str">
        <f>IF(SP_SUL!AB850="","*",SP_SUL!AB850)</f>
        <v>*</v>
      </c>
      <c r="I845" s="94" t="str">
        <f>IF(SP_SUL!AC850="","*",SP_SUL!AC850)</f>
        <v>*</v>
      </c>
      <c r="J845" s="95" t="str">
        <f>IF(SP_SUL!AA850="","*",SP_SUL!AA850)</f>
        <v>*</v>
      </c>
      <c r="K845" s="96" t="str">
        <f>IF(SP_SUL!AD850="","*",SP_SUL!AD850)</f>
        <v>*</v>
      </c>
    </row>
    <row r="846" spans="2:11" hidden="1">
      <c r="B846" s="93" t="str">
        <f>IF(SP_SUL!Y851="","*",SP_SUL!Y851)</f>
        <v>*</v>
      </c>
      <c r="C846" s="94" t="str">
        <f>IF(SP_SUL!B851="","*",SP_SUL!B851)</f>
        <v>*</v>
      </c>
      <c r="D846" s="93" t="str">
        <f>IF(SP_SUL!D851="","*",SP_SUL!D851)</f>
        <v>*</v>
      </c>
      <c r="E846" s="93" t="str">
        <f>IF(SP_SUL!H851="","*",SP_SUL!H851)</f>
        <v>*</v>
      </c>
      <c r="F846" s="99" t="str">
        <f>IF(SP_SUL!M851="","*",SP_SUL!M851)</f>
        <v>-</v>
      </c>
      <c r="G846" s="94" t="str">
        <f>IF(SP_SUL!I851="","*",SP_SUL!I851)</f>
        <v>*</v>
      </c>
      <c r="H846" s="94" t="str">
        <f>IF(SP_SUL!AB851="","*",SP_SUL!AB851)</f>
        <v>*</v>
      </c>
      <c r="I846" s="94" t="str">
        <f>IF(SP_SUL!AC851="","*",SP_SUL!AC851)</f>
        <v>*</v>
      </c>
      <c r="J846" s="95" t="str">
        <f>IF(SP_SUL!AA851="","*",SP_SUL!AA851)</f>
        <v>*</v>
      </c>
      <c r="K846" s="96" t="str">
        <f>IF(SP_SUL!AD851="","*",SP_SUL!AD851)</f>
        <v>*</v>
      </c>
    </row>
    <row r="847" spans="2:11" hidden="1">
      <c r="B847" s="93" t="str">
        <f>IF(SP_SUL!Y852="","*",SP_SUL!Y852)</f>
        <v>*</v>
      </c>
      <c r="C847" s="94" t="str">
        <f>IF(SP_SUL!B852="","*",SP_SUL!B852)</f>
        <v>*</v>
      </c>
      <c r="D847" s="93" t="str">
        <f>IF(SP_SUL!D852="","*",SP_SUL!D852)</f>
        <v>*</v>
      </c>
      <c r="E847" s="93" t="str">
        <f>IF(SP_SUL!H852="","*",SP_SUL!H852)</f>
        <v>*</v>
      </c>
      <c r="F847" s="99" t="str">
        <f>IF(SP_SUL!M852="","*",SP_SUL!M852)</f>
        <v>-</v>
      </c>
      <c r="G847" s="94" t="str">
        <f>IF(SP_SUL!I852="","*",SP_SUL!I852)</f>
        <v>*</v>
      </c>
      <c r="H847" s="94" t="str">
        <f>IF(SP_SUL!AB852="","*",SP_SUL!AB852)</f>
        <v>*</v>
      </c>
      <c r="I847" s="94" t="str">
        <f>IF(SP_SUL!AC852="","*",SP_SUL!AC852)</f>
        <v>*</v>
      </c>
      <c r="J847" s="95" t="str">
        <f>IF(SP_SUL!AA852="","*",SP_SUL!AA852)</f>
        <v>*</v>
      </c>
      <c r="K847" s="96" t="str">
        <f>IF(SP_SUL!AD852="","*",SP_SUL!AD852)</f>
        <v>*</v>
      </c>
    </row>
    <row r="848" spans="2:11" hidden="1">
      <c r="B848" s="93" t="str">
        <f>IF(SP_SUL!Y853="","*",SP_SUL!Y853)</f>
        <v>*</v>
      </c>
      <c r="C848" s="94" t="str">
        <f>IF(SP_SUL!B853="","*",SP_SUL!B853)</f>
        <v>*</v>
      </c>
      <c r="D848" s="93" t="str">
        <f>IF(SP_SUL!D853="","*",SP_SUL!D853)</f>
        <v>*</v>
      </c>
      <c r="E848" s="93" t="str">
        <f>IF(SP_SUL!H853="","*",SP_SUL!H853)</f>
        <v>*</v>
      </c>
      <c r="F848" s="99" t="str">
        <f>IF(SP_SUL!M853="","*",SP_SUL!M853)</f>
        <v>-</v>
      </c>
      <c r="G848" s="94" t="str">
        <f>IF(SP_SUL!I853="","*",SP_SUL!I853)</f>
        <v>*</v>
      </c>
      <c r="H848" s="94" t="str">
        <f>IF(SP_SUL!AB853="","*",SP_SUL!AB853)</f>
        <v>*</v>
      </c>
      <c r="I848" s="94" t="str">
        <f>IF(SP_SUL!AC853="","*",SP_SUL!AC853)</f>
        <v>*</v>
      </c>
      <c r="J848" s="95" t="str">
        <f>IF(SP_SUL!AA853="","*",SP_SUL!AA853)</f>
        <v>*</v>
      </c>
      <c r="K848" s="96" t="str">
        <f>IF(SP_SUL!AD853="","*",SP_SUL!AD853)</f>
        <v>*</v>
      </c>
    </row>
    <row r="849" spans="2:11" hidden="1">
      <c r="B849" s="93" t="str">
        <f>IF(SP_SUL!Y854="","*",SP_SUL!Y854)</f>
        <v>*</v>
      </c>
      <c r="C849" s="94" t="str">
        <f>IF(SP_SUL!B854="","*",SP_SUL!B854)</f>
        <v>*</v>
      </c>
      <c r="D849" s="93" t="str">
        <f>IF(SP_SUL!D854="","*",SP_SUL!D854)</f>
        <v>*</v>
      </c>
      <c r="E849" s="93" t="str">
        <f>IF(SP_SUL!H854="","*",SP_SUL!H854)</f>
        <v>*</v>
      </c>
      <c r="F849" s="99" t="str">
        <f>IF(SP_SUL!M854="","*",SP_SUL!M854)</f>
        <v>-</v>
      </c>
      <c r="G849" s="94" t="str">
        <f>IF(SP_SUL!I854="","*",SP_SUL!I854)</f>
        <v>*</v>
      </c>
      <c r="H849" s="94" t="str">
        <f>IF(SP_SUL!AB854="","*",SP_SUL!AB854)</f>
        <v>*</v>
      </c>
      <c r="I849" s="94" t="str">
        <f>IF(SP_SUL!AC854="","*",SP_SUL!AC854)</f>
        <v>*</v>
      </c>
      <c r="J849" s="95" t="str">
        <f>IF(SP_SUL!AA854="","*",SP_SUL!AA854)</f>
        <v>*</v>
      </c>
      <c r="K849" s="96" t="str">
        <f>IF(SP_SUL!AD854="","*",SP_SUL!AD854)</f>
        <v>*</v>
      </c>
    </row>
    <row r="850" spans="2:11" hidden="1">
      <c r="B850" s="93" t="str">
        <f>IF(SP_SUL!Y855="","*",SP_SUL!Y855)</f>
        <v>*</v>
      </c>
      <c r="C850" s="94" t="str">
        <f>IF(SP_SUL!B855="","*",SP_SUL!B855)</f>
        <v>*</v>
      </c>
      <c r="D850" s="93" t="str">
        <f>IF(SP_SUL!D855="","*",SP_SUL!D855)</f>
        <v>*</v>
      </c>
      <c r="E850" s="93" t="str">
        <f>IF(SP_SUL!H855="","*",SP_SUL!H855)</f>
        <v>*</v>
      </c>
      <c r="F850" s="99" t="str">
        <f>IF(SP_SUL!M855="","*",SP_SUL!M855)</f>
        <v>-</v>
      </c>
      <c r="G850" s="94" t="str">
        <f>IF(SP_SUL!I855="","*",SP_SUL!I855)</f>
        <v>*</v>
      </c>
      <c r="H850" s="94" t="str">
        <f>IF(SP_SUL!AB855="","*",SP_SUL!AB855)</f>
        <v>*</v>
      </c>
      <c r="I850" s="94" t="str">
        <f>IF(SP_SUL!AC855="","*",SP_SUL!AC855)</f>
        <v>*</v>
      </c>
      <c r="J850" s="95" t="str">
        <f>IF(SP_SUL!AA855="","*",SP_SUL!AA855)</f>
        <v>*</v>
      </c>
      <c r="K850" s="96" t="str">
        <f>IF(SP_SUL!AD855="","*",SP_SUL!AD855)</f>
        <v>*</v>
      </c>
    </row>
    <row r="851" spans="2:11" hidden="1">
      <c r="B851" s="93" t="str">
        <f>IF(SP_SUL!Y856="","*",SP_SUL!Y856)</f>
        <v>*</v>
      </c>
      <c r="C851" s="94" t="str">
        <f>IF(SP_SUL!B856="","*",SP_SUL!B856)</f>
        <v>*</v>
      </c>
      <c r="D851" s="93" t="str">
        <f>IF(SP_SUL!D856="","*",SP_SUL!D856)</f>
        <v>*</v>
      </c>
      <c r="E851" s="93" t="str">
        <f>IF(SP_SUL!H856="","*",SP_SUL!H856)</f>
        <v>*</v>
      </c>
      <c r="F851" s="99" t="str">
        <f>IF(SP_SUL!M856="","*",SP_SUL!M856)</f>
        <v>-</v>
      </c>
      <c r="G851" s="94" t="str">
        <f>IF(SP_SUL!I856="","*",SP_SUL!I856)</f>
        <v>*</v>
      </c>
      <c r="H851" s="94" t="str">
        <f>IF(SP_SUL!AB856="","*",SP_SUL!AB856)</f>
        <v>*</v>
      </c>
      <c r="I851" s="94" t="str">
        <f>IF(SP_SUL!AC856="","*",SP_SUL!AC856)</f>
        <v>*</v>
      </c>
      <c r="J851" s="95" t="str">
        <f>IF(SP_SUL!AA856="","*",SP_SUL!AA856)</f>
        <v>*</v>
      </c>
      <c r="K851" s="96" t="str">
        <f>IF(SP_SUL!AD856="","*",SP_SUL!AD856)</f>
        <v>*</v>
      </c>
    </row>
    <row r="852" spans="2:11" hidden="1">
      <c r="B852" s="93" t="str">
        <f>IF(SP_SUL!Y857="","*",SP_SUL!Y857)</f>
        <v>*</v>
      </c>
      <c r="C852" s="94" t="str">
        <f>IF(SP_SUL!B857="","*",SP_SUL!B857)</f>
        <v>*</v>
      </c>
      <c r="D852" s="93" t="str">
        <f>IF(SP_SUL!D857="","*",SP_SUL!D857)</f>
        <v>*</v>
      </c>
      <c r="E852" s="93" t="str">
        <f>IF(SP_SUL!H857="","*",SP_SUL!H857)</f>
        <v>*</v>
      </c>
      <c r="F852" s="99" t="str">
        <f>IF(SP_SUL!M857="","*",SP_SUL!M857)</f>
        <v>-</v>
      </c>
      <c r="G852" s="94" t="str">
        <f>IF(SP_SUL!I857="","*",SP_SUL!I857)</f>
        <v>*</v>
      </c>
      <c r="H852" s="94" t="str">
        <f>IF(SP_SUL!AB857="","*",SP_SUL!AB857)</f>
        <v>*</v>
      </c>
      <c r="I852" s="94" t="str">
        <f>IF(SP_SUL!AC857="","*",SP_SUL!AC857)</f>
        <v>*</v>
      </c>
      <c r="J852" s="95" t="str">
        <f>IF(SP_SUL!AA857="","*",SP_SUL!AA857)</f>
        <v>*</v>
      </c>
      <c r="K852" s="96" t="str">
        <f>IF(SP_SUL!AD857="","*",SP_SUL!AD857)</f>
        <v>*</v>
      </c>
    </row>
    <row r="853" spans="2:11" hidden="1">
      <c r="B853" s="93" t="str">
        <f>IF(SP_SUL!Y858="","*",SP_SUL!Y858)</f>
        <v>*</v>
      </c>
      <c r="C853" s="94" t="str">
        <f>IF(SP_SUL!B858="","*",SP_SUL!B858)</f>
        <v>*</v>
      </c>
      <c r="D853" s="93" t="str">
        <f>IF(SP_SUL!D858="","*",SP_SUL!D858)</f>
        <v>*</v>
      </c>
      <c r="E853" s="93" t="str">
        <f>IF(SP_SUL!H858="","*",SP_SUL!H858)</f>
        <v>*</v>
      </c>
      <c r="F853" s="99" t="str">
        <f>IF(SP_SUL!M858="","*",SP_SUL!M858)</f>
        <v>-</v>
      </c>
      <c r="G853" s="94" t="str">
        <f>IF(SP_SUL!I858="","*",SP_SUL!I858)</f>
        <v>*</v>
      </c>
      <c r="H853" s="94" t="str">
        <f>IF(SP_SUL!AB858="","*",SP_SUL!AB858)</f>
        <v>*</v>
      </c>
      <c r="I853" s="94" t="str">
        <f>IF(SP_SUL!AC858="","*",SP_SUL!AC858)</f>
        <v>*</v>
      </c>
      <c r="J853" s="95" t="str">
        <f>IF(SP_SUL!AA858="","*",SP_SUL!AA858)</f>
        <v>*</v>
      </c>
      <c r="K853" s="96" t="str">
        <f>IF(SP_SUL!AD858="","*",SP_SUL!AD858)</f>
        <v>*</v>
      </c>
    </row>
    <row r="854" spans="2:11" hidden="1">
      <c r="B854" s="93" t="str">
        <f>IF(SP_SUL!Y859="","*",SP_SUL!Y859)</f>
        <v>*</v>
      </c>
      <c r="C854" s="94" t="str">
        <f>IF(SP_SUL!B859="","*",SP_SUL!B859)</f>
        <v>*</v>
      </c>
      <c r="D854" s="93" t="str">
        <f>IF(SP_SUL!D859="","*",SP_SUL!D859)</f>
        <v>*</v>
      </c>
      <c r="E854" s="93" t="str">
        <f>IF(SP_SUL!H859="","*",SP_SUL!H859)</f>
        <v>*</v>
      </c>
      <c r="F854" s="99" t="str">
        <f>IF(SP_SUL!M859="","*",SP_SUL!M859)</f>
        <v>-</v>
      </c>
      <c r="G854" s="94" t="str">
        <f>IF(SP_SUL!I859="","*",SP_SUL!I859)</f>
        <v>*</v>
      </c>
      <c r="H854" s="94" t="str">
        <f>IF(SP_SUL!AB859="","*",SP_SUL!AB859)</f>
        <v>*</v>
      </c>
      <c r="I854" s="94" t="str">
        <f>IF(SP_SUL!AC859="","*",SP_SUL!AC859)</f>
        <v>*</v>
      </c>
      <c r="J854" s="95" t="str">
        <f>IF(SP_SUL!AA859="","*",SP_SUL!AA859)</f>
        <v>*</v>
      </c>
      <c r="K854" s="96" t="str">
        <f>IF(SP_SUL!AD859="","*",SP_SUL!AD859)</f>
        <v>*</v>
      </c>
    </row>
    <row r="855" spans="2:11" hidden="1">
      <c r="B855" s="93" t="str">
        <f>IF(SP_SUL!Y860="","*",SP_SUL!Y860)</f>
        <v>*</v>
      </c>
      <c r="C855" s="94" t="str">
        <f>IF(SP_SUL!B860="","*",SP_SUL!B860)</f>
        <v>*</v>
      </c>
      <c r="D855" s="93" t="str">
        <f>IF(SP_SUL!D860="","*",SP_SUL!D860)</f>
        <v>*</v>
      </c>
      <c r="E855" s="93" t="str">
        <f>IF(SP_SUL!H860="","*",SP_SUL!H860)</f>
        <v>*</v>
      </c>
      <c r="F855" s="99" t="str">
        <f>IF(SP_SUL!M860="","*",SP_SUL!M860)</f>
        <v>-</v>
      </c>
      <c r="G855" s="94" t="str">
        <f>IF(SP_SUL!I860="","*",SP_SUL!I860)</f>
        <v>*</v>
      </c>
      <c r="H855" s="94" t="str">
        <f>IF(SP_SUL!AB860="","*",SP_SUL!AB860)</f>
        <v>*</v>
      </c>
      <c r="I855" s="94" t="str">
        <f>IF(SP_SUL!AC860="","*",SP_SUL!AC860)</f>
        <v>*</v>
      </c>
      <c r="J855" s="95" t="str">
        <f>IF(SP_SUL!AA860="","*",SP_SUL!AA860)</f>
        <v>*</v>
      </c>
      <c r="K855" s="96" t="str">
        <f>IF(SP_SUL!AD860="","*",SP_SUL!AD860)</f>
        <v>*</v>
      </c>
    </row>
    <row r="856" spans="2:11" hidden="1">
      <c r="B856" s="93" t="str">
        <f>IF(SP_SUL!Y861="","*",SP_SUL!Y861)</f>
        <v>*</v>
      </c>
      <c r="C856" s="94" t="str">
        <f>IF(SP_SUL!B861="","*",SP_SUL!B861)</f>
        <v>*</v>
      </c>
      <c r="D856" s="93" t="str">
        <f>IF(SP_SUL!D861="","*",SP_SUL!D861)</f>
        <v>*</v>
      </c>
      <c r="E856" s="93" t="str">
        <f>IF(SP_SUL!H861="","*",SP_SUL!H861)</f>
        <v>*</v>
      </c>
      <c r="F856" s="99" t="str">
        <f>IF(SP_SUL!M861="","*",SP_SUL!M861)</f>
        <v>-</v>
      </c>
      <c r="G856" s="94" t="str">
        <f>IF(SP_SUL!I861="","*",SP_SUL!I861)</f>
        <v>*</v>
      </c>
      <c r="H856" s="94" t="str">
        <f>IF(SP_SUL!AB861="","*",SP_SUL!AB861)</f>
        <v>*</v>
      </c>
      <c r="I856" s="94" t="str">
        <f>IF(SP_SUL!AC861="","*",SP_SUL!AC861)</f>
        <v>*</v>
      </c>
      <c r="J856" s="95" t="str">
        <f>IF(SP_SUL!AA861="","*",SP_SUL!AA861)</f>
        <v>*</v>
      </c>
      <c r="K856" s="96" t="str">
        <f>IF(SP_SUL!AD861="","*",SP_SUL!AD861)</f>
        <v>*</v>
      </c>
    </row>
    <row r="857" spans="2:11" hidden="1">
      <c r="B857" s="93" t="str">
        <f>IF(SP_SUL!Y862="","*",SP_SUL!Y862)</f>
        <v>*</v>
      </c>
      <c r="C857" s="94" t="str">
        <f>IF(SP_SUL!B862="","*",SP_SUL!B862)</f>
        <v>*</v>
      </c>
      <c r="D857" s="93" t="str">
        <f>IF(SP_SUL!D862="","*",SP_SUL!D862)</f>
        <v>*</v>
      </c>
      <c r="E857" s="93" t="str">
        <f>IF(SP_SUL!H862="","*",SP_SUL!H862)</f>
        <v>*</v>
      </c>
      <c r="F857" s="99" t="str">
        <f>IF(SP_SUL!M862="","*",SP_SUL!M862)</f>
        <v>-</v>
      </c>
      <c r="G857" s="94" t="str">
        <f>IF(SP_SUL!I862="","*",SP_SUL!I862)</f>
        <v>*</v>
      </c>
      <c r="H857" s="94" t="str">
        <f>IF(SP_SUL!AB862="","*",SP_SUL!AB862)</f>
        <v>*</v>
      </c>
      <c r="I857" s="94" t="str">
        <f>IF(SP_SUL!AC862="","*",SP_SUL!AC862)</f>
        <v>*</v>
      </c>
      <c r="J857" s="95" t="str">
        <f>IF(SP_SUL!AA862="","*",SP_SUL!AA862)</f>
        <v>*</v>
      </c>
      <c r="K857" s="96" t="str">
        <f>IF(SP_SUL!AD862="","*",SP_SUL!AD862)</f>
        <v>*</v>
      </c>
    </row>
    <row r="858" spans="2:11" hidden="1">
      <c r="B858" s="93" t="str">
        <f>IF(SP_SUL!Y863="","*",SP_SUL!Y863)</f>
        <v>*</v>
      </c>
      <c r="C858" s="94" t="str">
        <f>IF(SP_SUL!B863="","*",SP_SUL!B863)</f>
        <v>*</v>
      </c>
      <c r="D858" s="93" t="str">
        <f>IF(SP_SUL!D863="","*",SP_SUL!D863)</f>
        <v>*</v>
      </c>
      <c r="E858" s="93" t="str">
        <f>IF(SP_SUL!H863="","*",SP_SUL!H863)</f>
        <v>*</v>
      </c>
      <c r="F858" s="99" t="str">
        <f>IF(SP_SUL!M863="","*",SP_SUL!M863)</f>
        <v>-</v>
      </c>
      <c r="G858" s="94" t="str">
        <f>IF(SP_SUL!I863="","*",SP_SUL!I863)</f>
        <v>*</v>
      </c>
      <c r="H858" s="94" t="str">
        <f>IF(SP_SUL!AB863="","*",SP_SUL!AB863)</f>
        <v>*</v>
      </c>
      <c r="I858" s="94" t="str">
        <f>IF(SP_SUL!AC863="","*",SP_SUL!AC863)</f>
        <v>*</v>
      </c>
      <c r="J858" s="95" t="str">
        <f>IF(SP_SUL!AA863="","*",SP_SUL!AA863)</f>
        <v>*</v>
      </c>
      <c r="K858" s="96" t="str">
        <f>IF(SP_SUL!AD863="","*",SP_SUL!AD863)</f>
        <v>*</v>
      </c>
    </row>
    <row r="859" spans="2:11" hidden="1">
      <c r="B859" s="93" t="str">
        <f>IF(SP_SUL!Y864="","*",SP_SUL!Y864)</f>
        <v>*</v>
      </c>
      <c r="C859" s="94" t="str">
        <f>IF(SP_SUL!B864="","*",SP_SUL!B864)</f>
        <v>*</v>
      </c>
      <c r="D859" s="93" t="str">
        <f>IF(SP_SUL!D864="","*",SP_SUL!D864)</f>
        <v>*</v>
      </c>
      <c r="E859" s="93" t="str">
        <f>IF(SP_SUL!H864="","*",SP_SUL!H864)</f>
        <v>*</v>
      </c>
      <c r="F859" s="99" t="str">
        <f>IF(SP_SUL!M864="","*",SP_SUL!M864)</f>
        <v>-</v>
      </c>
      <c r="G859" s="94" t="str">
        <f>IF(SP_SUL!I864="","*",SP_SUL!I864)</f>
        <v>*</v>
      </c>
      <c r="H859" s="94" t="str">
        <f>IF(SP_SUL!AB864="","*",SP_SUL!AB864)</f>
        <v>*</v>
      </c>
      <c r="I859" s="94" t="str">
        <f>IF(SP_SUL!AC864="","*",SP_SUL!AC864)</f>
        <v>*</v>
      </c>
      <c r="J859" s="95" t="str">
        <f>IF(SP_SUL!AA864="","*",SP_SUL!AA864)</f>
        <v>*</v>
      </c>
      <c r="K859" s="96" t="str">
        <f>IF(SP_SUL!AD864="","*",SP_SUL!AD864)</f>
        <v>*</v>
      </c>
    </row>
    <row r="860" spans="2:11" hidden="1">
      <c r="B860" s="93" t="str">
        <f>IF(SP_SUL!Y865="","*",SP_SUL!Y865)</f>
        <v>*</v>
      </c>
      <c r="C860" s="94" t="str">
        <f>IF(SP_SUL!B865="","*",SP_SUL!B865)</f>
        <v>*</v>
      </c>
      <c r="D860" s="93" t="str">
        <f>IF(SP_SUL!D865="","*",SP_SUL!D865)</f>
        <v>*</v>
      </c>
      <c r="E860" s="93" t="str">
        <f>IF(SP_SUL!H865="","*",SP_SUL!H865)</f>
        <v>*</v>
      </c>
      <c r="F860" s="99" t="str">
        <f>IF(SP_SUL!M865="","*",SP_SUL!M865)</f>
        <v>-</v>
      </c>
      <c r="G860" s="94" t="str">
        <f>IF(SP_SUL!I865="","*",SP_SUL!I865)</f>
        <v>*</v>
      </c>
      <c r="H860" s="94" t="str">
        <f>IF(SP_SUL!AB865="","*",SP_SUL!AB865)</f>
        <v>*</v>
      </c>
      <c r="I860" s="94" t="str">
        <f>IF(SP_SUL!AC865="","*",SP_SUL!AC865)</f>
        <v>*</v>
      </c>
      <c r="J860" s="95" t="str">
        <f>IF(SP_SUL!AA865="","*",SP_SUL!AA865)</f>
        <v>*</v>
      </c>
      <c r="K860" s="96" t="str">
        <f>IF(SP_SUL!AD865="","*",SP_SUL!AD865)</f>
        <v>*</v>
      </c>
    </row>
    <row r="861" spans="2:11" hidden="1">
      <c r="B861" s="93" t="str">
        <f>IF(SP_SUL!Y866="","*",SP_SUL!Y866)</f>
        <v>*</v>
      </c>
      <c r="C861" s="94" t="str">
        <f>IF(SP_SUL!B866="","*",SP_SUL!B866)</f>
        <v>*</v>
      </c>
      <c r="D861" s="93" t="str">
        <f>IF(SP_SUL!D866="","*",SP_SUL!D866)</f>
        <v>*</v>
      </c>
      <c r="E861" s="93" t="str">
        <f>IF(SP_SUL!H866="","*",SP_SUL!H866)</f>
        <v>*</v>
      </c>
      <c r="F861" s="99" t="str">
        <f>IF(SP_SUL!M866="","*",SP_SUL!M866)</f>
        <v>-</v>
      </c>
      <c r="G861" s="94" t="str">
        <f>IF(SP_SUL!I866="","*",SP_SUL!I866)</f>
        <v>*</v>
      </c>
      <c r="H861" s="94" t="str">
        <f>IF(SP_SUL!AB866="","*",SP_SUL!AB866)</f>
        <v>*</v>
      </c>
      <c r="I861" s="94" t="str">
        <f>IF(SP_SUL!AC866="","*",SP_SUL!AC866)</f>
        <v>*</v>
      </c>
      <c r="J861" s="95" t="str">
        <f>IF(SP_SUL!AA866="","*",SP_SUL!AA866)</f>
        <v>*</v>
      </c>
      <c r="K861" s="96" t="str">
        <f>IF(SP_SUL!AD866="","*",SP_SUL!AD866)</f>
        <v>*</v>
      </c>
    </row>
    <row r="862" spans="2:11" hidden="1">
      <c r="B862" s="93" t="str">
        <f>IF(SP_SUL!Y867="","*",SP_SUL!Y867)</f>
        <v>*</v>
      </c>
      <c r="C862" s="94" t="str">
        <f>IF(SP_SUL!B867="","*",SP_SUL!B867)</f>
        <v>*</v>
      </c>
      <c r="D862" s="93" t="str">
        <f>IF(SP_SUL!D867="","*",SP_SUL!D867)</f>
        <v>*</v>
      </c>
      <c r="E862" s="93" t="str">
        <f>IF(SP_SUL!H867="","*",SP_SUL!H867)</f>
        <v>*</v>
      </c>
      <c r="F862" s="99" t="str">
        <f>IF(SP_SUL!M867="","*",SP_SUL!M867)</f>
        <v>-</v>
      </c>
      <c r="G862" s="94" t="str">
        <f>IF(SP_SUL!I867="","*",SP_SUL!I867)</f>
        <v>*</v>
      </c>
      <c r="H862" s="94" t="str">
        <f>IF(SP_SUL!AB867="","*",SP_SUL!AB867)</f>
        <v>*</v>
      </c>
      <c r="I862" s="94" t="str">
        <f>IF(SP_SUL!AC867="","*",SP_SUL!AC867)</f>
        <v>*</v>
      </c>
      <c r="J862" s="95" t="str">
        <f>IF(SP_SUL!AA867="","*",SP_SUL!AA867)</f>
        <v>*</v>
      </c>
      <c r="K862" s="96" t="str">
        <f>IF(SP_SUL!AD867="","*",SP_SUL!AD867)</f>
        <v>*</v>
      </c>
    </row>
    <row r="863" spans="2:11" hidden="1">
      <c r="B863" s="93" t="str">
        <f>IF(SP_SUL!Y868="","*",SP_SUL!Y868)</f>
        <v>*</v>
      </c>
      <c r="C863" s="94" t="str">
        <f>IF(SP_SUL!B868="","*",SP_SUL!B868)</f>
        <v>*</v>
      </c>
      <c r="D863" s="93" t="str">
        <f>IF(SP_SUL!D868="","*",SP_SUL!D868)</f>
        <v>*</v>
      </c>
      <c r="E863" s="93" t="str">
        <f>IF(SP_SUL!H868="","*",SP_SUL!H868)</f>
        <v>*</v>
      </c>
      <c r="F863" s="99" t="str">
        <f>IF(SP_SUL!M868="","*",SP_SUL!M868)</f>
        <v>-</v>
      </c>
      <c r="G863" s="94" t="str">
        <f>IF(SP_SUL!I868="","*",SP_SUL!I868)</f>
        <v>*</v>
      </c>
      <c r="H863" s="94" t="str">
        <f>IF(SP_SUL!AB868="","*",SP_SUL!AB868)</f>
        <v>*</v>
      </c>
      <c r="I863" s="94" t="str">
        <f>IF(SP_SUL!AC868="","*",SP_SUL!AC868)</f>
        <v>*</v>
      </c>
      <c r="J863" s="95" t="str">
        <f>IF(SP_SUL!AA868="","*",SP_SUL!AA868)</f>
        <v>*</v>
      </c>
      <c r="K863" s="96" t="str">
        <f>IF(SP_SUL!AD868="","*",SP_SUL!AD868)</f>
        <v>*</v>
      </c>
    </row>
    <row r="864" spans="2:11" hidden="1">
      <c r="B864" s="93" t="str">
        <f>IF(SP_SUL!Y869="","*",SP_SUL!Y869)</f>
        <v>*</v>
      </c>
      <c r="C864" s="94" t="str">
        <f>IF(SP_SUL!B869="","*",SP_SUL!B869)</f>
        <v>*</v>
      </c>
      <c r="D864" s="93" t="str">
        <f>IF(SP_SUL!D869="","*",SP_SUL!D869)</f>
        <v>*</v>
      </c>
      <c r="E864" s="93" t="str">
        <f>IF(SP_SUL!H869="","*",SP_SUL!H869)</f>
        <v>*</v>
      </c>
      <c r="F864" s="99" t="str">
        <f>IF(SP_SUL!M869="","*",SP_SUL!M869)</f>
        <v>-</v>
      </c>
      <c r="G864" s="94" t="str">
        <f>IF(SP_SUL!I869="","*",SP_SUL!I869)</f>
        <v>*</v>
      </c>
      <c r="H864" s="94" t="str">
        <f>IF(SP_SUL!AB869="","*",SP_SUL!AB869)</f>
        <v>*</v>
      </c>
      <c r="I864" s="94" t="str">
        <f>IF(SP_SUL!AC869="","*",SP_SUL!AC869)</f>
        <v>*</v>
      </c>
      <c r="J864" s="95" t="str">
        <f>IF(SP_SUL!AA869="","*",SP_SUL!AA869)</f>
        <v>*</v>
      </c>
      <c r="K864" s="96" t="str">
        <f>IF(SP_SUL!AD869="","*",SP_SUL!AD869)</f>
        <v>*</v>
      </c>
    </row>
    <row r="865" spans="2:11" hidden="1">
      <c r="B865" s="93" t="str">
        <f>IF(SP_SUL!Y870="","*",SP_SUL!Y870)</f>
        <v>*</v>
      </c>
      <c r="C865" s="94" t="str">
        <f>IF(SP_SUL!B870="","*",SP_SUL!B870)</f>
        <v>*</v>
      </c>
      <c r="D865" s="93" t="str">
        <f>IF(SP_SUL!D870="","*",SP_SUL!D870)</f>
        <v>*</v>
      </c>
      <c r="E865" s="93" t="str">
        <f>IF(SP_SUL!H870="","*",SP_SUL!H870)</f>
        <v>*</v>
      </c>
      <c r="F865" s="99" t="str">
        <f>IF(SP_SUL!M870="","*",SP_SUL!M870)</f>
        <v>-</v>
      </c>
      <c r="G865" s="94" t="str">
        <f>IF(SP_SUL!I870="","*",SP_SUL!I870)</f>
        <v>*</v>
      </c>
      <c r="H865" s="94" t="str">
        <f>IF(SP_SUL!AB870="","*",SP_SUL!AB870)</f>
        <v>*</v>
      </c>
      <c r="I865" s="94" t="str">
        <f>IF(SP_SUL!AC870="","*",SP_SUL!AC870)</f>
        <v>*</v>
      </c>
      <c r="J865" s="95" t="str">
        <f>IF(SP_SUL!AA870="","*",SP_SUL!AA870)</f>
        <v>*</v>
      </c>
      <c r="K865" s="96" t="str">
        <f>IF(SP_SUL!AD870="","*",SP_SUL!AD870)</f>
        <v>*</v>
      </c>
    </row>
    <row r="866" spans="2:11" hidden="1">
      <c r="B866" s="93" t="str">
        <f>IF(SP_SUL!Y871="","*",SP_SUL!Y871)</f>
        <v>*</v>
      </c>
      <c r="C866" s="94" t="str">
        <f>IF(SP_SUL!B871="","*",SP_SUL!B871)</f>
        <v>*</v>
      </c>
      <c r="D866" s="93" t="str">
        <f>IF(SP_SUL!D871="","*",SP_SUL!D871)</f>
        <v>*</v>
      </c>
      <c r="E866" s="93" t="str">
        <f>IF(SP_SUL!H871="","*",SP_SUL!H871)</f>
        <v>*</v>
      </c>
      <c r="F866" s="99" t="str">
        <f>IF(SP_SUL!M871="","*",SP_SUL!M871)</f>
        <v>-</v>
      </c>
      <c r="G866" s="94" t="str">
        <f>IF(SP_SUL!I871="","*",SP_SUL!I871)</f>
        <v>*</v>
      </c>
      <c r="H866" s="94" t="str">
        <f>IF(SP_SUL!AB871="","*",SP_SUL!AB871)</f>
        <v>*</v>
      </c>
      <c r="I866" s="94" t="str">
        <f>IF(SP_SUL!AC871="","*",SP_SUL!AC871)</f>
        <v>*</v>
      </c>
      <c r="J866" s="95" t="str">
        <f>IF(SP_SUL!AA871="","*",SP_SUL!AA871)</f>
        <v>*</v>
      </c>
      <c r="K866" s="96" t="str">
        <f>IF(SP_SUL!AD871="","*",SP_SUL!AD871)</f>
        <v>*</v>
      </c>
    </row>
    <row r="867" spans="2:11" hidden="1">
      <c r="B867" s="93" t="str">
        <f>IF(SP_SUL!Y872="","*",SP_SUL!Y872)</f>
        <v>*</v>
      </c>
      <c r="C867" s="94" t="str">
        <f>IF(SP_SUL!B872="","*",SP_SUL!B872)</f>
        <v>*</v>
      </c>
      <c r="D867" s="93" t="str">
        <f>IF(SP_SUL!D872="","*",SP_SUL!D872)</f>
        <v>*</v>
      </c>
      <c r="E867" s="93" t="str">
        <f>IF(SP_SUL!H872="","*",SP_SUL!H872)</f>
        <v>*</v>
      </c>
      <c r="F867" s="99" t="str">
        <f>IF(SP_SUL!M872="","*",SP_SUL!M872)</f>
        <v>-</v>
      </c>
      <c r="G867" s="94" t="str">
        <f>IF(SP_SUL!I872="","*",SP_SUL!I872)</f>
        <v>*</v>
      </c>
      <c r="H867" s="94" t="str">
        <f>IF(SP_SUL!AB872="","*",SP_SUL!AB872)</f>
        <v>*</v>
      </c>
      <c r="I867" s="94" t="str">
        <f>IF(SP_SUL!AC872="","*",SP_SUL!AC872)</f>
        <v>*</v>
      </c>
      <c r="J867" s="95" t="str">
        <f>IF(SP_SUL!AA872="","*",SP_SUL!AA872)</f>
        <v>*</v>
      </c>
      <c r="K867" s="96" t="str">
        <f>IF(SP_SUL!AD872="","*",SP_SUL!AD872)</f>
        <v>*</v>
      </c>
    </row>
    <row r="868" spans="2:11" hidden="1">
      <c r="B868" s="93" t="str">
        <f>IF(SP_SUL!Y873="","*",SP_SUL!Y873)</f>
        <v>*</v>
      </c>
      <c r="C868" s="94" t="str">
        <f>IF(SP_SUL!B873="","*",SP_SUL!B873)</f>
        <v>*</v>
      </c>
      <c r="D868" s="93" t="str">
        <f>IF(SP_SUL!D873="","*",SP_SUL!D873)</f>
        <v>*</v>
      </c>
      <c r="E868" s="93" t="str">
        <f>IF(SP_SUL!H873="","*",SP_SUL!H873)</f>
        <v>*</v>
      </c>
      <c r="F868" s="99" t="str">
        <f>IF(SP_SUL!M873="","*",SP_SUL!M873)</f>
        <v>-</v>
      </c>
      <c r="G868" s="94" t="str">
        <f>IF(SP_SUL!I873="","*",SP_SUL!I873)</f>
        <v>*</v>
      </c>
      <c r="H868" s="94" t="str">
        <f>IF(SP_SUL!AB873="","*",SP_SUL!AB873)</f>
        <v>*</v>
      </c>
      <c r="I868" s="94" t="str">
        <f>IF(SP_SUL!AC873="","*",SP_SUL!AC873)</f>
        <v>*</v>
      </c>
      <c r="J868" s="95" t="str">
        <f>IF(SP_SUL!AA873="","*",SP_SUL!AA873)</f>
        <v>*</v>
      </c>
      <c r="K868" s="96" t="str">
        <f>IF(SP_SUL!AD873="","*",SP_SUL!AD873)</f>
        <v>*</v>
      </c>
    </row>
    <row r="869" spans="2:11" hidden="1">
      <c r="B869" s="93" t="str">
        <f>IF(SP_SUL!Y874="","*",SP_SUL!Y874)</f>
        <v>*</v>
      </c>
      <c r="C869" s="94" t="str">
        <f>IF(SP_SUL!B874="","*",SP_SUL!B874)</f>
        <v>*</v>
      </c>
      <c r="D869" s="93" t="str">
        <f>IF(SP_SUL!D874="","*",SP_SUL!D874)</f>
        <v>*</v>
      </c>
      <c r="E869" s="93" t="str">
        <f>IF(SP_SUL!H874="","*",SP_SUL!H874)</f>
        <v>*</v>
      </c>
      <c r="F869" s="99" t="str">
        <f>IF(SP_SUL!M874="","*",SP_SUL!M874)</f>
        <v>-</v>
      </c>
      <c r="G869" s="94" t="str">
        <f>IF(SP_SUL!I874="","*",SP_SUL!I874)</f>
        <v>*</v>
      </c>
      <c r="H869" s="94" t="str">
        <f>IF(SP_SUL!AB874="","*",SP_SUL!AB874)</f>
        <v>*</v>
      </c>
      <c r="I869" s="94" t="str">
        <f>IF(SP_SUL!AC874="","*",SP_SUL!AC874)</f>
        <v>*</v>
      </c>
      <c r="J869" s="95" t="str">
        <f>IF(SP_SUL!AA874="","*",SP_SUL!AA874)</f>
        <v>*</v>
      </c>
      <c r="K869" s="96" t="str">
        <f>IF(SP_SUL!AD874="","*",SP_SUL!AD874)</f>
        <v>*</v>
      </c>
    </row>
    <row r="870" spans="2:11" hidden="1">
      <c r="B870" s="93" t="str">
        <f>IF(SP_SUL!Y875="","*",SP_SUL!Y875)</f>
        <v>*</v>
      </c>
      <c r="C870" s="94" t="str">
        <f>IF(SP_SUL!B875="","*",SP_SUL!B875)</f>
        <v>*</v>
      </c>
      <c r="D870" s="93" t="str">
        <f>IF(SP_SUL!D875="","*",SP_SUL!D875)</f>
        <v>*</v>
      </c>
      <c r="E870" s="93" t="str">
        <f>IF(SP_SUL!H875="","*",SP_SUL!H875)</f>
        <v>*</v>
      </c>
      <c r="F870" s="99" t="str">
        <f>IF(SP_SUL!M875="","*",SP_SUL!M875)</f>
        <v>-</v>
      </c>
      <c r="G870" s="94" t="str">
        <f>IF(SP_SUL!I875="","*",SP_SUL!I875)</f>
        <v>*</v>
      </c>
      <c r="H870" s="94" t="str">
        <f>IF(SP_SUL!AB875="","*",SP_SUL!AB875)</f>
        <v>*</v>
      </c>
      <c r="I870" s="94" t="str">
        <f>IF(SP_SUL!AC875="","*",SP_SUL!AC875)</f>
        <v>*</v>
      </c>
      <c r="J870" s="95" t="str">
        <f>IF(SP_SUL!AA875="","*",SP_SUL!AA875)</f>
        <v>*</v>
      </c>
      <c r="K870" s="96" t="str">
        <f>IF(SP_SUL!AD875="","*",SP_SUL!AD875)</f>
        <v>*</v>
      </c>
    </row>
    <row r="871" spans="2:11" hidden="1">
      <c r="B871" s="93" t="str">
        <f>IF(SP_SUL!Y876="","*",SP_SUL!Y876)</f>
        <v>*</v>
      </c>
      <c r="C871" s="94" t="str">
        <f>IF(SP_SUL!B876="","*",SP_SUL!B876)</f>
        <v>*</v>
      </c>
      <c r="D871" s="93" t="str">
        <f>IF(SP_SUL!D876="","*",SP_SUL!D876)</f>
        <v>*</v>
      </c>
      <c r="E871" s="93" t="str">
        <f>IF(SP_SUL!H876="","*",SP_SUL!H876)</f>
        <v>*</v>
      </c>
      <c r="F871" s="99" t="str">
        <f>IF(SP_SUL!M876="","*",SP_SUL!M876)</f>
        <v>-</v>
      </c>
      <c r="G871" s="94" t="str">
        <f>IF(SP_SUL!I876="","*",SP_SUL!I876)</f>
        <v>*</v>
      </c>
      <c r="H871" s="94" t="str">
        <f>IF(SP_SUL!AB876="","*",SP_SUL!AB876)</f>
        <v>*</v>
      </c>
      <c r="I871" s="94" t="str">
        <f>IF(SP_SUL!AC876="","*",SP_SUL!AC876)</f>
        <v>*</v>
      </c>
      <c r="J871" s="95" t="str">
        <f>IF(SP_SUL!AA876="","*",SP_SUL!AA876)</f>
        <v>*</v>
      </c>
      <c r="K871" s="96" t="str">
        <f>IF(SP_SUL!AD876="","*",SP_SUL!AD876)</f>
        <v>*</v>
      </c>
    </row>
    <row r="872" spans="2:11" hidden="1">
      <c r="B872" s="93" t="str">
        <f>IF(SP_SUL!Y877="","*",SP_SUL!Y877)</f>
        <v>*</v>
      </c>
      <c r="C872" s="94" t="str">
        <f>IF(SP_SUL!B877="","*",SP_SUL!B877)</f>
        <v>*</v>
      </c>
      <c r="D872" s="93" t="str">
        <f>IF(SP_SUL!D877="","*",SP_SUL!D877)</f>
        <v>*</v>
      </c>
      <c r="E872" s="93" t="str">
        <f>IF(SP_SUL!H877="","*",SP_SUL!H877)</f>
        <v>*</v>
      </c>
      <c r="F872" s="99" t="str">
        <f>IF(SP_SUL!M877="","*",SP_SUL!M877)</f>
        <v>-</v>
      </c>
      <c r="G872" s="94" t="str">
        <f>IF(SP_SUL!I877="","*",SP_SUL!I877)</f>
        <v>*</v>
      </c>
      <c r="H872" s="94" t="str">
        <f>IF(SP_SUL!AB877="","*",SP_SUL!AB877)</f>
        <v>*</v>
      </c>
      <c r="I872" s="94" t="str">
        <f>IF(SP_SUL!AC877="","*",SP_SUL!AC877)</f>
        <v>*</v>
      </c>
      <c r="J872" s="95" t="str">
        <f>IF(SP_SUL!AA877="","*",SP_SUL!AA877)</f>
        <v>*</v>
      </c>
      <c r="K872" s="96" t="str">
        <f>IF(SP_SUL!AD877="","*",SP_SUL!AD877)</f>
        <v>*</v>
      </c>
    </row>
    <row r="873" spans="2:11" hidden="1">
      <c r="B873" s="93" t="str">
        <f>IF(SP_SUL!Y878="","*",SP_SUL!Y878)</f>
        <v>*</v>
      </c>
      <c r="C873" s="94" t="str">
        <f>IF(SP_SUL!B878="","*",SP_SUL!B878)</f>
        <v>*</v>
      </c>
      <c r="D873" s="93" t="str">
        <f>IF(SP_SUL!D878="","*",SP_SUL!D878)</f>
        <v>*</v>
      </c>
      <c r="E873" s="93" t="str">
        <f>IF(SP_SUL!H878="","*",SP_SUL!H878)</f>
        <v>*</v>
      </c>
      <c r="F873" s="99" t="str">
        <f>IF(SP_SUL!M878="","*",SP_SUL!M878)</f>
        <v>-</v>
      </c>
      <c r="G873" s="94" t="str">
        <f>IF(SP_SUL!I878="","*",SP_SUL!I878)</f>
        <v>*</v>
      </c>
      <c r="H873" s="94" t="str">
        <f>IF(SP_SUL!AB878="","*",SP_SUL!AB878)</f>
        <v>*</v>
      </c>
      <c r="I873" s="94" t="str">
        <f>IF(SP_SUL!AC878="","*",SP_SUL!AC878)</f>
        <v>*</v>
      </c>
      <c r="J873" s="95" t="str">
        <f>IF(SP_SUL!AA878="","*",SP_SUL!AA878)</f>
        <v>*</v>
      </c>
      <c r="K873" s="96" t="str">
        <f>IF(SP_SUL!AD878="","*",SP_SUL!AD878)</f>
        <v>*</v>
      </c>
    </row>
    <row r="874" spans="2:11" hidden="1">
      <c r="B874" s="93" t="str">
        <f>IF(SP_SUL!Y879="","*",SP_SUL!Y879)</f>
        <v>*</v>
      </c>
      <c r="C874" s="94" t="str">
        <f>IF(SP_SUL!B879="","*",SP_SUL!B879)</f>
        <v>*</v>
      </c>
      <c r="D874" s="93" t="str">
        <f>IF(SP_SUL!D879="","*",SP_SUL!D879)</f>
        <v>*</v>
      </c>
      <c r="E874" s="93" t="str">
        <f>IF(SP_SUL!H879="","*",SP_SUL!H879)</f>
        <v>*</v>
      </c>
      <c r="F874" s="99" t="str">
        <f>IF(SP_SUL!M879="","*",SP_SUL!M879)</f>
        <v>-</v>
      </c>
      <c r="G874" s="94" t="str">
        <f>IF(SP_SUL!I879="","*",SP_SUL!I879)</f>
        <v>*</v>
      </c>
      <c r="H874" s="94" t="str">
        <f>IF(SP_SUL!AB879="","*",SP_SUL!AB879)</f>
        <v>*</v>
      </c>
      <c r="I874" s="94" t="str">
        <f>IF(SP_SUL!AC879="","*",SP_SUL!AC879)</f>
        <v>*</v>
      </c>
      <c r="J874" s="95" t="str">
        <f>IF(SP_SUL!AA879="","*",SP_SUL!AA879)</f>
        <v>*</v>
      </c>
      <c r="K874" s="96" t="str">
        <f>IF(SP_SUL!AD879="","*",SP_SUL!AD879)</f>
        <v>*</v>
      </c>
    </row>
    <row r="875" spans="2:11" hidden="1">
      <c r="B875" s="93" t="str">
        <f>IF(SP_SUL!Y880="","*",SP_SUL!Y880)</f>
        <v>*</v>
      </c>
      <c r="C875" s="94" t="str">
        <f>IF(SP_SUL!B880="","*",SP_SUL!B880)</f>
        <v>*</v>
      </c>
      <c r="D875" s="93" t="str">
        <f>IF(SP_SUL!D880="","*",SP_SUL!D880)</f>
        <v>*</v>
      </c>
      <c r="E875" s="93" t="str">
        <f>IF(SP_SUL!H880="","*",SP_SUL!H880)</f>
        <v>*</v>
      </c>
      <c r="F875" s="99" t="str">
        <f>IF(SP_SUL!M880="","*",SP_SUL!M880)</f>
        <v>-</v>
      </c>
      <c r="G875" s="94" t="str">
        <f>IF(SP_SUL!I880="","*",SP_SUL!I880)</f>
        <v>*</v>
      </c>
      <c r="H875" s="94" t="str">
        <f>IF(SP_SUL!AB880="","*",SP_SUL!AB880)</f>
        <v>*</v>
      </c>
      <c r="I875" s="94" t="str">
        <f>IF(SP_SUL!AC880="","*",SP_SUL!AC880)</f>
        <v>*</v>
      </c>
      <c r="J875" s="95" t="str">
        <f>IF(SP_SUL!AA880="","*",SP_SUL!AA880)</f>
        <v>*</v>
      </c>
      <c r="K875" s="96" t="str">
        <f>IF(SP_SUL!AD880="","*",SP_SUL!AD880)</f>
        <v>*</v>
      </c>
    </row>
    <row r="876" spans="2:11" hidden="1">
      <c r="B876" s="93" t="str">
        <f>IF(SP_SUL!Y881="","*",SP_SUL!Y881)</f>
        <v>*</v>
      </c>
      <c r="C876" s="94" t="str">
        <f>IF(SP_SUL!B881="","*",SP_SUL!B881)</f>
        <v>*</v>
      </c>
      <c r="D876" s="93" t="str">
        <f>IF(SP_SUL!D881="","*",SP_SUL!D881)</f>
        <v>*</v>
      </c>
      <c r="E876" s="93" t="str">
        <f>IF(SP_SUL!H881="","*",SP_SUL!H881)</f>
        <v>*</v>
      </c>
      <c r="F876" s="99" t="str">
        <f>IF(SP_SUL!M881="","*",SP_SUL!M881)</f>
        <v>-</v>
      </c>
      <c r="G876" s="94" t="str">
        <f>IF(SP_SUL!I881="","*",SP_SUL!I881)</f>
        <v>*</v>
      </c>
      <c r="H876" s="94" t="str">
        <f>IF(SP_SUL!AB881="","*",SP_SUL!AB881)</f>
        <v>*</v>
      </c>
      <c r="I876" s="94" t="str">
        <f>IF(SP_SUL!AC881="","*",SP_SUL!AC881)</f>
        <v>*</v>
      </c>
      <c r="J876" s="95" t="str">
        <f>IF(SP_SUL!AA881="","*",SP_SUL!AA881)</f>
        <v>*</v>
      </c>
      <c r="K876" s="96" t="str">
        <f>IF(SP_SUL!AD881="","*",SP_SUL!AD881)</f>
        <v>*</v>
      </c>
    </row>
    <row r="877" spans="2:11" hidden="1">
      <c r="B877" s="93" t="str">
        <f>IF(SP_SUL!Y882="","*",SP_SUL!Y882)</f>
        <v>*</v>
      </c>
      <c r="C877" s="94" t="str">
        <f>IF(SP_SUL!B882="","*",SP_SUL!B882)</f>
        <v>*</v>
      </c>
      <c r="D877" s="93" t="str">
        <f>IF(SP_SUL!D882="","*",SP_SUL!D882)</f>
        <v>*</v>
      </c>
      <c r="E877" s="93" t="str">
        <f>IF(SP_SUL!H882="","*",SP_SUL!H882)</f>
        <v>*</v>
      </c>
      <c r="F877" s="99" t="str">
        <f>IF(SP_SUL!M882="","*",SP_SUL!M882)</f>
        <v>-</v>
      </c>
      <c r="G877" s="94" t="str">
        <f>IF(SP_SUL!I882="","*",SP_SUL!I882)</f>
        <v>*</v>
      </c>
      <c r="H877" s="94" t="str">
        <f>IF(SP_SUL!AB882="","*",SP_SUL!AB882)</f>
        <v>*</v>
      </c>
      <c r="I877" s="94" t="str">
        <f>IF(SP_SUL!AC882="","*",SP_SUL!AC882)</f>
        <v>*</v>
      </c>
      <c r="J877" s="95" t="str">
        <f>IF(SP_SUL!AA882="","*",SP_SUL!AA882)</f>
        <v>*</v>
      </c>
      <c r="K877" s="96" t="str">
        <f>IF(SP_SUL!AD882="","*",SP_SUL!AD882)</f>
        <v>*</v>
      </c>
    </row>
    <row r="878" spans="2:11" hidden="1">
      <c r="B878" s="93" t="str">
        <f>IF(SP_SUL!Y883="","*",SP_SUL!Y883)</f>
        <v>*</v>
      </c>
      <c r="C878" s="94" t="str">
        <f>IF(SP_SUL!B883="","*",SP_SUL!B883)</f>
        <v>*</v>
      </c>
      <c r="D878" s="93" t="str">
        <f>IF(SP_SUL!D883="","*",SP_SUL!D883)</f>
        <v>*</v>
      </c>
      <c r="E878" s="93" t="str">
        <f>IF(SP_SUL!H883="","*",SP_SUL!H883)</f>
        <v>*</v>
      </c>
      <c r="F878" s="99" t="str">
        <f>IF(SP_SUL!M883="","*",SP_SUL!M883)</f>
        <v>-</v>
      </c>
      <c r="G878" s="94" t="str">
        <f>IF(SP_SUL!I883="","*",SP_SUL!I883)</f>
        <v>*</v>
      </c>
      <c r="H878" s="94" t="str">
        <f>IF(SP_SUL!AB883="","*",SP_SUL!AB883)</f>
        <v>*</v>
      </c>
      <c r="I878" s="94" t="str">
        <f>IF(SP_SUL!AC883="","*",SP_SUL!AC883)</f>
        <v>*</v>
      </c>
      <c r="J878" s="95" t="str">
        <f>IF(SP_SUL!AA883="","*",SP_SUL!AA883)</f>
        <v>*</v>
      </c>
      <c r="K878" s="96" t="str">
        <f>IF(SP_SUL!AD883="","*",SP_SUL!AD883)</f>
        <v>*</v>
      </c>
    </row>
    <row r="879" spans="2:11" hidden="1">
      <c r="B879" s="93" t="str">
        <f>IF(SP_SUL!Y884="","*",SP_SUL!Y884)</f>
        <v>*</v>
      </c>
      <c r="C879" s="94" t="str">
        <f>IF(SP_SUL!B884="","*",SP_SUL!B884)</f>
        <v>*</v>
      </c>
      <c r="D879" s="93" t="str">
        <f>IF(SP_SUL!D884="","*",SP_SUL!D884)</f>
        <v>*</v>
      </c>
      <c r="E879" s="93" t="str">
        <f>IF(SP_SUL!H884="","*",SP_SUL!H884)</f>
        <v>*</v>
      </c>
      <c r="F879" s="99" t="str">
        <f>IF(SP_SUL!M884="","*",SP_SUL!M884)</f>
        <v>-</v>
      </c>
      <c r="G879" s="94" t="str">
        <f>IF(SP_SUL!I884="","*",SP_SUL!I884)</f>
        <v>*</v>
      </c>
      <c r="H879" s="94" t="str">
        <f>IF(SP_SUL!AB884="","*",SP_SUL!AB884)</f>
        <v>*</v>
      </c>
      <c r="I879" s="94" t="str">
        <f>IF(SP_SUL!AC884="","*",SP_SUL!AC884)</f>
        <v>*</v>
      </c>
      <c r="J879" s="95" t="str">
        <f>IF(SP_SUL!AA884="","*",SP_SUL!AA884)</f>
        <v>*</v>
      </c>
      <c r="K879" s="96" t="str">
        <f>IF(SP_SUL!AD884="","*",SP_SUL!AD884)</f>
        <v>*</v>
      </c>
    </row>
    <row r="880" spans="2:11" hidden="1">
      <c r="B880" s="93" t="str">
        <f>IF(SP_SUL!Y885="","*",SP_SUL!Y885)</f>
        <v>*</v>
      </c>
      <c r="C880" s="94" t="str">
        <f>IF(SP_SUL!B885="","*",SP_SUL!B885)</f>
        <v>*</v>
      </c>
      <c r="D880" s="93" t="str">
        <f>IF(SP_SUL!D885="","*",SP_SUL!D885)</f>
        <v>*</v>
      </c>
      <c r="E880" s="93" t="str">
        <f>IF(SP_SUL!H885="","*",SP_SUL!H885)</f>
        <v>*</v>
      </c>
      <c r="F880" s="99" t="str">
        <f>IF(SP_SUL!M885="","*",SP_SUL!M885)</f>
        <v>-</v>
      </c>
      <c r="G880" s="94" t="str">
        <f>IF(SP_SUL!I885="","*",SP_SUL!I885)</f>
        <v>*</v>
      </c>
      <c r="H880" s="94" t="str">
        <f>IF(SP_SUL!AB885="","*",SP_SUL!AB885)</f>
        <v>*</v>
      </c>
      <c r="I880" s="94" t="str">
        <f>IF(SP_SUL!AC885="","*",SP_SUL!AC885)</f>
        <v>*</v>
      </c>
      <c r="J880" s="95" t="str">
        <f>IF(SP_SUL!AA885="","*",SP_SUL!AA885)</f>
        <v>*</v>
      </c>
      <c r="K880" s="96" t="str">
        <f>IF(SP_SUL!AD885="","*",SP_SUL!AD885)</f>
        <v>*</v>
      </c>
    </row>
    <row r="881" spans="2:11" hidden="1">
      <c r="B881" s="93" t="str">
        <f>IF(SP_SUL!Y886="","*",SP_SUL!Y886)</f>
        <v>*</v>
      </c>
      <c r="C881" s="94" t="str">
        <f>IF(SP_SUL!B886="","*",SP_SUL!B886)</f>
        <v>*</v>
      </c>
      <c r="D881" s="93" t="str">
        <f>IF(SP_SUL!D886="","*",SP_SUL!D886)</f>
        <v>*</v>
      </c>
      <c r="E881" s="93" t="str">
        <f>IF(SP_SUL!H886="","*",SP_SUL!H886)</f>
        <v>*</v>
      </c>
      <c r="F881" s="99" t="str">
        <f>IF(SP_SUL!M886="","*",SP_SUL!M886)</f>
        <v>-</v>
      </c>
      <c r="G881" s="94" t="str">
        <f>IF(SP_SUL!I886="","*",SP_SUL!I886)</f>
        <v>*</v>
      </c>
      <c r="H881" s="94" t="str">
        <f>IF(SP_SUL!AB886="","*",SP_SUL!AB886)</f>
        <v>*</v>
      </c>
      <c r="I881" s="94" t="str">
        <f>IF(SP_SUL!AC886="","*",SP_SUL!AC886)</f>
        <v>*</v>
      </c>
      <c r="J881" s="95" t="str">
        <f>IF(SP_SUL!AA886="","*",SP_SUL!AA886)</f>
        <v>*</v>
      </c>
      <c r="K881" s="96" t="str">
        <f>IF(SP_SUL!AD886="","*",SP_SUL!AD886)</f>
        <v>*</v>
      </c>
    </row>
    <row r="882" spans="2:11" hidden="1">
      <c r="B882" s="93" t="str">
        <f>IF(SP_SUL!Y887="","*",SP_SUL!Y887)</f>
        <v>*</v>
      </c>
      <c r="C882" s="94" t="str">
        <f>IF(SP_SUL!B887="","*",SP_SUL!B887)</f>
        <v>*</v>
      </c>
      <c r="D882" s="93" t="str">
        <f>IF(SP_SUL!D887="","*",SP_SUL!D887)</f>
        <v>*</v>
      </c>
      <c r="E882" s="93" t="str">
        <f>IF(SP_SUL!H887="","*",SP_SUL!H887)</f>
        <v>*</v>
      </c>
      <c r="F882" s="99" t="str">
        <f>IF(SP_SUL!M887="","*",SP_SUL!M887)</f>
        <v>-</v>
      </c>
      <c r="G882" s="94" t="str">
        <f>IF(SP_SUL!I887="","*",SP_SUL!I887)</f>
        <v>*</v>
      </c>
      <c r="H882" s="94" t="str">
        <f>IF(SP_SUL!AB887="","*",SP_SUL!AB887)</f>
        <v>*</v>
      </c>
      <c r="I882" s="94" t="str">
        <f>IF(SP_SUL!AC887="","*",SP_SUL!AC887)</f>
        <v>*</v>
      </c>
      <c r="J882" s="95" t="str">
        <f>IF(SP_SUL!AA887="","*",SP_SUL!AA887)</f>
        <v>*</v>
      </c>
      <c r="K882" s="96" t="str">
        <f>IF(SP_SUL!AD887="","*",SP_SUL!AD887)</f>
        <v>*</v>
      </c>
    </row>
    <row r="883" spans="2:11" hidden="1">
      <c r="B883" s="93" t="str">
        <f>IF(SP_SUL!Y888="","*",SP_SUL!Y888)</f>
        <v>*</v>
      </c>
      <c r="C883" s="94" t="str">
        <f>IF(SP_SUL!B888="","*",SP_SUL!B888)</f>
        <v>*</v>
      </c>
      <c r="D883" s="93" t="str">
        <f>IF(SP_SUL!D888="","*",SP_SUL!D888)</f>
        <v>*</v>
      </c>
      <c r="E883" s="93" t="str">
        <f>IF(SP_SUL!H888="","*",SP_SUL!H888)</f>
        <v>*</v>
      </c>
      <c r="F883" s="99" t="str">
        <f>IF(SP_SUL!M888="","*",SP_SUL!M888)</f>
        <v>-</v>
      </c>
      <c r="G883" s="94" t="str">
        <f>IF(SP_SUL!I888="","*",SP_SUL!I888)</f>
        <v>*</v>
      </c>
      <c r="H883" s="94" t="str">
        <f>IF(SP_SUL!AB888="","*",SP_SUL!AB888)</f>
        <v>*</v>
      </c>
      <c r="I883" s="94" t="str">
        <f>IF(SP_SUL!AC888="","*",SP_SUL!AC888)</f>
        <v>*</v>
      </c>
      <c r="J883" s="95" t="str">
        <f>IF(SP_SUL!AA888="","*",SP_SUL!AA888)</f>
        <v>*</v>
      </c>
      <c r="K883" s="96" t="str">
        <f>IF(SP_SUL!AD888="","*",SP_SUL!AD888)</f>
        <v>*</v>
      </c>
    </row>
    <row r="884" spans="2:11" hidden="1">
      <c r="B884" s="93" t="str">
        <f>IF(SP_SUL!Y889="","*",SP_SUL!Y889)</f>
        <v>*</v>
      </c>
      <c r="C884" s="94" t="str">
        <f>IF(SP_SUL!B889="","*",SP_SUL!B889)</f>
        <v>*</v>
      </c>
      <c r="D884" s="93" t="str">
        <f>IF(SP_SUL!D889="","*",SP_SUL!D889)</f>
        <v>*</v>
      </c>
      <c r="E884" s="93" t="str">
        <f>IF(SP_SUL!H889="","*",SP_SUL!H889)</f>
        <v>*</v>
      </c>
      <c r="F884" s="99" t="str">
        <f>IF(SP_SUL!M889="","*",SP_SUL!M889)</f>
        <v>-</v>
      </c>
      <c r="G884" s="94" t="str">
        <f>IF(SP_SUL!I889="","*",SP_SUL!I889)</f>
        <v>*</v>
      </c>
      <c r="H884" s="94" t="str">
        <f>IF(SP_SUL!AB889="","*",SP_SUL!AB889)</f>
        <v>*</v>
      </c>
      <c r="I884" s="94" t="str">
        <f>IF(SP_SUL!AC889="","*",SP_SUL!AC889)</f>
        <v>*</v>
      </c>
      <c r="J884" s="95" t="str">
        <f>IF(SP_SUL!AA889="","*",SP_SUL!AA889)</f>
        <v>*</v>
      </c>
      <c r="K884" s="96" t="str">
        <f>IF(SP_SUL!AD889="","*",SP_SUL!AD889)</f>
        <v>*</v>
      </c>
    </row>
    <row r="885" spans="2:11" hidden="1">
      <c r="B885" s="93" t="str">
        <f>IF(SP_SUL!Y890="","*",SP_SUL!Y890)</f>
        <v>*</v>
      </c>
      <c r="C885" s="94" t="str">
        <f>IF(SP_SUL!B890="","*",SP_SUL!B890)</f>
        <v>*</v>
      </c>
      <c r="D885" s="93" t="str">
        <f>IF(SP_SUL!D890="","*",SP_SUL!D890)</f>
        <v>*</v>
      </c>
      <c r="E885" s="93" t="str">
        <f>IF(SP_SUL!H890="","*",SP_SUL!H890)</f>
        <v>*</v>
      </c>
      <c r="F885" s="99" t="str">
        <f>IF(SP_SUL!M890="","*",SP_SUL!M890)</f>
        <v>-</v>
      </c>
      <c r="G885" s="94" t="str">
        <f>IF(SP_SUL!I890="","*",SP_SUL!I890)</f>
        <v>*</v>
      </c>
      <c r="H885" s="94" t="str">
        <f>IF(SP_SUL!AB890="","*",SP_SUL!AB890)</f>
        <v>*</v>
      </c>
      <c r="I885" s="94" t="str">
        <f>IF(SP_SUL!AC890="","*",SP_SUL!AC890)</f>
        <v>*</v>
      </c>
      <c r="J885" s="95" t="str">
        <f>IF(SP_SUL!AA890="","*",SP_SUL!AA890)</f>
        <v>*</v>
      </c>
      <c r="K885" s="96" t="str">
        <f>IF(SP_SUL!AD890="","*",SP_SUL!AD890)</f>
        <v>*</v>
      </c>
    </row>
    <row r="886" spans="2:11" hidden="1">
      <c r="B886" s="93" t="str">
        <f>IF(SP_SUL!Y891="","*",SP_SUL!Y891)</f>
        <v>*</v>
      </c>
      <c r="C886" s="94" t="str">
        <f>IF(SP_SUL!B891="","*",SP_SUL!B891)</f>
        <v>*</v>
      </c>
      <c r="D886" s="93" t="str">
        <f>IF(SP_SUL!D891="","*",SP_SUL!D891)</f>
        <v>*</v>
      </c>
      <c r="E886" s="93" t="str">
        <f>IF(SP_SUL!H891="","*",SP_SUL!H891)</f>
        <v>*</v>
      </c>
      <c r="F886" s="99" t="str">
        <f>IF(SP_SUL!M891="","*",SP_SUL!M891)</f>
        <v>-</v>
      </c>
      <c r="G886" s="94" t="str">
        <f>IF(SP_SUL!I891="","*",SP_SUL!I891)</f>
        <v>*</v>
      </c>
      <c r="H886" s="94" t="str">
        <f>IF(SP_SUL!AB891="","*",SP_SUL!AB891)</f>
        <v>*</v>
      </c>
      <c r="I886" s="94" t="str">
        <f>IF(SP_SUL!AC891="","*",SP_SUL!AC891)</f>
        <v>*</v>
      </c>
      <c r="J886" s="95" t="str">
        <f>IF(SP_SUL!AA891="","*",SP_SUL!AA891)</f>
        <v>*</v>
      </c>
      <c r="K886" s="96" t="str">
        <f>IF(SP_SUL!AD891="","*",SP_SUL!AD891)</f>
        <v>*</v>
      </c>
    </row>
    <row r="887" spans="2:11" hidden="1">
      <c r="B887" s="93" t="str">
        <f>IF(SP_SUL!Y892="","*",SP_SUL!Y892)</f>
        <v>*</v>
      </c>
      <c r="C887" s="94" t="str">
        <f>IF(SP_SUL!B892="","*",SP_SUL!B892)</f>
        <v>*</v>
      </c>
      <c r="D887" s="93" t="str">
        <f>IF(SP_SUL!D892="","*",SP_SUL!D892)</f>
        <v>*</v>
      </c>
      <c r="E887" s="93" t="str">
        <f>IF(SP_SUL!H892="","*",SP_SUL!H892)</f>
        <v>*</v>
      </c>
      <c r="F887" s="99" t="str">
        <f>IF(SP_SUL!M892="","*",SP_SUL!M892)</f>
        <v>-</v>
      </c>
      <c r="G887" s="94" t="str">
        <f>IF(SP_SUL!I892="","*",SP_SUL!I892)</f>
        <v>*</v>
      </c>
      <c r="H887" s="94" t="str">
        <f>IF(SP_SUL!AB892="","*",SP_SUL!AB892)</f>
        <v>*</v>
      </c>
      <c r="I887" s="94" t="str">
        <f>IF(SP_SUL!AC892="","*",SP_SUL!AC892)</f>
        <v>*</v>
      </c>
      <c r="J887" s="95" t="str">
        <f>IF(SP_SUL!AA892="","*",SP_SUL!AA892)</f>
        <v>*</v>
      </c>
      <c r="K887" s="96" t="str">
        <f>IF(SP_SUL!AD892="","*",SP_SUL!AD892)</f>
        <v>*</v>
      </c>
    </row>
    <row r="888" spans="2:11" hidden="1">
      <c r="B888" s="93" t="str">
        <f>IF(SP_SUL!Y893="","*",SP_SUL!Y893)</f>
        <v>*</v>
      </c>
      <c r="C888" s="94" t="str">
        <f>IF(SP_SUL!B893="","*",SP_SUL!B893)</f>
        <v>*</v>
      </c>
      <c r="D888" s="93" t="str">
        <f>IF(SP_SUL!D893="","*",SP_SUL!D893)</f>
        <v>*</v>
      </c>
      <c r="E888" s="93" t="str">
        <f>IF(SP_SUL!H893="","*",SP_SUL!H893)</f>
        <v>*</v>
      </c>
      <c r="F888" s="99" t="str">
        <f>IF(SP_SUL!M893="","*",SP_SUL!M893)</f>
        <v>-</v>
      </c>
      <c r="G888" s="94" t="str">
        <f>IF(SP_SUL!I893="","*",SP_SUL!I893)</f>
        <v>*</v>
      </c>
      <c r="H888" s="94" t="str">
        <f>IF(SP_SUL!AB893="","*",SP_SUL!AB893)</f>
        <v>*</v>
      </c>
      <c r="I888" s="94" t="str">
        <f>IF(SP_SUL!AC893="","*",SP_SUL!AC893)</f>
        <v>*</v>
      </c>
      <c r="J888" s="95" t="str">
        <f>IF(SP_SUL!AA893="","*",SP_SUL!AA893)</f>
        <v>*</v>
      </c>
      <c r="K888" s="96" t="str">
        <f>IF(SP_SUL!AD893="","*",SP_SUL!AD893)</f>
        <v>*</v>
      </c>
    </row>
    <row r="889" spans="2:11" hidden="1">
      <c r="B889" s="93" t="str">
        <f>IF(SP_SUL!Y894="","*",SP_SUL!Y894)</f>
        <v>*</v>
      </c>
      <c r="C889" s="94" t="str">
        <f>IF(SP_SUL!B894="","*",SP_SUL!B894)</f>
        <v>*</v>
      </c>
      <c r="D889" s="93" t="str">
        <f>IF(SP_SUL!D894="","*",SP_SUL!D894)</f>
        <v>*</v>
      </c>
      <c r="E889" s="93" t="str">
        <f>IF(SP_SUL!H894="","*",SP_SUL!H894)</f>
        <v>*</v>
      </c>
      <c r="F889" s="99" t="str">
        <f>IF(SP_SUL!M894="","*",SP_SUL!M894)</f>
        <v>-</v>
      </c>
      <c r="G889" s="94" t="str">
        <f>IF(SP_SUL!I894="","*",SP_SUL!I894)</f>
        <v>*</v>
      </c>
      <c r="H889" s="94" t="str">
        <f>IF(SP_SUL!AB894="","*",SP_SUL!AB894)</f>
        <v>*</v>
      </c>
      <c r="I889" s="94" t="str">
        <f>IF(SP_SUL!AC894="","*",SP_SUL!AC894)</f>
        <v>*</v>
      </c>
      <c r="J889" s="95" t="str">
        <f>IF(SP_SUL!AA894="","*",SP_SUL!AA894)</f>
        <v>*</v>
      </c>
      <c r="K889" s="96" t="str">
        <f>IF(SP_SUL!AD894="","*",SP_SUL!AD894)</f>
        <v>*</v>
      </c>
    </row>
    <row r="890" spans="2:11" hidden="1">
      <c r="B890" s="93" t="str">
        <f>IF(SP_SUL!Y895="","*",SP_SUL!Y895)</f>
        <v>*</v>
      </c>
      <c r="C890" s="94" t="str">
        <f>IF(SP_SUL!B895="","*",SP_SUL!B895)</f>
        <v>*</v>
      </c>
      <c r="D890" s="93" t="str">
        <f>IF(SP_SUL!D895="","*",SP_SUL!D895)</f>
        <v>*</v>
      </c>
      <c r="E890" s="93" t="str">
        <f>IF(SP_SUL!H895="","*",SP_SUL!H895)</f>
        <v>*</v>
      </c>
      <c r="F890" s="99" t="str">
        <f>IF(SP_SUL!M895="","*",SP_SUL!M895)</f>
        <v>-</v>
      </c>
      <c r="G890" s="94" t="str">
        <f>IF(SP_SUL!I895="","*",SP_SUL!I895)</f>
        <v>*</v>
      </c>
      <c r="H890" s="94" t="str">
        <f>IF(SP_SUL!AB895="","*",SP_SUL!AB895)</f>
        <v>*</v>
      </c>
      <c r="I890" s="94" t="str">
        <f>IF(SP_SUL!AC895="","*",SP_SUL!AC895)</f>
        <v>*</v>
      </c>
      <c r="J890" s="95" t="str">
        <f>IF(SP_SUL!AA895="","*",SP_SUL!AA895)</f>
        <v>*</v>
      </c>
      <c r="K890" s="96" t="str">
        <f>IF(SP_SUL!AD895="","*",SP_SUL!AD895)</f>
        <v>*</v>
      </c>
    </row>
    <row r="891" spans="2:11" hidden="1">
      <c r="B891" s="93" t="str">
        <f>IF(SP_SUL!Y896="","*",SP_SUL!Y896)</f>
        <v>*</v>
      </c>
      <c r="C891" s="94" t="str">
        <f>IF(SP_SUL!B896="","*",SP_SUL!B896)</f>
        <v>*</v>
      </c>
      <c r="D891" s="93" t="str">
        <f>IF(SP_SUL!D896="","*",SP_SUL!D896)</f>
        <v>*</v>
      </c>
      <c r="E891" s="93" t="str">
        <f>IF(SP_SUL!H896="","*",SP_SUL!H896)</f>
        <v>*</v>
      </c>
      <c r="F891" s="99" t="str">
        <f>IF(SP_SUL!M896="","*",SP_SUL!M896)</f>
        <v>-</v>
      </c>
      <c r="G891" s="94" t="str">
        <f>IF(SP_SUL!I896="","*",SP_SUL!I896)</f>
        <v>*</v>
      </c>
      <c r="H891" s="94" t="str">
        <f>IF(SP_SUL!AB896="","*",SP_SUL!AB896)</f>
        <v>*</v>
      </c>
      <c r="I891" s="94" t="str">
        <f>IF(SP_SUL!AC896="","*",SP_SUL!AC896)</f>
        <v>*</v>
      </c>
      <c r="J891" s="95" t="str">
        <f>IF(SP_SUL!AA896="","*",SP_SUL!AA896)</f>
        <v>*</v>
      </c>
      <c r="K891" s="96" t="str">
        <f>IF(SP_SUL!AD896="","*",SP_SUL!AD896)</f>
        <v>*</v>
      </c>
    </row>
    <row r="892" spans="2:11" hidden="1">
      <c r="B892" s="93" t="str">
        <f>IF(SP_SUL!Y897="","*",SP_SUL!Y897)</f>
        <v>*</v>
      </c>
      <c r="C892" s="94" t="str">
        <f>IF(SP_SUL!B897="","*",SP_SUL!B897)</f>
        <v>*</v>
      </c>
      <c r="D892" s="93" t="str">
        <f>IF(SP_SUL!D897="","*",SP_SUL!D897)</f>
        <v>*</v>
      </c>
      <c r="E892" s="93" t="str">
        <f>IF(SP_SUL!H897="","*",SP_SUL!H897)</f>
        <v>*</v>
      </c>
      <c r="F892" s="99" t="str">
        <f>IF(SP_SUL!M897="","*",SP_SUL!M897)</f>
        <v>-</v>
      </c>
      <c r="G892" s="94" t="str">
        <f>IF(SP_SUL!I897="","*",SP_SUL!I897)</f>
        <v>*</v>
      </c>
      <c r="H892" s="94" t="str">
        <f>IF(SP_SUL!AB897="","*",SP_SUL!AB897)</f>
        <v>*</v>
      </c>
      <c r="I892" s="94" t="str">
        <f>IF(SP_SUL!AC897="","*",SP_SUL!AC897)</f>
        <v>*</v>
      </c>
      <c r="J892" s="95" t="str">
        <f>IF(SP_SUL!AA897="","*",SP_SUL!AA897)</f>
        <v>*</v>
      </c>
      <c r="K892" s="96" t="str">
        <f>IF(SP_SUL!AD897="","*",SP_SUL!AD897)</f>
        <v>*</v>
      </c>
    </row>
    <row r="893" spans="2:11" hidden="1">
      <c r="B893" s="93" t="str">
        <f>IF(SP_SUL!Y898="","*",SP_SUL!Y898)</f>
        <v>*</v>
      </c>
      <c r="C893" s="94" t="str">
        <f>IF(SP_SUL!B898="","*",SP_SUL!B898)</f>
        <v>*</v>
      </c>
      <c r="D893" s="93" t="str">
        <f>IF(SP_SUL!D898="","*",SP_SUL!D898)</f>
        <v>*</v>
      </c>
      <c r="E893" s="93" t="str">
        <f>IF(SP_SUL!H898="","*",SP_SUL!H898)</f>
        <v>*</v>
      </c>
      <c r="F893" s="99" t="str">
        <f>IF(SP_SUL!M898="","*",SP_SUL!M898)</f>
        <v>-</v>
      </c>
      <c r="G893" s="94" t="str">
        <f>IF(SP_SUL!I898="","*",SP_SUL!I898)</f>
        <v>*</v>
      </c>
      <c r="H893" s="94" t="str">
        <f>IF(SP_SUL!AB898="","*",SP_SUL!AB898)</f>
        <v>*</v>
      </c>
      <c r="I893" s="94" t="str">
        <f>IF(SP_SUL!AC898="","*",SP_SUL!AC898)</f>
        <v>*</v>
      </c>
      <c r="J893" s="95" t="str">
        <f>IF(SP_SUL!AA898="","*",SP_SUL!AA898)</f>
        <v>*</v>
      </c>
      <c r="K893" s="96" t="str">
        <f>IF(SP_SUL!AD898="","*",SP_SUL!AD898)</f>
        <v>*</v>
      </c>
    </row>
    <row r="894" spans="2:11" hidden="1">
      <c r="B894" s="93" t="str">
        <f>IF(SP_SUL!Y899="","*",SP_SUL!Y899)</f>
        <v>*</v>
      </c>
      <c r="C894" s="94" t="str">
        <f>IF(SP_SUL!B899="","*",SP_SUL!B899)</f>
        <v>*</v>
      </c>
      <c r="D894" s="93" t="str">
        <f>IF(SP_SUL!D899="","*",SP_SUL!D899)</f>
        <v>*</v>
      </c>
      <c r="E894" s="93" t="str">
        <f>IF(SP_SUL!H899="","*",SP_SUL!H899)</f>
        <v>*</v>
      </c>
      <c r="F894" s="99" t="str">
        <f>IF(SP_SUL!M899="","*",SP_SUL!M899)</f>
        <v>-</v>
      </c>
      <c r="G894" s="94" t="str">
        <f>IF(SP_SUL!I899="","*",SP_SUL!I899)</f>
        <v>*</v>
      </c>
      <c r="H894" s="94" t="str">
        <f>IF(SP_SUL!AB899="","*",SP_SUL!AB899)</f>
        <v>*</v>
      </c>
      <c r="I894" s="94" t="str">
        <f>IF(SP_SUL!AC899="","*",SP_SUL!AC899)</f>
        <v>*</v>
      </c>
      <c r="J894" s="95" t="str">
        <f>IF(SP_SUL!AA899="","*",SP_SUL!AA899)</f>
        <v>*</v>
      </c>
      <c r="K894" s="96" t="str">
        <f>IF(SP_SUL!AD899="","*",SP_SUL!AD899)</f>
        <v>*</v>
      </c>
    </row>
    <row r="895" spans="2:11" hidden="1">
      <c r="B895" s="93" t="str">
        <f>IF(SP_SUL!Y900="","*",SP_SUL!Y900)</f>
        <v>*</v>
      </c>
      <c r="C895" s="94" t="str">
        <f>IF(SP_SUL!B900="","*",SP_SUL!B900)</f>
        <v>*</v>
      </c>
      <c r="D895" s="93" t="str">
        <f>IF(SP_SUL!D900="","*",SP_SUL!D900)</f>
        <v>*</v>
      </c>
      <c r="E895" s="93" t="str">
        <f>IF(SP_SUL!H900="","*",SP_SUL!H900)</f>
        <v>*</v>
      </c>
      <c r="F895" s="99" t="str">
        <f>IF(SP_SUL!M900="","*",SP_SUL!M900)</f>
        <v>-</v>
      </c>
      <c r="G895" s="94" t="str">
        <f>IF(SP_SUL!I900="","*",SP_SUL!I900)</f>
        <v>*</v>
      </c>
      <c r="H895" s="94" t="str">
        <f>IF(SP_SUL!AB900="","*",SP_SUL!AB900)</f>
        <v>*</v>
      </c>
      <c r="I895" s="94" t="str">
        <f>IF(SP_SUL!AC900="","*",SP_SUL!AC900)</f>
        <v>*</v>
      </c>
      <c r="J895" s="95" t="str">
        <f>IF(SP_SUL!AA900="","*",SP_SUL!AA900)</f>
        <v>*</v>
      </c>
      <c r="K895" s="96" t="str">
        <f>IF(SP_SUL!AD900="","*",SP_SUL!AD900)</f>
        <v>*</v>
      </c>
    </row>
    <row r="896" spans="2:11" hidden="1">
      <c r="B896" s="93" t="str">
        <f>IF(SP_SUL!Y901="","*",SP_SUL!Y901)</f>
        <v>*</v>
      </c>
      <c r="C896" s="94" t="str">
        <f>IF(SP_SUL!B901="","*",SP_SUL!B901)</f>
        <v>*</v>
      </c>
      <c r="D896" s="93" t="str">
        <f>IF(SP_SUL!D901="","*",SP_SUL!D901)</f>
        <v>*</v>
      </c>
      <c r="E896" s="93" t="str">
        <f>IF(SP_SUL!H901="","*",SP_SUL!H901)</f>
        <v>*</v>
      </c>
      <c r="F896" s="99" t="str">
        <f>IF(SP_SUL!M901="","*",SP_SUL!M901)</f>
        <v>-</v>
      </c>
      <c r="G896" s="94" t="str">
        <f>IF(SP_SUL!I901="","*",SP_SUL!I901)</f>
        <v>*</v>
      </c>
      <c r="H896" s="94" t="str">
        <f>IF(SP_SUL!AB901="","*",SP_SUL!AB901)</f>
        <v>*</v>
      </c>
      <c r="I896" s="94" t="str">
        <f>IF(SP_SUL!AC901="","*",SP_SUL!AC901)</f>
        <v>*</v>
      </c>
      <c r="J896" s="95" t="str">
        <f>IF(SP_SUL!AA901="","*",SP_SUL!AA901)</f>
        <v>*</v>
      </c>
      <c r="K896" s="96" t="str">
        <f>IF(SP_SUL!AD901="","*",SP_SUL!AD901)</f>
        <v>*</v>
      </c>
    </row>
    <row r="897" spans="2:11" hidden="1">
      <c r="B897" s="93" t="str">
        <f>IF(SP_SUL!Y902="","*",SP_SUL!Y902)</f>
        <v>*</v>
      </c>
      <c r="C897" s="94" t="str">
        <f>IF(SP_SUL!B902="","*",SP_SUL!B902)</f>
        <v>*</v>
      </c>
      <c r="D897" s="93" t="str">
        <f>IF(SP_SUL!D902="","*",SP_SUL!D902)</f>
        <v>*</v>
      </c>
      <c r="E897" s="93" t="str">
        <f>IF(SP_SUL!H902="","*",SP_SUL!H902)</f>
        <v>*</v>
      </c>
      <c r="F897" s="99" t="str">
        <f>IF(SP_SUL!M902="","*",SP_SUL!M902)</f>
        <v>-</v>
      </c>
      <c r="G897" s="94" t="str">
        <f>IF(SP_SUL!I902="","*",SP_SUL!I902)</f>
        <v>*</v>
      </c>
      <c r="H897" s="94" t="str">
        <f>IF(SP_SUL!AB902="","*",SP_SUL!AB902)</f>
        <v>*</v>
      </c>
      <c r="I897" s="94" t="str">
        <f>IF(SP_SUL!AC902="","*",SP_SUL!AC902)</f>
        <v>*</v>
      </c>
      <c r="J897" s="95" t="str">
        <f>IF(SP_SUL!AA902="","*",SP_SUL!AA902)</f>
        <v>*</v>
      </c>
      <c r="K897" s="96" t="str">
        <f>IF(SP_SUL!AD902="","*",SP_SUL!AD902)</f>
        <v>*</v>
      </c>
    </row>
    <row r="898" spans="2:11" hidden="1">
      <c r="B898" s="93" t="str">
        <f>IF(SP_SUL!Y903="","*",SP_SUL!Y903)</f>
        <v>*</v>
      </c>
      <c r="C898" s="94" t="str">
        <f>IF(SP_SUL!B903="","*",SP_SUL!B903)</f>
        <v>*</v>
      </c>
      <c r="D898" s="93" t="str">
        <f>IF(SP_SUL!D903="","*",SP_SUL!D903)</f>
        <v>*</v>
      </c>
      <c r="E898" s="93" t="str">
        <f>IF(SP_SUL!H903="","*",SP_SUL!H903)</f>
        <v>*</v>
      </c>
      <c r="F898" s="99" t="str">
        <f>IF(SP_SUL!M903="","*",SP_SUL!M903)</f>
        <v>-</v>
      </c>
      <c r="G898" s="94" t="str">
        <f>IF(SP_SUL!I903="","*",SP_SUL!I903)</f>
        <v>*</v>
      </c>
      <c r="H898" s="94" t="str">
        <f>IF(SP_SUL!AB903="","*",SP_SUL!AB903)</f>
        <v>*</v>
      </c>
      <c r="I898" s="94" t="str">
        <f>IF(SP_SUL!AC903="","*",SP_SUL!AC903)</f>
        <v>*</v>
      </c>
      <c r="J898" s="95" t="str">
        <f>IF(SP_SUL!AA903="","*",SP_SUL!AA903)</f>
        <v>*</v>
      </c>
      <c r="K898" s="96" t="str">
        <f>IF(SP_SUL!AD903="","*",SP_SUL!AD903)</f>
        <v>*</v>
      </c>
    </row>
    <row r="899" spans="2:11" hidden="1">
      <c r="B899" s="93" t="str">
        <f>IF(SP_SUL!Y904="","*",SP_SUL!Y904)</f>
        <v>*</v>
      </c>
      <c r="C899" s="94" t="str">
        <f>IF(SP_SUL!B904="","*",SP_SUL!B904)</f>
        <v>*</v>
      </c>
      <c r="D899" s="93" t="str">
        <f>IF(SP_SUL!D904="","*",SP_SUL!D904)</f>
        <v>*</v>
      </c>
      <c r="E899" s="93" t="str">
        <f>IF(SP_SUL!H904="","*",SP_SUL!H904)</f>
        <v>*</v>
      </c>
      <c r="F899" s="99" t="str">
        <f>IF(SP_SUL!M904="","*",SP_SUL!M904)</f>
        <v>-</v>
      </c>
      <c r="G899" s="94" t="str">
        <f>IF(SP_SUL!I904="","*",SP_SUL!I904)</f>
        <v>*</v>
      </c>
      <c r="H899" s="94" t="str">
        <f>IF(SP_SUL!AB904="","*",SP_SUL!AB904)</f>
        <v>*</v>
      </c>
      <c r="I899" s="94" t="str">
        <f>IF(SP_SUL!AC904="","*",SP_SUL!AC904)</f>
        <v>*</v>
      </c>
      <c r="J899" s="95" t="str">
        <f>IF(SP_SUL!AA904="","*",SP_SUL!AA904)</f>
        <v>*</v>
      </c>
      <c r="K899" s="96" t="str">
        <f>IF(SP_SUL!AD904="","*",SP_SUL!AD904)</f>
        <v>*</v>
      </c>
    </row>
    <row r="900" spans="2:11" hidden="1">
      <c r="B900" s="93" t="str">
        <f>IF(SP_SUL!Y905="","*",SP_SUL!Y905)</f>
        <v>*</v>
      </c>
      <c r="C900" s="94" t="str">
        <f>IF(SP_SUL!B905="","*",SP_SUL!B905)</f>
        <v>*</v>
      </c>
      <c r="D900" s="93" t="str">
        <f>IF(SP_SUL!D905="","*",SP_SUL!D905)</f>
        <v>*</v>
      </c>
      <c r="E900" s="93" t="str">
        <f>IF(SP_SUL!H905="","*",SP_SUL!H905)</f>
        <v>*</v>
      </c>
      <c r="F900" s="99" t="str">
        <f>IF(SP_SUL!M905="","*",SP_SUL!M905)</f>
        <v>-</v>
      </c>
      <c r="G900" s="94" t="str">
        <f>IF(SP_SUL!I905="","*",SP_SUL!I905)</f>
        <v>*</v>
      </c>
      <c r="H900" s="94" t="str">
        <f>IF(SP_SUL!AB905="","*",SP_SUL!AB905)</f>
        <v>*</v>
      </c>
      <c r="I900" s="94" t="str">
        <f>IF(SP_SUL!AC905="","*",SP_SUL!AC905)</f>
        <v>*</v>
      </c>
      <c r="J900" s="95" t="str">
        <f>IF(SP_SUL!AA905="","*",SP_SUL!AA905)</f>
        <v>*</v>
      </c>
      <c r="K900" s="96" t="str">
        <f>IF(SP_SUL!AD905="","*",SP_SUL!AD905)</f>
        <v>*</v>
      </c>
    </row>
    <row r="901" spans="2:11" hidden="1">
      <c r="B901" s="93" t="str">
        <f>IF(SP_SUL!Y906="","*",SP_SUL!Y906)</f>
        <v>*</v>
      </c>
      <c r="C901" s="94" t="str">
        <f>IF(SP_SUL!B906="","*",SP_SUL!B906)</f>
        <v>*</v>
      </c>
      <c r="D901" s="93" t="str">
        <f>IF(SP_SUL!D906="","*",SP_SUL!D906)</f>
        <v>*</v>
      </c>
      <c r="E901" s="93" t="str">
        <f>IF(SP_SUL!H906="","*",SP_SUL!H906)</f>
        <v>*</v>
      </c>
      <c r="F901" s="99" t="str">
        <f>IF(SP_SUL!M906="","*",SP_SUL!M906)</f>
        <v>-</v>
      </c>
      <c r="G901" s="94" t="str">
        <f>IF(SP_SUL!I906="","*",SP_SUL!I906)</f>
        <v>*</v>
      </c>
      <c r="H901" s="94" t="str">
        <f>IF(SP_SUL!AB906="","*",SP_SUL!AB906)</f>
        <v>*</v>
      </c>
      <c r="I901" s="94" t="str">
        <f>IF(SP_SUL!AC906="","*",SP_SUL!AC906)</f>
        <v>*</v>
      </c>
      <c r="J901" s="95" t="str">
        <f>IF(SP_SUL!AA906="","*",SP_SUL!AA906)</f>
        <v>*</v>
      </c>
      <c r="K901" s="96" t="str">
        <f>IF(SP_SUL!AD906="","*",SP_SUL!AD906)</f>
        <v>*</v>
      </c>
    </row>
    <row r="902" spans="2:11" hidden="1">
      <c r="B902" s="93" t="str">
        <f>IF(SP_SUL!Y907="","*",SP_SUL!Y907)</f>
        <v>*</v>
      </c>
      <c r="C902" s="94" t="str">
        <f>IF(SP_SUL!B907="","*",SP_SUL!B907)</f>
        <v>*</v>
      </c>
      <c r="D902" s="93" t="str">
        <f>IF(SP_SUL!D907="","*",SP_SUL!D907)</f>
        <v>*</v>
      </c>
      <c r="E902" s="93" t="str">
        <f>IF(SP_SUL!H907="","*",SP_SUL!H907)</f>
        <v>*</v>
      </c>
      <c r="F902" s="99" t="str">
        <f>IF(SP_SUL!M907="","*",SP_SUL!M907)</f>
        <v>-</v>
      </c>
      <c r="G902" s="94" t="str">
        <f>IF(SP_SUL!I907="","*",SP_SUL!I907)</f>
        <v>*</v>
      </c>
      <c r="H902" s="94" t="str">
        <f>IF(SP_SUL!AB907="","*",SP_SUL!AB907)</f>
        <v>*</v>
      </c>
      <c r="I902" s="94" t="str">
        <f>IF(SP_SUL!AC907="","*",SP_SUL!AC907)</f>
        <v>*</v>
      </c>
      <c r="J902" s="95" t="str">
        <f>IF(SP_SUL!AA907="","*",SP_SUL!AA907)</f>
        <v>*</v>
      </c>
      <c r="K902" s="96" t="str">
        <f>IF(SP_SUL!AD907="","*",SP_SUL!AD907)</f>
        <v>*</v>
      </c>
    </row>
    <row r="903" spans="2:11" hidden="1">
      <c r="B903" s="93" t="str">
        <f>IF(SP_SUL!Y908="","*",SP_SUL!Y908)</f>
        <v>*</v>
      </c>
      <c r="C903" s="94" t="str">
        <f>IF(SP_SUL!B908="","*",SP_SUL!B908)</f>
        <v>*</v>
      </c>
      <c r="D903" s="93" t="str">
        <f>IF(SP_SUL!D908="","*",SP_SUL!D908)</f>
        <v>*</v>
      </c>
      <c r="E903" s="93" t="str">
        <f>IF(SP_SUL!H908="","*",SP_SUL!H908)</f>
        <v>*</v>
      </c>
      <c r="F903" s="99" t="str">
        <f>IF(SP_SUL!M908="","*",SP_SUL!M908)</f>
        <v>-</v>
      </c>
      <c r="G903" s="94" t="str">
        <f>IF(SP_SUL!I908="","*",SP_SUL!I908)</f>
        <v>*</v>
      </c>
      <c r="H903" s="94" t="str">
        <f>IF(SP_SUL!AB908="","*",SP_SUL!AB908)</f>
        <v>*</v>
      </c>
      <c r="I903" s="94" t="str">
        <f>IF(SP_SUL!AC908="","*",SP_SUL!AC908)</f>
        <v>*</v>
      </c>
      <c r="J903" s="95" t="str">
        <f>IF(SP_SUL!AA908="","*",SP_SUL!AA908)</f>
        <v>*</v>
      </c>
      <c r="K903" s="96" t="str">
        <f>IF(SP_SUL!AD908="","*",SP_SUL!AD908)</f>
        <v>*</v>
      </c>
    </row>
    <row r="904" spans="2:11" hidden="1">
      <c r="B904" s="93" t="str">
        <f>IF(SP_SUL!Y909="","*",SP_SUL!Y909)</f>
        <v>*</v>
      </c>
      <c r="C904" s="94" t="str">
        <f>IF(SP_SUL!B909="","*",SP_SUL!B909)</f>
        <v>*</v>
      </c>
      <c r="D904" s="93" t="str">
        <f>IF(SP_SUL!D909="","*",SP_SUL!D909)</f>
        <v>*</v>
      </c>
      <c r="E904" s="93" t="str">
        <f>IF(SP_SUL!H909="","*",SP_SUL!H909)</f>
        <v>*</v>
      </c>
      <c r="F904" s="99" t="str">
        <f>IF(SP_SUL!M909="","*",SP_SUL!M909)</f>
        <v>-</v>
      </c>
      <c r="G904" s="94" t="str">
        <f>IF(SP_SUL!I909="","*",SP_SUL!I909)</f>
        <v>*</v>
      </c>
      <c r="H904" s="94" t="str">
        <f>IF(SP_SUL!AB909="","*",SP_SUL!AB909)</f>
        <v>*</v>
      </c>
      <c r="I904" s="94" t="str">
        <f>IF(SP_SUL!AC909="","*",SP_SUL!AC909)</f>
        <v>*</v>
      </c>
      <c r="J904" s="95" t="str">
        <f>IF(SP_SUL!AA909="","*",SP_SUL!AA909)</f>
        <v>*</v>
      </c>
      <c r="K904" s="96" t="str">
        <f>IF(SP_SUL!AD909="","*",SP_SUL!AD909)</f>
        <v>*</v>
      </c>
    </row>
    <row r="905" spans="2:11" hidden="1">
      <c r="B905" s="93" t="str">
        <f>IF(SP_SUL!Y910="","*",SP_SUL!Y910)</f>
        <v>*</v>
      </c>
      <c r="C905" s="94" t="str">
        <f>IF(SP_SUL!B910="","*",SP_SUL!B910)</f>
        <v>*</v>
      </c>
      <c r="D905" s="93" t="str">
        <f>IF(SP_SUL!D910="","*",SP_SUL!D910)</f>
        <v>*</v>
      </c>
      <c r="E905" s="93" t="str">
        <f>IF(SP_SUL!H910="","*",SP_SUL!H910)</f>
        <v>*</v>
      </c>
      <c r="F905" s="99" t="str">
        <f>IF(SP_SUL!M910="","*",SP_SUL!M910)</f>
        <v>-</v>
      </c>
      <c r="G905" s="94" t="str">
        <f>IF(SP_SUL!I910="","*",SP_SUL!I910)</f>
        <v>*</v>
      </c>
      <c r="H905" s="94" t="str">
        <f>IF(SP_SUL!AB910="","*",SP_SUL!AB910)</f>
        <v>*</v>
      </c>
      <c r="I905" s="94" t="str">
        <f>IF(SP_SUL!AC910="","*",SP_SUL!AC910)</f>
        <v>*</v>
      </c>
      <c r="J905" s="95" t="str">
        <f>IF(SP_SUL!AA910="","*",SP_SUL!AA910)</f>
        <v>*</v>
      </c>
      <c r="K905" s="96" t="str">
        <f>IF(SP_SUL!AD910="","*",SP_SUL!AD910)</f>
        <v>*</v>
      </c>
    </row>
    <row r="906" spans="2:11" hidden="1">
      <c r="B906" s="93" t="str">
        <f>IF(SP_SUL!Y911="","*",SP_SUL!Y911)</f>
        <v>*</v>
      </c>
      <c r="C906" s="94" t="str">
        <f>IF(SP_SUL!B911="","*",SP_SUL!B911)</f>
        <v>*</v>
      </c>
      <c r="D906" s="93" t="str">
        <f>IF(SP_SUL!D911="","*",SP_SUL!D911)</f>
        <v>*</v>
      </c>
      <c r="E906" s="93" t="str">
        <f>IF(SP_SUL!H911="","*",SP_SUL!H911)</f>
        <v>*</v>
      </c>
      <c r="F906" s="99" t="str">
        <f>IF(SP_SUL!M911="","*",SP_SUL!M911)</f>
        <v>-</v>
      </c>
      <c r="G906" s="94" t="str">
        <f>IF(SP_SUL!I911="","*",SP_SUL!I911)</f>
        <v>*</v>
      </c>
      <c r="H906" s="94" t="str">
        <f>IF(SP_SUL!AB911="","*",SP_SUL!AB911)</f>
        <v>*</v>
      </c>
      <c r="I906" s="94" t="str">
        <f>IF(SP_SUL!AC911="","*",SP_SUL!AC911)</f>
        <v>*</v>
      </c>
      <c r="J906" s="95" t="str">
        <f>IF(SP_SUL!AA911="","*",SP_SUL!AA911)</f>
        <v>*</v>
      </c>
      <c r="K906" s="96" t="str">
        <f>IF(SP_SUL!AD911="","*",SP_SUL!AD911)</f>
        <v>*</v>
      </c>
    </row>
    <row r="907" spans="2:11" hidden="1">
      <c r="B907" s="93" t="str">
        <f>IF(SP_SUL!Y912="","*",SP_SUL!Y912)</f>
        <v>*</v>
      </c>
      <c r="C907" s="94" t="str">
        <f>IF(SP_SUL!B912="","*",SP_SUL!B912)</f>
        <v>*</v>
      </c>
      <c r="D907" s="93" t="str">
        <f>IF(SP_SUL!D912="","*",SP_SUL!D912)</f>
        <v>*</v>
      </c>
      <c r="E907" s="93" t="str">
        <f>IF(SP_SUL!H912="","*",SP_SUL!H912)</f>
        <v>*</v>
      </c>
      <c r="F907" s="99" t="str">
        <f>IF(SP_SUL!M912="","*",SP_SUL!M912)</f>
        <v>-</v>
      </c>
      <c r="G907" s="94" t="str">
        <f>IF(SP_SUL!I912="","*",SP_SUL!I912)</f>
        <v>*</v>
      </c>
      <c r="H907" s="94" t="str">
        <f>IF(SP_SUL!AB912="","*",SP_SUL!AB912)</f>
        <v>*</v>
      </c>
      <c r="I907" s="94" t="str">
        <f>IF(SP_SUL!AC912="","*",SP_SUL!AC912)</f>
        <v>*</v>
      </c>
      <c r="J907" s="95" t="str">
        <f>IF(SP_SUL!AA912="","*",SP_SUL!AA912)</f>
        <v>*</v>
      </c>
      <c r="K907" s="96" t="str">
        <f>IF(SP_SUL!AD912="","*",SP_SUL!AD912)</f>
        <v>*</v>
      </c>
    </row>
    <row r="908" spans="2:11" hidden="1">
      <c r="B908" s="93" t="str">
        <f>IF(SP_SUL!Y913="","*",SP_SUL!Y913)</f>
        <v>*</v>
      </c>
      <c r="C908" s="94" t="str">
        <f>IF(SP_SUL!B913="","*",SP_SUL!B913)</f>
        <v>*</v>
      </c>
      <c r="D908" s="93" t="str">
        <f>IF(SP_SUL!D913="","*",SP_SUL!D913)</f>
        <v>*</v>
      </c>
      <c r="E908" s="93" t="str">
        <f>IF(SP_SUL!H913="","*",SP_SUL!H913)</f>
        <v>*</v>
      </c>
      <c r="F908" s="99" t="str">
        <f>IF(SP_SUL!M913="","*",SP_SUL!M913)</f>
        <v>-</v>
      </c>
      <c r="G908" s="94" t="str">
        <f>IF(SP_SUL!I913="","*",SP_SUL!I913)</f>
        <v>*</v>
      </c>
      <c r="H908" s="94" t="str">
        <f>IF(SP_SUL!AB913="","*",SP_SUL!AB913)</f>
        <v>*</v>
      </c>
      <c r="I908" s="94" t="str">
        <f>IF(SP_SUL!AC913="","*",SP_SUL!AC913)</f>
        <v>*</v>
      </c>
      <c r="J908" s="95" t="str">
        <f>IF(SP_SUL!AA913="","*",SP_SUL!AA913)</f>
        <v>*</v>
      </c>
      <c r="K908" s="96" t="str">
        <f>IF(SP_SUL!AD913="","*",SP_SUL!AD913)</f>
        <v>*</v>
      </c>
    </row>
    <row r="909" spans="2:11" hidden="1">
      <c r="B909" s="93" t="str">
        <f>IF(SP_SUL!Y914="","*",SP_SUL!Y914)</f>
        <v>*</v>
      </c>
      <c r="C909" s="94" t="str">
        <f>IF(SP_SUL!B914="","*",SP_SUL!B914)</f>
        <v>*</v>
      </c>
      <c r="D909" s="93" t="str">
        <f>IF(SP_SUL!D914="","*",SP_SUL!D914)</f>
        <v>*</v>
      </c>
      <c r="E909" s="93" t="str">
        <f>IF(SP_SUL!H914="","*",SP_SUL!H914)</f>
        <v>*</v>
      </c>
      <c r="F909" s="99" t="str">
        <f>IF(SP_SUL!M914="","*",SP_SUL!M914)</f>
        <v>-</v>
      </c>
      <c r="G909" s="94" t="str">
        <f>IF(SP_SUL!I914="","*",SP_SUL!I914)</f>
        <v>*</v>
      </c>
      <c r="H909" s="94" t="str">
        <f>IF(SP_SUL!AB914="","*",SP_SUL!AB914)</f>
        <v>*</v>
      </c>
      <c r="I909" s="94" t="str">
        <f>IF(SP_SUL!AC914="","*",SP_SUL!AC914)</f>
        <v>*</v>
      </c>
      <c r="J909" s="95" t="str">
        <f>IF(SP_SUL!AA914="","*",SP_SUL!AA914)</f>
        <v>*</v>
      </c>
      <c r="K909" s="96" t="str">
        <f>IF(SP_SUL!AD914="","*",SP_SUL!AD914)</f>
        <v>*</v>
      </c>
    </row>
    <row r="910" spans="2:11" hidden="1">
      <c r="B910" s="93" t="str">
        <f>IF(SP_SUL!Y915="","*",SP_SUL!Y915)</f>
        <v>*</v>
      </c>
      <c r="C910" s="94" t="str">
        <f>IF(SP_SUL!B915="","*",SP_SUL!B915)</f>
        <v>*</v>
      </c>
      <c r="D910" s="93" t="str">
        <f>IF(SP_SUL!D915="","*",SP_SUL!D915)</f>
        <v>*</v>
      </c>
      <c r="E910" s="93" t="str">
        <f>IF(SP_SUL!H915="","*",SP_SUL!H915)</f>
        <v>*</v>
      </c>
      <c r="F910" s="99" t="str">
        <f>IF(SP_SUL!M915="","*",SP_SUL!M915)</f>
        <v>-</v>
      </c>
      <c r="G910" s="94" t="str">
        <f>IF(SP_SUL!I915="","*",SP_SUL!I915)</f>
        <v>*</v>
      </c>
      <c r="H910" s="94" t="str">
        <f>IF(SP_SUL!AB915="","*",SP_SUL!AB915)</f>
        <v>*</v>
      </c>
      <c r="I910" s="94" t="str">
        <f>IF(SP_SUL!AC915="","*",SP_SUL!AC915)</f>
        <v>*</v>
      </c>
      <c r="J910" s="95" t="str">
        <f>IF(SP_SUL!AA915="","*",SP_SUL!AA915)</f>
        <v>*</v>
      </c>
      <c r="K910" s="96" t="str">
        <f>IF(SP_SUL!AD915="","*",SP_SUL!AD915)</f>
        <v>*</v>
      </c>
    </row>
    <row r="911" spans="2:11" hidden="1">
      <c r="B911" s="93" t="str">
        <f>IF(SP_SUL!Y916="","*",SP_SUL!Y916)</f>
        <v>*</v>
      </c>
      <c r="C911" s="94" t="str">
        <f>IF(SP_SUL!B916="","*",SP_SUL!B916)</f>
        <v>*</v>
      </c>
      <c r="D911" s="93" t="str">
        <f>IF(SP_SUL!D916="","*",SP_SUL!D916)</f>
        <v>*</v>
      </c>
      <c r="E911" s="93" t="str">
        <f>IF(SP_SUL!H916="","*",SP_SUL!H916)</f>
        <v>*</v>
      </c>
      <c r="F911" s="99" t="str">
        <f>IF(SP_SUL!M916="","*",SP_SUL!M916)</f>
        <v>-</v>
      </c>
      <c r="G911" s="94" t="str">
        <f>IF(SP_SUL!I916="","*",SP_SUL!I916)</f>
        <v>*</v>
      </c>
      <c r="H911" s="94" t="str">
        <f>IF(SP_SUL!AB916="","*",SP_SUL!AB916)</f>
        <v>*</v>
      </c>
      <c r="I911" s="94" t="str">
        <f>IF(SP_SUL!AC916="","*",SP_SUL!AC916)</f>
        <v>*</v>
      </c>
      <c r="J911" s="95" t="str">
        <f>IF(SP_SUL!AA916="","*",SP_SUL!AA916)</f>
        <v>*</v>
      </c>
      <c r="K911" s="96" t="str">
        <f>IF(SP_SUL!AD916="","*",SP_SUL!AD916)</f>
        <v>*</v>
      </c>
    </row>
    <row r="912" spans="2:11" hidden="1">
      <c r="B912" s="93" t="str">
        <f>IF(SP_SUL!Y917="","*",SP_SUL!Y917)</f>
        <v>*</v>
      </c>
      <c r="C912" s="94" t="str">
        <f>IF(SP_SUL!B917="","*",SP_SUL!B917)</f>
        <v>*</v>
      </c>
      <c r="D912" s="93" t="str">
        <f>IF(SP_SUL!D917="","*",SP_SUL!D917)</f>
        <v>*</v>
      </c>
      <c r="E912" s="93" t="str">
        <f>IF(SP_SUL!H917="","*",SP_SUL!H917)</f>
        <v>*</v>
      </c>
      <c r="F912" s="99" t="str">
        <f>IF(SP_SUL!M917="","*",SP_SUL!M917)</f>
        <v>-</v>
      </c>
      <c r="G912" s="94" t="str">
        <f>IF(SP_SUL!I917="","*",SP_SUL!I917)</f>
        <v>*</v>
      </c>
      <c r="H912" s="94" t="str">
        <f>IF(SP_SUL!AB917="","*",SP_SUL!AB917)</f>
        <v>*</v>
      </c>
      <c r="I912" s="94" t="str">
        <f>IF(SP_SUL!AC917="","*",SP_SUL!AC917)</f>
        <v>*</v>
      </c>
      <c r="J912" s="95" t="str">
        <f>IF(SP_SUL!AA917="","*",SP_SUL!AA917)</f>
        <v>*</v>
      </c>
      <c r="K912" s="96" t="str">
        <f>IF(SP_SUL!AD917="","*",SP_SUL!AD917)</f>
        <v>*</v>
      </c>
    </row>
    <row r="913" spans="2:11" hidden="1">
      <c r="B913" s="93" t="str">
        <f>IF(SP_SUL!Y918="","*",SP_SUL!Y918)</f>
        <v>*</v>
      </c>
      <c r="C913" s="94" t="str">
        <f>IF(SP_SUL!B918="","*",SP_SUL!B918)</f>
        <v>*</v>
      </c>
      <c r="D913" s="93" t="str">
        <f>IF(SP_SUL!D918="","*",SP_SUL!D918)</f>
        <v>*</v>
      </c>
      <c r="E913" s="93" t="str">
        <f>IF(SP_SUL!H918="","*",SP_SUL!H918)</f>
        <v>*</v>
      </c>
      <c r="F913" s="99" t="str">
        <f>IF(SP_SUL!M918="","*",SP_SUL!M918)</f>
        <v>-</v>
      </c>
      <c r="G913" s="94" t="str">
        <f>IF(SP_SUL!I918="","*",SP_SUL!I918)</f>
        <v>*</v>
      </c>
      <c r="H913" s="94" t="str">
        <f>IF(SP_SUL!AB918="","*",SP_SUL!AB918)</f>
        <v>*</v>
      </c>
      <c r="I913" s="94" t="str">
        <f>IF(SP_SUL!AC918="","*",SP_SUL!AC918)</f>
        <v>*</v>
      </c>
      <c r="J913" s="95" t="str">
        <f>IF(SP_SUL!AA918="","*",SP_SUL!AA918)</f>
        <v>*</v>
      </c>
      <c r="K913" s="96" t="str">
        <f>IF(SP_SUL!AD918="","*",SP_SUL!AD918)</f>
        <v>*</v>
      </c>
    </row>
    <row r="914" spans="2:11" hidden="1">
      <c r="B914" s="93" t="str">
        <f>IF(SP_SUL!Y919="","*",SP_SUL!Y919)</f>
        <v>*</v>
      </c>
      <c r="C914" s="94" t="str">
        <f>IF(SP_SUL!B919="","*",SP_SUL!B919)</f>
        <v>*</v>
      </c>
      <c r="D914" s="93" t="str">
        <f>IF(SP_SUL!D919="","*",SP_SUL!D919)</f>
        <v>*</v>
      </c>
      <c r="E914" s="93" t="str">
        <f>IF(SP_SUL!H919="","*",SP_SUL!H919)</f>
        <v>*</v>
      </c>
      <c r="F914" s="99" t="str">
        <f>IF(SP_SUL!M919="","*",SP_SUL!M919)</f>
        <v>-</v>
      </c>
      <c r="G914" s="94" t="str">
        <f>IF(SP_SUL!I919="","*",SP_SUL!I919)</f>
        <v>*</v>
      </c>
      <c r="H914" s="94" t="str">
        <f>IF(SP_SUL!AB919="","*",SP_SUL!AB919)</f>
        <v>*</v>
      </c>
      <c r="I914" s="94" t="str">
        <f>IF(SP_SUL!AC919="","*",SP_SUL!AC919)</f>
        <v>*</v>
      </c>
      <c r="J914" s="95" t="str">
        <f>IF(SP_SUL!AA919="","*",SP_SUL!AA919)</f>
        <v>*</v>
      </c>
      <c r="K914" s="96" t="str">
        <f>IF(SP_SUL!AD919="","*",SP_SUL!AD919)</f>
        <v>*</v>
      </c>
    </row>
    <row r="915" spans="2:11" hidden="1">
      <c r="B915" s="93" t="str">
        <f>IF(SP_SUL!Y920="","*",SP_SUL!Y920)</f>
        <v>*</v>
      </c>
      <c r="C915" s="94" t="str">
        <f>IF(SP_SUL!B920="","*",SP_SUL!B920)</f>
        <v>*</v>
      </c>
      <c r="D915" s="93" t="str">
        <f>IF(SP_SUL!D920="","*",SP_SUL!D920)</f>
        <v>*</v>
      </c>
      <c r="E915" s="93" t="str">
        <f>IF(SP_SUL!H920="","*",SP_SUL!H920)</f>
        <v>*</v>
      </c>
      <c r="F915" s="99" t="str">
        <f>IF(SP_SUL!M920="","*",SP_SUL!M920)</f>
        <v>-</v>
      </c>
      <c r="G915" s="94" t="str">
        <f>IF(SP_SUL!I920="","*",SP_SUL!I920)</f>
        <v>*</v>
      </c>
      <c r="H915" s="94" t="str">
        <f>IF(SP_SUL!AB920="","*",SP_SUL!AB920)</f>
        <v>*</v>
      </c>
      <c r="I915" s="94" t="str">
        <f>IF(SP_SUL!AC920="","*",SP_SUL!AC920)</f>
        <v>*</v>
      </c>
      <c r="J915" s="95" t="str">
        <f>IF(SP_SUL!AA920="","*",SP_SUL!AA920)</f>
        <v>*</v>
      </c>
      <c r="K915" s="96" t="str">
        <f>IF(SP_SUL!AD920="","*",SP_SUL!AD920)</f>
        <v>*</v>
      </c>
    </row>
    <row r="916" spans="2:11" hidden="1">
      <c r="B916" s="93" t="str">
        <f>IF(SP_SUL!Y921="","*",SP_SUL!Y921)</f>
        <v>*</v>
      </c>
      <c r="C916" s="94" t="str">
        <f>IF(SP_SUL!B921="","*",SP_SUL!B921)</f>
        <v>*</v>
      </c>
      <c r="D916" s="93" t="str">
        <f>IF(SP_SUL!D921="","*",SP_SUL!D921)</f>
        <v>*</v>
      </c>
      <c r="E916" s="93" t="str">
        <f>IF(SP_SUL!H921="","*",SP_SUL!H921)</f>
        <v>*</v>
      </c>
      <c r="F916" s="99" t="str">
        <f>IF(SP_SUL!M921="","*",SP_SUL!M921)</f>
        <v>-</v>
      </c>
      <c r="G916" s="94" t="str">
        <f>IF(SP_SUL!I921="","*",SP_SUL!I921)</f>
        <v>*</v>
      </c>
      <c r="H916" s="94" t="str">
        <f>IF(SP_SUL!AB921="","*",SP_SUL!AB921)</f>
        <v>*</v>
      </c>
      <c r="I916" s="94" t="str">
        <f>IF(SP_SUL!AC921="","*",SP_SUL!AC921)</f>
        <v>*</v>
      </c>
      <c r="J916" s="95" t="str">
        <f>IF(SP_SUL!AA921="","*",SP_SUL!AA921)</f>
        <v>*</v>
      </c>
      <c r="K916" s="96" t="str">
        <f>IF(SP_SUL!AD921="","*",SP_SUL!AD921)</f>
        <v>*</v>
      </c>
    </row>
    <row r="917" spans="2:11" hidden="1">
      <c r="B917" s="93" t="str">
        <f>IF(SP_SUL!Y922="","*",SP_SUL!Y922)</f>
        <v>*</v>
      </c>
      <c r="C917" s="94" t="str">
        <f>IF(SP_SUL!B922="","*",SP_SUL!B922)</f>
        <v>*</v>
      </c>
      <c r="D917" s="93" t="str">
        <f>IF(SP_SUL!D922="","*",SP_SUL!D922)</f>
        <v>*</v>
      </c>
      <c r="E917" s="93" t="str">
        <f>IF(SP_SUL!H922="","*",SP_SUL!H922)</f>
        <v>*</v>
      </c>
      <c r="F917" s="99" t="str">
        <f>IF(SP_SUL!M922="","*",SP_SUL!M922)</f>
        <v>-</v>
      </c>
      <c r="G917" s="94" t="str">
        <f>IF(SP_SUL!I922="","*",SP_SUL!I922)</f>
        <v>*</v>
      </c>
      <c r="H917" s="94" t="str">
        <f>IF(SP_SUL!AB922="","*",SP_SUL!AB922)</f>
        <v>*</v>
      </c>
      <c r="I917" s="94" t="str">
        <f>IF(SP_SUL!AC922="","*",SP_SUL!AC922)</f>
        <v>*</v>
      </c>
      <c r="J917" s="95" t="str">
        <f>IF(SP_SUL!AA922="","*",SP_SUL!AA922)</f>
        <v>*</v>
      </c>
      <c r="K917" s="96" t="str">
        <f>IF(SP_SUL!AD922="","*",SP_SUL!AD922)</f>
        <v>*</v>
      </c>
    </row>
    <row r="918" spans="2:11" hidden="1">
      <c r="B918" s="93" t="str">
        <f>IF(SP_SUL!Y923="","*",SP_SUL!Y923)</f>
        <v>*</v>
      </c>
      <c r="C918" s="94" t="str">
        <f>IF(SP_SUL!B923="","*",SP_SUL!B923)</f>
        <v>*</v>
      </c>
      <c r="D918" s="93" t="str">
        <f>IF(SP_SUL!D923="","*",SP_SUL!D923)</f>
        <v>*</v>
      </c>
      <c r="E918" s="93" t="str">
        <f>IF(SP_SUL!H923="","*",SP_SUL!H923)</f>
        <v>*</v>
      </c>
      <c r="F918" s="99" t="str">
        <f>IF(SP_SUL!M923="","*",SP_SUL!M923)</f>
        <v>-</v>
      </c>
      <c r="G918" s="94" t="str">
        <f>IF(SP_SUL!I923="","*",SP_SUL!I923)</f>
        <v>*</v>
      </c>
      <c r="H918" s="94" t="str">
        <f>IF(SP_SUL!AB923="","*",SP_SUL!AB923)</f>
        <v>*</v>
      </c>
      <c r="I918" s="94" t="str">
        <f>IF(SP_SUL!AC923="","*",SP_SUL!AC923)</f>
        <v>*</v>
      </c>
      <c r="J918" s="95" t="str">
        <f>IF(SP_SUL!AA923="","*",SP_SUL!AA923)</f>
        <v>*</v>
      </c>
      <c r="K918" s="96" t="str">
        <f>IF(SP_SUL!AD923="","*",SP_SUL!AD923)</f>
        <v>*</v>
      </c>
    </row>
    <row r="919" spans="2:11" hidden="1">
      <c r="B919" s="93" t="str">
        <f>IF(SP_SUL!Y924="","*",SP_SUL!Y924)</f>
        <v>*</v>
      </c>
      <c r="C919" s="94" t="str">
        <f>IF(SP_SUL!B924="","*",SP_SUL!B924)</f>
        <v>*</v>
      </c>
      <c r="D919" s="93" t="str">
        <f>IF(SP_SUL!D924="","*",SP_SUL!D924)</f>
        <v>*</v>
      </c>
      <c r="E919" s="93" t="str">
        <f>IF(SP_SUL!H924="","*",SP_SUL!H924)</f>
        <v>*</v>
      </c>
      <c r="F919" s="99" t="str">
        <f>IF(SP_SUL!M924="","*",SP_SUL!M924)</f>
        <v>-</v>
      </c>
      <c r="G919" s="94" t="str">
        <f>IF(SP_SUL!I924="","*",SP_SUL!I924)</f>
        <v>*</v>
      </c>
      <c r="H919" s="94" t="str">
        <f>IF(SP_SUL!AB924="","*",SP_SUL!AB924)</f>
        <v>*</v>
      </c>
      <c r="I919" s="94" t="str">
        <f>IF(SP_SUL!AC924="","*",SP_SUL!AC924)</f>
        <v>*</v>
      </c>
      <c r="J919" s="95" t="str">
        <f>IF(SP_SUL!AA924="","*",SP_SUL!AA924)</f>
        <v>*</v>
      </c>
      <c r="K919" s="96" t="str">
        <f>IF(SP_SUL!AD924="","*",SP_SUL!AD924)</f>
        <v>*</v>
      </c>
    </row>
    <row r="920" spans="2:11" hidden="1">
      <c r="B920" s="93" t="str">
        <f>IF(SP_SUL!Y925="","*",SP_SUL!Y925)</f>
        <v>*</v>
      </c>
      <c r="C920" s="94" t="str">
        <f>IF(SP_SUL!B925="","*",SP_SUL!B925)</f>
        <v>*</v>
      </c>
      <c r="D920" s="93" t="str">
        <f>IF(SP_SUL!D925="","*",SP_SUL!D925)</f>
        <v>*</v>
      </c>
      <c r="E920" s="93" t="str">
        <f>IF(SP_SUL!H925="","*",SP_SUL!H925)</f>
        <v>*</v>
      </c>
      <c r="F920" s="99" t="str">
        <f>IF(SP_SUL!M925="","*",SP_SUL!M925)</f>
        <v>-</v>
      </c>
      <c r="G920" s="94" t="str">
        <f>IF(SP_SUL!I925="","*",SP_SUL!I925)</f>
        <v>*</v>
      </c>
      <c r="H920" s="94" t="str">
        <f>IF(SP_SUL!AB925="","*",SP_SUL!AB925)</f>
        <v>*</v>
      </c>
      <c r="I920" s="94" t="str">
        <f>IF(SP_SUL!AC925="","*",SP_SUL!AC925)</f>
        <v>*</v>
      </c>
      <c r="J920" s="95" t="str">
        <f>IF(SP_SUL!AA925="","*",SP_SUL!AA925)</f>
        <v>*</v>
      </c>
      <c r="K920" s="96" t="str">
        <f>IF(SP_SUL!AD925="","*",SP_SUL!AD925)</f>
        <v>*</v>
      </c>
    </row>
    <row r="921" spans="2:11" hidden="1">
      <c r="B921" s="93" t="str">
        <f>IF(SP_SUL!Y926="","*",SP_SUL!Y926)</f>
        <v>*</v>
      </c>
      <c r="C921" s="94" t="str">
        <f>IF(SP_SUL!B926="","*",SP_SUL!B926)</f>
        <v>*</v>
      </c>
      <c r="D921" s="93" t="str">
        <f>IF(SP_SUL!D926="","*",SP_SUL!D926)</f>
        <v>*</v>
      </c>
      <c r="E921" s="93" t="str">
        <f>IF(SP_SUL!H926="","*",SP_SUL!H926)</f>
        <v>*</v>
      </c>
      <c r="F921" s="99" t="str">
        <f>IF(SP_SUL!M926="","*",SP_SUL!M926)</f>
        <v>-</v>
      </c>
      <c r="G921" s="94" t="str">
        <f>IF(SP_SUL!I926="","*",SP_SUL!I926)</f>
        <v>*</v>
      </c>
      <c r="H921" s="94" t="str">
        <f>IF(SP_SUL!AB926="","*",SP_SUL!AB926)</f>
        <v>*</v>
      </c>
      <c r="I921" s="94" t="str">
        <f>IF(SP_SUL!AC926="","*",SP_SUL!AC926)</f>
        <v>*</v>
      </c>
      <c r="J921" s="95" t="str">
        <f>IF(SP_SUL!AA926="","*",SP_SUL!AA926)</f>
        <v>*</v>
      </c>
      <c r="K921" s="96" t="str">
        <f>IF(SP_SUL!AD926="","*",SP_SUL!AD926)</f>
        <v>*</v>
      </c>
    </row>
    <row r="922" spans="2:11" hidden="1">
      <c r="B922" s="93" t="str">
        <f>IF(SP_SUL!Y927="","*",SP_SUL!Y927)</f>
        <v>*</v>
      </c>
      <c r="C922" s="94" t="str">
        <f>IF(SP_SUL!B927="","*",SP_SUL!B927)</f>
        <v>*</v>
      </c>
      <c r="D922" s="93" t="str">
        <f>IF(SP_SUL!D927="","*",SP_SUL!D927)</f>
        <v>*</v>
      </c>
      <c r="E922" s="93" t="str">
        <f>IF(SP_SUL!H927="","*",SP_SUL!H927)</f>
        <v>*</v>
      </c>
      <c r="F922" s="99" t="str">
        <f>IF(SP_SUL!M927="","*",SP_SUL!M927)</f>
        <v>-</v>
      </c>
      <c r="G922" s="94" t="str">
        <f>IF(SP_SUL!I927="","*",SP_SUL!I927)</f>
        <v>*</v>
      </c>
      <c r="H922" s="94" t="str">
        <f>IF(SP_SUL!AB927="","*",SP_SUL!AB927)</f>
        <v>*</v>
      </c>
      <c r="I922" s="94" t="str">
        <f>IF(SP_SUL!AC927="","*",SP_SUL!AC927)</f>
        <v>*</v>
      </c>
      <c r="J922" s="95" t="str">
        <f>IF(SP_SUL!AA927="","*",SP_SUL!AA927)</f>
        <v>*</v>
      </c>
      <c r="K922" s="96" t="str">
        <f>IF(SP_SUL!AD927="","*",SP_SUL!AD927)</f>
        <v>*</v>
      </c>
    </row>
    <row r="923" spans="2:11" hidden="1">
      <c r="B923" s="93" t="str">
        <f>IF(SP_SUL!Y928="","*",SP_SUL!Y928)</f>
        <v>*</v>
      </c>
      <c r="C923" s="94" t="str">
        <f>IF(SP_SUL!B928="","*",SP_SUL!B928)</f>
        <v>*</v>
      </c>
      <c r="D923" s="93" t="str">
        <f>IF(SP_SUL!D928="","*",SP_SUL!D928)</f>
        <v>*</v>
      </c>
      <c r="E923" s="93" t="str">
        <f>IF(SP_SUL!H928="","*",SP_SUL!H928)</f>
        <v>*</v>
      </c>
      <c r="F923" s="99" t="str">
        <f>IF(SP_SUL!M928="","*",SP_SUL!M928)</f>
        <v>-</v>
      </c>
      <c r="G923" s="94" t="str">
        <f>IF(SP_SUL!I928="","*",SP_SUL!I928)</f>
        <v>*</v>
      </c>
      <c r="H923" s="94" t="str">
        <f>IF(SP_SUL!AB928="","*",SP_SUL!AB928)</f>
        <v>*</v>
      </c>
      <c r="I923" s="94" t="str">
        <f>IF(SP_SUL!AC928="","*",SP_SUL!AC928)</f>
        <v>*</v>
      </c>
      <c r="J923" s="95" t="str">
        <f>IF(SP_SUL!AA928="","*",SP_SUL!AA928)</f>
        <v>*</v>
      </c>
      <c r="K923" s="96" t="str">
        <f>IF(SP_SUL!AD928="","*",SP_SUL!AD928)</f>
        <v>*</v>
      </c>
    </row>
    <row r="924" spans="2:11" hidden="1">
      <c r="B924" s="93" t="str">
        <f>IF(SP_SUL!Y929="","*",SP_SUL!Y929)</f>
        <v>*</v>
      </c>
      <c r="C924" s="94" t="str">
        <f>IF(SP_SUL!B929="","*",SP_SUL!B929)</f>
        <v>*</v>
      </c>
      <c r="D924" s="93" t="str">
        <f>IF(SP_SUL!D929="","*",SP_SUL!D929)</f>
        <v>*</v>
      </c>
      <c r="E924" s="93" t="str">
        <f>IF(SP_SUL!H929="","*",SP_SUL!H929)</f>
        <v>*</v>
      </c>
      <c r="F924" s="99" t="str">
        <f>IF(SP_SUL!M929="","*",SP_SUL!M929)</f>
        <v>-</v>
      </c>
      <c r="G924" s="94" t="str">
        <f>IF(SP_SUL!I929="","*",SP_SUL!I929)</f>
        <v>*</v>
      </c>
      <c r="H924" s="94" t="str">
        <f>IF(SP_SUL!AB929="","*",SP_SUL!AB929)</f>
        <v>*</v>
      </c>
      <c r="I924" s="94" t="str">
        <f>IF(SP_SUL!AC929="","*",SP_SUL!AC929)</f>
        <v>*</v>
      </c>
      <c r="J924" s="95" t="str">
        <f>IF(SP_SUL!AA929="","*",SP_SUL!AA929)</f>
        <v>*</v>
      </c>
      <c r="K924" s="96" t="str">
        <f>IF(SP_SUL!AD929="","*",SP_SUL!AD929)</f>
        <v>*</v>
      </c>
    </row>
    <row r="925" spans="2:11" hidden="1">
      <c r="B925" s="93" t="str">
        <f>IF(SP_SUL!Y930="","*",SP_SUL!Y930)</f>
        <v>*</v>
      </c>
      <c r="C925" s="94" t="str">
        <f>IF(SP_SUL!B930="","*",SP_SUL!B930)</f>
        <v>*</v>
      </c>
      <c r="D925" s="93" t="str">
        <f>IF(SP_SUL!D930="","*",SP_SUL!D930)</f>
        <v>*</v>
      </c>
      <c r="E925" s="93" t="str">
        <f>IF(SP_SUL!H930="","*",SP_SUL!H930)</f>
        <v>*</v>
      </c>
      <c r="F925" s="99" t="str">
        <f>IF(SP_SUL!M930="","*",SP_SUL!M930)</f>
        <v>-</v>
      </c>
      <c r="G925" s="94" t="str">
        <f>IF(SP_SUL!I930="","*",SP_SUL!I930)</f>
        <v>*</v>
      </c>
      <c r="H925" s="94" t="str">
        <f>IF(SP_SUL!AB930="","*",SP_SUL!AB930)</f>
        <v>*</v>
      </c>
      <c r="I925" s="94" t="str">
        <f>IF(SP_SUL!AC930="","*",SP_SUL!AC930)</f>
        <v>*</v>
      </c>
      <c r="J925" s="95" t="str">
        <f>IF(SP_SUL!AA930="","*",SP_SUL!AA930)</f>
        <v>*</v>
      </c>
      <c r="K925" s="96" t="str">
        <f>IF(SP_SUL!AD930="","*",SP_SUL!AD930)</f>
        <v>*</v>
      </c>
    </row>
    <row r="926" spans="2:11" hidden="1">
      <c r="B926" s="93" t="str">
        <f>IF(SP_SUL!Y931="","*",SP_SUL!Y931)</f>
        <v>*</v>
      </c>
      <c r="C926" s="94" t="str">
        <f>IF(SP_SUL!B931="","*",SP_SUL!B931)</f>
        <v>*</v>
      </c>
      <c r="D926" s="93" t="str">
        <f>IF(SP_SUL!D931="","*",SP_SUL!D931)</f>
        <v>*</v>
      </c>
      <c r="E926" s="93" t="str">
        <f>IF(SP_SUL!H931="","*",SP_SUL!H931)</f>
        <v>*</v>
      </c>
      <c r="F926" s="99" t="str">
        <f>IF(SP_SUL!M931="","*",SP_SUL!M931)</f>
        <v>-</v>
      </c>
      <c r="G926" s="94" t="str">
        <f>IF(SP_SUL!I931="","*",SP_SUL!I931)</f>
        <v>*</v>
      </c>
      <c r="H926" s="94" t="str">
        <f>IF(SP_SUL!AB931="","*",SP_SUL!AB931)</f>
        <v>*</v>
      </c>
      <c r="I926" s="94" t="str">
        <f>IF(SP_SUL!AC931="","*",SP_SUL!AC931)</f>
        <v>*</v>
      </c>
      <c r="J926" s="95" t="str">
        <f>IF(SP_SUL!AA931="","*",SP_SUL!AA931)</f>
        <v>*</v>
      </c>
      <c r="K926" s="96" t="str">
        <f>IF(SP_SUL!AD931="","*",SP_SUL!AD931)</f>
        <v>*</v>
      </c>
    </row>
    <row r="927" spans="2:11" hidden="1">
      <c r="B927" s="93" t="str">
        <f>IF(SP_SUL!Y932="","*",SP_SUL!Y932)</f>
        <v>*</v>
      </c>
      <c r="C927" s="94" t="str">
        <f>IF(SP_SUL!B932="","*",SP_SUL!B932)</f>
        <v>*</v>
      </c>
      <c r="D927" s="93" t="str">
        <f>IF(SP_SUL!D932="","*",SP_SUL!D932)</f>
        <v>*</v>
      </c>
      <c r="E927" s="93" t="str">
        <f>IF(SP_SUL!H932="","*",SP_SUL!H932)</f>
        <v>*</v>
      </c>
      <c r="F927" s="99" t="str">
        <f>IF(SP_SUL!M932="","*",SP_SUL!M932)</f>
        <v>-</v>
      </c>
      <c r="G927" s="94" t="str">
        <f>IF(SP_SUL!I932="","*",SP_SUL!I932)</f>
        <v>*</v>
      </c>
      <c r="H927" s="94" t="str">
        <f>IF(SP_SUL!AB932="","*",SP_SUL!AB932)</f>
        <v>*</v>
      </c>
      <c r="I927" s="94" t="str">
        <f>IF(SP_SUL!AC932="","*",SP_SUL!AC932)</f>
        <v>*</v>
      </c>
      <c r="J927" s="95" t="str">
        <f>IF(SP_SUL!AA932="","*",SP_SUL!AA932)</f>
        <v>*</v>
      </c>
      <c r="K927" s="96" t="str">
        <f>IF(SP_SUL!AD932="","*",SP_SUL!AD932)</f>
        <v>*</v>
      </c>
    </row>
    <row r="928" spans="2:11" hidden="1">
      <c r="B928" s="93" t="str">
        <f>IF(SP_SUL!Y933="","*",SP_SUL!Y933)</f>
        <v>*</v>
      </c>
      <c r="C928" s="94" t="str">
        <f>IF(SP_SUL!B933="","*",SP_SUL!B933)</f>
        <v>*</v>
      </c>
      <c r="D928" s="93" t="str">
        <f>IF(SP_SUL!D933="","*",SP_SUL!D933)</f>
        <v>*</v>
      </c>
      <c r="E928" s="93" t="str">
        <f>IF(SP_SUL!H933="","*",SP_SUL!H933)</f>
        <v>*</v>
      </c>
      <c r="F928" s="99" t="str">
        <f>IF(SP_SUL!M933="","*",SP_SUL!M933)</f>
        <v>-</v>
      </c>
      <c r="G928" s="94" t="str">
        <f>IF(SP_SUL!I933="","*",SP_SUL!I933)</f>
        <v>*</v>
      </c>
      <c r="H928" s="94" t="str">
        <f>IF(SP_SUL!AB933="","*",SP_SUL!AB933)</f>
        <v>*</v>
      </c>
      <c r="I928" s="94" t="str">
        <f>IF(SP_SUL!AC933="","*",SP_SUL!AC933)</f>
        <v>*</v>
      </c>
      <c r="J928" s="95" t="str">
        <f>IF(SP_SUL!AA933="","*",SP_SUL!AA933)</f>
        <v>*</v>
      </c>
      <c r="K928" s="96" t="str">
        <f>IF(SP_SUL!AD933="","*",SP_SUL!AD933)</f>
        <v>*</v>
      </c>
    </row>
    <row r="929" spans="2:11" hidden="1">
      <c r="B929" s="93" t="str">
        <f>IF(SP_SUL!Y934="","*",SP_SUL!Y934)</f>
        <v>*</v>
      </c>
      <c r="C929" s="94" t="str">
        <f>IF(SP_SUL!B934="","*",SP_SUL!B934)</f>
        <v>*</v>
      </c>
      <c r="D929" s="93" t="str">
        <f>IF(SP_SUL!D934="","*",SP_SUL!D934)</f>
        <v>*</v>
      </c>
      <c r="E929" s="93" t="str">
        <f>IF(SP_SUL!H934="","*",SP_SUL!H934)</f>
        <v>*</v>
      </c>
      <c r="F929" s="99" t="str">
        <f>IF(SP_SUL!M934="","*",SP_SUL!M934)</f>
        <v>-</v>
      </c>
      <c r="G929" s="94" t="str">
        <f>IF(SP_SUL!I934="","*",SP_SUL!I934)</f>
        <v>*</v>
      </c>
      <c r="H929" s="94" t="str">
        <f>IF(SP_SUL!AB934="","*",SP_SUL!AB934)</f>
        <v>*</v>
      </c>
      <c r="I929" s="94" t="str">
        <f>IF(SP_SUL!AC934="","*",SP_SUL!AC934)</f>
        <v>*</v>
      </c>
      <c r="J929" s="95" t="str">
        <f>IF(SP_SUL!AA934="","*",SP_SUL!AA934)</f>
        <v>*</v>
      </c>
      <c r="K929" s="96" t="str">
        <f>IF(SP_SUL!AD934="","*",SP_SUL!AD934)</f>
        <v>*</v>
      </c>
    </row>
    <row r="930" spans="2:11" hidden="1">
      <c r="B930" s="93" t="str">
        <f>IF(SP_SUL!Y935="","*",SP_SUL!Y935)</f>
        <v>*</v>
      </c>
      <c r="C930" s="94" t="str">
        <f>IF(SP_SUL!B935="","*",SP_SUL!B935)</f>
        <v>*</v>
      </c>
      <c r="D930" s="93" t="str">
        <f>IF(SP_SUL!D935="","*",SP_SUL!D935)</f>
        <v>*</v>
      </c>
      <c r="E930" s="93" t="str">
        <f>IF(SP_SUL!H935="","*",SP_SUL!H935)</f>
        <v>*</v>
      </c>
      <c r="F930" s="99" t="str">
        <f>IF(SP_SUL!M935="","*",SP_SUL!M935)</f>
        <v>-</v>
      </c>
      <c r="G930" s="94" t="str">
        <f>IF(SP_SUL!I935="","*",SP_SUL!I935)</f>
        <v>*</v>
      </c>
      <c r="H930" s="94" t="str">
        <f>IF(SP_SUL!AB935="","*",SP_SUL!AB935)</f>
        <v>*</v>
      </c>
      <c r="I930" s="94" t="str">
        <f>IF(SP_SUL!AC935="","*",SP_SUL!AC935)</f>
        <v>*</v>
      </c>
      <c r="J930" s="95" t="str">
        <f>IF(SP_SUL!AA935="","*",SP_SUL!AA935)</f>
        <v>*</v>
      </c>
      <c r="K930" s="96" t="str">
        <f>IF(SP_SUL!AD935="","*",SP_SUL!AD935)</f>
        <v>*</v>
      </c>
    </row>
    <row r="931" spans="2:11" hidden="1">
      <c r="B931" s="93" t="str">
        <f>IF(SP_SUL!Y936="","*",SP_SUL!Y936)</f>
        <v>*</v>
      </c>
      <c r="C931" s="94" t="str">
        <f>IF(SP_SUL!B936="","*",SP_SUL!B936)</f>
        <v>*</v>
      </c>
      <c r="D931" s="93" t="str">
        <f>IF(SP_SUL!D936="","*",SP_SUL!D936)</f>
        <v>*</v>
      </c>
      <c r="E931" s="93" t="str">
        <f>IF(SP_SUL!H936="","*",SP_SUL!H936)</f>
        <v>*</v>
      </c>
      <c r="F931" s="99" t="str">
        <f>IF(SP_SUL!M936="","*",SP_SUL!M936)</f>
        <v>-</v>
      </c>
      <c r="G931" s="94" t="str">
        <f>IF(SP_SUL!I936="","*",SP_SUL!I936)</f>
        <v>*</v>
      </c>
      <c r="H931" s="94" t="str">
        <f>IF(SP_SUL!AB936="","*",SP_SUL!AB936)</f>
        <v>*</v>
      </c>
      <c r="I931" s="94" t="str">
        <f>IF(SP_SUL!AC936="","*",SP_SUL!AC936)</f>
        <v>*</v>
      </c>
      <c r="J931" s="95" t="str">
        <f>IF(SP_SUL!AA936="","*",SP_SUL!AA936)</f>
        <v>*</v>
      </c>
      <c r="K931" s="96" t="str">
        <f>IF(SP_SUL!AD936="","*",SP_SUL!AD936)</f>
        <v>*</v>
      </c>
    </row>
    <row r="932" spans="2:11" hidden="1">
      <c r="B932" s="93" t="str">
        <f>IF(SP_SUL!Y937="","*",SP_SUL!Y937)</f>
        <v>*</v>
      </c>
      <c r="C932" s="94" t="str">
        <f>IF(SP_SUL!B937="","*",SP_SUL!B937)</f>
        <v>*</v>
      </c>
      <c r="D932" s="93" t="str">
        <f>IF(SP_SUL!D937="","*",SP_SUL!D937)</f>
        <v>*</v>
      </c>
      <c r="E932" s="93" t="str">
        <f>IF(SP_SUL!H937="","*",SP_SUL!H937)</f>
        <v>*</v>
      </c>
      <c r="F932" s="99" t="str">
        <f>IF(SP_SUL!M937="","*",SP_SUL!M937)</f>
        <v>-</v>
      </c>
      <c r="G932" s="94" t="str">
        <f>IF(SP_SUL!I937="","*",SP_SUL!I937)</f>
        <v>*</v>
      </c>
      <c r="H932" s="94" t="str">
        <f>IF(SP_SUL!AB937="","*",SP_SUL!AB937)</f>
        <v>*</v>
      </c>
      <c r="I932" s="94" t="str">
        <f>IF(SP_SUL!AC937="","*",SP_SUL!AC937)</f>
        <v>*</v>
      </c>
      <c r="J932" s="95" t="str">
        <f>IF(SP_SUL!AA937="","*",SP_SUL!AA937)</f>
        <v>*</v>
      </c>
      <c r="K932" s="96" t="str">
        <f>IF(SP_SUL!AD937="","*",SP_SUL!AD937)</f>
        <v>*</v>
      </c>
    </row>
    <row r="933" spans="2:11" hidden="1">
      <c r="B933" s="93" t="str">
        <f>IF(SP_SUL!Y938="","*",SP_SUL!Y938)</f>
        <v>*</v>
      </c>
      <c r="C933" s="94" t="str">
        <f>IF(SP_SUL!B938="","*",SP_SUL!B938)</f>
        <v>*</v>
      </c>
      <c r="D933" s="93" t="str">
        <f>IF(SP_SUL!D938="","*",SP_SUL!D938)</f>
        <v>*</v>
      </c>
      <c r="E933" s="93" t="str">
        <f>IF(SP_SUL!H938="","*",SP_SUL!H938)</f>
        <v>*</v>
      </c>
      <c r="F933" s="99" t="str">
        <f>IF(SP_SUL!M938="","*",SP_SUL!M938)</f>
        <v>-</v>
      </c>
      <c r="G933" s="94" t="str">
        <f>IF(SP_SUL!I938="","*",SP_SUL!I938)</f>
        <v>*</v>
      </c>
      <c r="H933" s="94" t="str">
        <f>IF(SP_SUL!AB938="","*",SP_SUL!AB938)</f>
        <v>*</v>
      </c>
      <c r="I933" s="94" t="str">
        <f>IF(SP_SUL!AC938="","*",SP_SUL!AC938)</f>
        <v>*</v>
      </c>
      <c r="J933" s="95" t="str">
        <f>IF(SP_SUL!AA938="","*",SP_SUL!AA938)</f>
        <v>*</v>
      </c>
      <c r="K933" s="96" t="str">
        <f>IF(SP_SUL!AD938="","*",SP_SUL!AD938)</f>
        <v>*</v>
      </c>
    </row>
    <row r="934" spans="2:11" hidden="1">
      <c r="B934" s="93" t="str">
        <f>IF(SP_SUL!Y939="","*",SP_SUL!Y939)</f>
        <v>*</v>
      </c>
      <c r="C934" s="94" t="str">
        <f>IF(SP_SUL!B939="","*",SP_SUL!B939)</f>
        <v>*</v>
      </c>
      <c r="D934" s="93" t="str">
        <f>IF(SP_SUL!D939="","*",SP_SUL!D939)</f>
        <v>*</v>
      </c>
      <c r="E934" s="93" t="str">
        <f>IF(SP_SUL!H939="","*",SP_SUL!H939)</f>
        <v>*</v>
      </c>
      <c r="F934" s="99" t="str">
        <f>IF(SP_SUL!M939="","*",SP_SUL!M939)</f>
        <v>-</v>
      </c>
      <c r="G934" s="94" t="str">
        <f>IF(SP_SUL!I939="","*",SP_SUL!I939)</f>
        <v>*</v>
      </c>
      <c r="H934" s="94" t="str">
        <f>IF(SP_SUL!AB939="","*",SP_SUL!AB939)</f>
        <v>*</v>
      </c>
      <c r="I934" s="94" t="str">
        <f>IF(SP_SUL!AC939="","*",SP_SUL!AC939)</f>
        <v>*</v>
      </c>
      <c r="J934" s="95" t="str">
        <f>IF(SP_SUL!AA939="","*",SP_SUL!AA939)</f>
        <v>*</v>
      </c>
      <c r="K934" s="96" t="str">
        <f>IF(SP_SUL!AD939="","*",SP_SUL!AD939)</f>
        <v>*</v>
      </c>
    </row>
    <row r="935" spans="2:11" hidden="1">
      <c r="B935" s="93" t="str">
        <f>IF(SP_SUL!Y940="","*",SP_SUL!Y940)</f>
        <v>*</v>
      </c>
      <c r="C935" s="94" t="str">
        <f>IF(SP_SUL!B940="","*",SP_SUL!B940)</f>
        <v>*</v>
      </c>
      <c r="D935" s="93" t="str">
        <f>IF(SP_SUL!D940="","*",SP_SUL!D940)</f>
        <v>*</v>
      </c>
      <c r="E935" s="93" t="str">
        <f>IF(SP_SUL!H940="","*",SP_SUL!H940)</f>
        <v>*</v>
      </c>
      <c r="F935" s="99" t="str">
        <f>IF(SP_SUL!M940="","*",SP_SUL!M940)</f>
        <v>-</v>
      </c>
      <c r="G935" s="94" t="str">
        <f>IF(SP_SUL!I940="","*",SP_SUL!I940)</f>
        <v>*</v>
      </c>
      <c r="H935" s="94" t="str">
        <f>IF(SP_SUL!AB940="","*",SP_SUL!AB940)</f>
        <v>*</v>
      </c>
      <c r="I935" s="94" t="str">
        <f>IF(SP_SUL!AC940="","*",SP_SUL!AC940)</f>
        <v>*</v>
      </c>
      <c r="J935" s="95" t="str">
        <f>IF(SP_SUL!AA940="","*",SP_SUL!AA940)</f>
        <v>*</v>
      </c>
      <c r="K935" s="96" t="str">
        <f>IF(SP_SUL!AD940="","*",SP_SUL!AD940)</f>
        <v>*</v>
      </c>
    </row>
    <row r="936" spans="2:11" hidden="1">
      <c r="B936" s="93" t="str">
        <f>IF(SP_SUL!Y941="","*",SP_SUL!Y941)</f>
        <v>*</v>
      </c>
      <c r="C936" s="94" t="str">
        <f>IF(SP_SUL!B941="","*",SP_SUL!B941)</f>
        <v>*</v>
      </c>
      <c r="D936" s="93" t="str">
        <f>IF(SP_SUL!D941="","*",SP_SUL!D941)</f>
        <v>*</v>
      </c>
      <c r="E936" s="93" t="str">
        <f>IF(SP_SUL!H941="","*",SP_SUL!H941)</f>
        <v>*</v>
      </c>
      <c r="F936" s="99" t="str">
        <f>IF(SP_SUL!M941="","*",SP_SUL!M941)</f>
        <v>-</v>
      </c>
      <c r="G936" s="94" t="str">
        <f>IF(SP_SUL!I941="","*",SP_SUL!I941)</f>
        <v>*</v>
      </c>
      <c r="H936" s="94" t="str">
        <f>IF(SP_SUL!AB941="","*",SP_SUL!AB941)</f>
        <v>*</v>
      </c>
      <c r="I936" s="94" t="str">
        <f>IF(SP_SUL!AC941="","*",SP_SUL!AC941)</f>
        <v>*</v>
      </c>
      <c r="J936" s="95" t="str">
        <f>IF(SP_SUL!AA941="","*",SP_SUL!AA941)</f>
        <v>*</v>
      </c>
      <c r="K936" s="96" t="str">
        <f>IF(SP_SUL!AD941="","*",SP_SUL!AD941)</f>
        <v>*</v>
      </c>
    </row>
    <row r="937" spans="2:11" hidden="1">
      <c r="B937" s="93" t="str">
        <f>IF(SP_SUL!Y942="","*",SP_SUL!Y942)</f>
        <v>*</v>
      </c>
      <c r="C937" s="94" t="str">
        <f>IF(SP_SUL!B942="","*",SP_SUL!B942)</f>
        <v>*</v>
      </c>
      <c r="D937" s="93" t="str">
        <f>IF(SP_SUL!D942="","*",SP_SUL!D942)</f>
        <v>*</v>
      </c>
      <c r="E937" s="93" t="str">
        <f>IF(SP_SUL!H942="","*",SP_SUL!H942)</f>
        <v>*</v>
      </c>
      <c r="F937" s="99" t="str">
        <f>IF(SP_SUL!M942="","*",SP_SUL!M942)</f>
        <v>-</v>
      </c>
      <c r="G937" s="94" t="str">
        <f>IF(SP_SUL!I942="","*",SP_SUL!I942)</f>
        <v>*</v>
      </c>
      <c r="H937" s="94" t="str">
        <f>IF(SP_SUL!AB942="","*",SP_SUL!AB942)</f>
        <v>*</v>
      </c>
      <c r="I937" s="94" t="str">
        <f>IF(SP_SUL!AC942="","*",SP_SUL!AC942)</f>
        <v>*</v>
      </c>
      <c r="J937" s="95" t="str">
        <f>IF(SP_SUL!AA942="","*",SP_SUL!AA942)</f>
        <v>*</v>
      </c>
      <c r="K937" s="96" t="str">
        <f>IF(SP_SUL!AD942="","*",SP_SUL!AD942)</f>
        <v>*</v>
      </c>
    </row>
    <row r="938" spans="2:11" hidden="1">
      <c r="B938" s="93" t="str">
        <f>IF(SP_SUL!Y943="","*",SP_SUL!Y943)</f>
        <v>*</v>
      </c>
      <c r="C938" s="94" t="str">
        <f>IF(SP_SUL!B943="","*",SP_SUL!B943)</f>
        <v>*</v>
      </c>
      <c r="D938" s="93" t="str">
        <f>IF(SP_SUL!D943="","*",SP_SUL!D943)</f>
        <v>*</v>
      </c>
      <c r="E938" s="93" t="str">
        <f>IF(SP_SUL!H943="","*",SP_SUL!H943)</f>
        <v>*</v>
      </c>
      <c r="F938" s="99" t="str">
        <f>IF(SP_SUL!M943="","*",SP_SUL!M943)</f>
        <v>-</v>
      </c>
      <c r="G938" s="94" t="str">
        <f>IF(SP_SUL!I943="","*",SP_SUL!I943)</f>
        <v>*</v>
      </c>
      <c r="H938" s="94" t="str">
        <f>IF(SP_SUL!AB943="","*",SP_SUL!AB943)</f>
        <v>*</v>
      </c>
      <c r="I938" s="94" t="str">
        <f>IF(SP_SUL!AC943="","*",SP_SUL!AC943)</f>
        <v>*</v>
      </c>
      <c r="J938" s="95" t="str">
        <f>IF(SP_SUL!AA943="","*",SP_SUL!AA943)</f>
        <v>*</v>
      </c>
      <c r="K938" s="96" t="str">
        <f>IF(SP_SUL!AD943="","*",SP_SUL!AD943)</f>
        <v>*</v>
      </c>
    </row>
    <row r="939" spans="2:11" hidden="1">
      <c r="B939" s="93" t="str">
        <f>IF(SP_SUL!Y944="","*",SP_SUL!Y944)</f>
        <v>*</v>
      </c>
      <c r="C939" s="94" t="str">
        <f>IF(SP_SUL!B944="","*",SP_SUL!B944)</f>
        <v>*</v>
      </c>
      <c r="D939" s="93" t="str">
        <f>IF(SP_SUL!D944="","*",SP_SUL!D944)</f>
        <v>*</v>
      </c>
      <c r="E939" s="93" t="str">
        <f>IF(SP_SUL!H944="","*",SP_SUL!H944)</f>
        <v>*</v>
      </c>
      <c r="F939" s="99" t="str">
        <f>IF(SP_SUL!M944="","*",SP_SUL!M944)</f>
        <v>-</v>
      </c>
      <c r="G939" s="94" t="str">
        <f>IF(SP_SUL!I944="","*",SP_SUL!I944)</f>
        <v>*</v>
      </c>
      <c r="H939" s="94" t="str">
        <f>IF(SP_SUL!AB944="","*",SP_SUL!AB944)</f>
        <v>*</v>
      </c>
      <c r="I939" s="94" t="str">
        <f>IF(SP_SUL!AC944="","*",SP_SUL!AC944)</f>
        <v>*</v>
      </c>
      <c r="J939" s="95" t="str">
        <f>IF(SP_SUL!AA944="","*",SP_SUL!AA944)</f>
        <v>*</v>
      </c>
      <c r="K939" s="96" t="str">
        <f>IF(SP_SUL!AD944="","*",SP_SUL!AD944)</f>
        <v>*</v>
      </c>
    </row>
    <row r="940" spans="2:11" hidden="1">
      <c r="B940" s="93" t="str">
        <f>IF(SP_SUL!Y945="","*",SP_SUL!Y945)</f>
        <v>*</v>
      </c>
      <c r="C940" s="94" t="str">
        <f>IF(SP_SUL!B945="","*",SP_SUL!B945)</f>
        <v>*</v>
      </c>
      <c r="D940" s="93" t="str">
        <f>IF(SP_SUL!D945="","*",SP_SUL!D945)</f>
        <v>*</v>
      </c>
      <c r="E940" s="93" t="str">
        <f>IF(SP_SUL!H945="","*",SP_SUL!H945)</f>
        <v>*</v>
      </c>
      <c r="F940" s="99" t="str">
        <f>IF(SP_SUL!M945="","*",SP_SUL!M945)</f>
        <v>-</v>
      </c>
      <c r="G940" s="94" t="str">
        <f>IF(SP_SUL!I945="","*",SP_SUL!I945)</f>
        <v>*</v>
      </c>
      <c r="H940" s="94" t="str">
        <f>IF(SP_SUL!AB945="","*",SP_SUL!AB945)</f>
        <v>*</v>
      </c>
      <c r="I940" s="94" t="str">
        <f>IF(SP_SUL!AC945="","*",SP_SUL!AC945)</f>
        <v>*</v>
      </c>
      <c r="J940" s="95" t="str">
        <f>IF(SP_SUL!AA945="","*",SP_SUL!AA945)</f>
        <v>*</v>
      </c>
      <c r="K940" s="96" t="str">
        <f>IF(SP_SUL!AD945="","*",SP_SUL!AD945)</f>
        <v>*</v>
      </c>
    </row>
    <row r="941" spans="2:11" hidden="1">
      <c r="B941" s="93" t="str">
        <f>IF(SP_SUL!Y946="","*",SP_SUL!Y946)</f>
        <v>*</v>
      </c>
      <c r="C941" s="94" t="str">
        <f>IF(SP_SUL!B946="","*",SP_SUL!B946)</f>
        <v>*</v>
      </c>
      <c r="D941" s="93" t="str">
        <f>IF(SP_SUL!D946="","*",SP_SUL!D946)</f>
        <v>*</v>
      </c>
      <c r="E941" s="93" t="str">
        <f>IF(SP_SUL!H946="","*",SP_SUL!H946)</f>
        <v>*</v>
      </c>
      <c r="F941" s="99" t="str">
        <f>IF(SP_SUL!M946="","*",SP_SUL!M946)</f>
        <v>-</v>
      </c>
      <c r="G941" s="94" t="str">
        <f>IF(SP_SUL!I946="","*",SP_SUL!I946)</f>
        <v>*</v>
      </c>
      <c r="H941" s="94" t="str">
        <f>IF(SP_SUL!AB946="","*",SP_SUL!AB946)</f>
        <v>*</v>
      </c>
      <c r="I941" s="94" t="str">
        <f>IF(SP_SUL!AC946="","*",SP_SUL!AC946)</f>
        <v>*</v>
      </c>
      <c r="J941" s="95" t="str">
        <f>IF(SP_SUL!AA946="","*",SP_SUL!AA946)</f>
        <v>*</v>
      </c>
      <c r="K941" s="96" t="str">
        <f>IF(SP_SUL!AD946="","*",SP_SUL!AD946)</f>
        <v>*</v>
      </c>
    </row>
    <row r="942" spans="2:11" hidden="1">
      <c r="B942" s="93" t="str">
        <f>IF(SP_SUL!Y947="","*",SP_SUL!Y947)</f>
        <v>*</v>
      </c>
      <c r="C942" s="94" t="str">
        <f>IF(SP_SUL!B947="","*",SP_SUL!B947)</f>
        <v>*</v>
      </c>
      <c r="D942" s="93" t="str">
        <f>IF(SP_SUL!D947="","*",SP_SUL!D947)</f>
        <v>*</v>
      </c>
      <c r="E942" s="93" t="str">
        <f>IF(SP_SUL!H947="","*",SP_SUL!H947)</f>
        <v>*</v>
      </c>
      <c r="F942" s="99" t="str">
        <f>IF(SP_SUL!M947="","*",SP_SUL!M947)</f>
        <v>-</v>
      </c>
      <c r="G942" s="94" t="str">
        <f>IF(SP_SUL!I947="","*",SP_SUL!I947)</f>
        <v>*</v>
      </c>
      <c r="H942" s="94" t="str">
        <f>IF(SP_SUL!AB947="","*",SP_SUL!AB947)</f>
        <v>*</v>
      </c>
      <c r="I942" s="94" t="str">
        <f>IF(SP_SUL!AC947="","*",SP_SUL!AC947)</f>
        <v>*</v>
      </c>
      <c r="J942" s="95" t="str">
        <f>IF(SP_SUL!AA947="","*",SP_SUL!AA947)</f>
        <v>*</v>
      </c>
      <c r="K942" s="96" t="str">
        <f>IF(SP_SUL!AD947="","*",SP_SUL!AD947)</f>
        <v>*</v>
      </c>
    </row>
    <row r="943" spans="2:11" hidden="1">
      <c r="B943" s="93" t="str">
        <f>IF(SP_SUL!Y948="","*",SP_SUL!Y948)</f>
        <v>*</v>
      </c>
      <c r="C943" s="94" t="str">
        <f>IF(SP_SUL!B948="","*",SP_SUL!B948)</f>
        <v>*</v>
      </c>
      <c r="D943" s="93" t="str">
        <f>IF(SP_SUL!D948="","*",SP_SUL!D948)</f>
        <v>*</v>
      </c>
      <c r="E943" s="93" t="str">
        <f>IF(SP_SUL!H948="","*",SP_SUL!H948)</f>
        <v>*</v>
      </c>
      <c r="F943" s="99" t="str">
        <f>IF(SP_SUL!M948="","*",SP_SUL!M948)</f>
        <v>-</v>
      </c>
      <c r="G943" s="94" t="str">
        <f>IF(SP_SUL!I948="","*",SP_SUL!I948)</f>
        <v>*</v>
      </c>
      <c r="H943" s="94" t="str">
        <f>IF(SP_SUL!AB948="","*",SP_SUL!AB948)</f>
        <v>*</v>
      </c>
      <c r="I943" s="94" t="str">
        <f>IF(SP_SUL!AC948="","*",SP_SUL!AC948)</f>
        <v>*</v>
      </c>
      <c r="J943" s="95" t="str">
        <f>IF(SP_SUL!AA948="","*",SP_SUL!AA948)</f>
        <v>*</v>
      </c>
      <c r="K943" s="96" t="str">
        <f>IF(SP_SUL!AD948="","*",SP_SUL!AD948)</f>
        <v>*</v>
      </c>
    </row>
    <row r="944" spans="2:11" hidden="1">
      <c r="B944" s="93" t="str">
        <f>IF(SP_SUL!Y949="","*",SP_SUL!Y949)</f>
        <v>*</v>
      </c>
      <c r="C944" s="94" t="str">
        <f>IF(SP_SUL!B949="","*",SP_SUL!B949)</f>
        <v>*</v>
      </c>
      <c r="D944" s="93" t="str">
        <f>IF(SP_SUL!D949="","*",SP_SUL!D949)</f>
        <v>*</v>
      </c>
      <c r="E944" s="93" t="str">
        <f>IF(SP_SUL!H949="","*",SP_SUL!H949)</f>
        <v>*</v>
      </c>
      <c r="F944" s="99" t="str">
        <f>IF(SP_SUL!M949="","*",SP_SUL!M949)</f>
        <v>-</v>
      </c>
      <c r="G944" s="94" t="str">
        <f>IF(SP_SUL!I949="","*",SP_SUL!I949)</f>
        <v>*</v>
      </c>
      <c r="H944" s="94" t="str">
        <f>IF(SP_SUL!AB949="","*",SP_SUL!AB949)</f>
        <v>*</v>
      </c>
      <c r="I944" s="94" t="str">
        <f>IF(SP_SUL!AC949="","*",SP_SUL!AC949)</f>
        <v>*</v>
      </c>
      <c r="J944" s="95" t="str">
        <f>IF(SP_SUL!AA949="","*",SP_SUL!AA949)</f>
        <v>*</v>
      </c>
      <c r="K944" s="96" t="str">
        <f>IF(SP_SUL!AD949="","*",SP_SUL!AD949)</f>
        <v>*</v>
      </c>
    </row>
    <row r="945" spans="2:11" hidden="1">
      <c r="B945" s="93" t="str">
        <f>IF(SP_SUL!Y950="","*",SP_SUL!Y950)</f>
        <v>*</v>
      </c>
      <c r="C945" s="94" t="str">
        <f>IF(SP_SUL!B950="","*",SP_SUL!B950)</f>
        <v>*</v>
      </c>
      <c r="D945" s="93" t="str">
        <f>IF(SP_SUL!D950="","*",SP_SUL!D950)</f>
        <v>*</v>
      </c>
      <c r="E945" s="93" t="str">
        <f>IF(SP_SUL!H950="","*",SP_SUL!H950)</f>
        <v>*</v>
      </c>
      <c r="F945" s="99" t="str">
        <f>IF(SP_SUL!M950="","*",SP_SUL!M950)</f>
        <v>-</v>
      </c>
      <c r="G945" s="94" t="str">
        <f>IF(SP_SUL!I950="","*",SP_SUL!I950)</f>
        <v>*</v>
      </c>
      <c r="H945" s="94" t="str">
        <f>IF(SP_SUL!AB950="","*",SP_SUL!AB950)</f>
        <v>*</v>
      </c>
      <c r="I945" s="94" t="str">
        <f>IF(SP_SUL!AC950="","*",SP_SUL!AC950)</f>
        <v>*</v>
      </c>
      <c r="J945" s="95" t="str">
        <f>IF(SP_SUL!AA950="","*",SP_SUL!AA950)</f>
        <v>*</v>
      </c>
      <c r="K945" s="96" t="str">
        <f>IF(SP_SUL!AD950="","*",SP_SUL!AD950)</f>
        <v>*</v>
      </c>
    </row>
    <row r="946" spans="2:11" hidden="1">
      <c r="B946" s="93" t="str">
        <f>IF(SP_SUL!Y951="","*",SP_SUL!Y951)</f>
        <v>*</v>
      </c>
      <c r="C946" s="94" t="str">
        <f>IF(SP_SUL!B951="","*",SP_SUL!B951)</f>
        <v>*</v>
      </c>
      <c r="D946" s="93" t="str">
        <f>IF(SP_SUL!D951="","*",SP_SUL!D951)</f>
        <v>*</v>
      </c>
      <c r="E946" s="93" t="str">
        <f>IF(SP_SUL!H951="","*",SP_SUL!H951)</f>
        <v>*</v>
      </c>
      <c r="F946" s="99" t="str">
        <f>IF(SP_SUL!M951="","*",SP_SUL!M951)</f>
        <v>-</v>
      </c>
      <c r="G946" s="94" t="str">
        <f>IF(SP_SUL!I951="","*",SP_SUL!I951)</f>
        <v>*</v>
      </c>
      <c r="H946" s="94" t="str">
        <f>IF(SP_SUL!AB951="","*",SP_SUL!AB951)</f>
        <v>*</v>
      </c>
      <c r="I946" s="94" t="str">
        <f>IF(SP_SUL!AC951="","*",SP_SUL!AC951)</f>
        <v>*</v>
      </c>
      <c r="J946" s="95" t="str">
        <f>IF(SP_SUL!AA951="","*",SP_SUL!AA951)</f>
        <v>*</v>
      </c>
      <c r="K946" s="96" t="str">
        <f>IF(SP_SUL!AD951="","*",SP_SUL!AD951)</f>
        <v>*</v>
      </c>
    </row>
    <row r="947" spans="2:11" hidden="1">
      <c r="B947" s="93" t="str">
        <f>IF(SP_SUL!Y952="","*",SP_SUL!Y952)</f>
        <v>*</v>
      </c>
      <c r="C947" s="94" t="str">
        <f>IF(SP_SUL!B952="","*",SP_SUL!B952)</f>
        <v>*</v>
      </c>
      <c r="D947" s="93" t="str">
        <f>IF(SP_SUL!D952="","*",SP_SUL!D952)</f>
        <v>*</v>
      </c>
      <c r="E947" s="93" t="str">
        <f>IF(SP_SUL!H952="","*",SP_SUL!H952)</f>
        <v>*</v>
      </c>
      <c r="F947" s="99" t="str">
        <f>IF(SP_SUL!M952="","*",SP_SUL!M952)</f>
        <v>-</v>
      </c>
      <c r="G947" s="94" t="str">
        <f>IF(SP_SUL!I952="","*",SP_SUL!I952)</f>
        <v>*</v>
      </c>
      <c r="H947" s="94" t="str">
        <f>IF(SP_SUL!AB952="","*",SP_SUL!AB952)</f>
        <v>*</v>
      </c>
      <c r="I947" s="94" t="str">
        <f>IF(SP_SUL!AC952="","*",SP_SUL!AC952)</f>
        <v>*</v>
      </c>
      <c r="J947" s="95" t="str">
        <f>IF(SP_SUL!AA952="","*",SP_SUL!AA952)</f>
        <v>*</v>
      </c>
      <c r="K947" s="96" t="str">
        <f>IF(SP_SUL!AD952="","*",SP_SUL!AD952)</f>
        <v>*</v>
      </c>
    </row>
    <row r="948" spans="2:11" hidden="1">
      <c r="B948" s="93" t="str">
        <f>IF(SP_SUL!Y953="","*",SP_SUL!Y953)</f>
        <v>*</v>
      </c>
      <c r="C948" s="94" t="str">
        <f>IF(SP_SUL!B953="","*",SP_SUL!B953)</f>
        <v>*</v>
      </c>
      <c r="D948" s="93" t="str">
        <f>IF(SP_SUL!D953="","*",SP_SUL!D953)</f>
        <v>*</v>
      </c>
      <c r="E948" s="93" t="str">
        <f>IF(SP_SUL!H953="","*",SP_SUL!H953)</f>
        <v>*</v>
      </c>
      <c r="F948" s="99" t="str">
        <f>IF(SP_SUL!M953="","*",SP_SUL!M953)</f>
        <v>-</v>
      </c>
      <c r="G948" s="94" t="str">
        <f>IF(SP_SUL!I953="","*",SP_SUL!I953)</f>
        <v>*</v>
      </c>
      <c r="H948" s="94" t="str">
        <f>IF(SP_SUL!AB953="","*",SP_SUL!AB953)</f>
        <v>*</v>
      </c>
      <c r="I948" s="94" t="str">
        <f>IF(SP_SUL!AC953="","*",SP_SUL!AC953)</f>
        <v>*</v>
      </c>
      <c r="J948" s="95" t="str">
        <f>IF(SP_SUL!AA953="","*",SP_SUL!AA953)</f>
        <v>*</v>
      </c>
      <c r="K948" s="96" t="str">
        <f>IF(SP_SUL!AD953="","*",SP_SUL!AD953)</f>
        <v>*</v>
      </c>
    </row>
    <row r="949" spans="2:11" hidden="1">
      <c r="B949" s="93" t="str">
        <f>IF(SP_SUL!Y954="","*",SP_SUL!Y954)</f>
        <v>*</v>
      </c>
      <c r="C949" s="94" t="str">
        <f>IF(SP_SUL!B954="","*",SP_SUL!B954)</f>
        <v>*</v>
      </c>
      <c r="D949" s="93" t="str">
        <f>IF(SP_SUL!D954="","*",SP_SUL!D954)</f>
        <v>*</v>
      </c>
      <c r="E949" s="93" t="str">
        <f>IF(SP_SUL!H954="","*",SP_SUL!H954)</f>
        <v>*</v>
      </c>
      <c r="F949" s="99" t="str">
        <f>IF(SP_SUL!M954="","*",SP_SUL!M954)</f>
        <v>-</v>
      </c>
      <c r="G949" s="94" t="str">
        <f>IF(SP_SUL!I954="","*",SP_SUL!I954)</f>
        <v>*</v>
      </c>
      <c r="H949" s="94" t="str">
        <f>IF(SP_SUL!AB954="","*",SP_SUL!AB954)</f>
        <v>*</v>
      </c>
      <c r="I949" s="94" t="str">
        <f>IF(SP_SUL!AC954="","*",SP_SUL!AC954)</f>
        <v>*</v>
      </c>
      <c r="J949" s="95" t="str">
        <f>IF(SP_SUL!AA954="","*",SP_SUL!AA954)</f>
        <v>*</v>
      </c>
      <c r="K949" s="96" t="str">
        <f>IF(SP_SUL!AD954="","*",SP_SUL!AD954)</f>
        <v>*</v>
      </c>
    </row>
    <row r="950" spans="2:11" hidden="1">
      <c r="B950" s="93" t="str">
        <f>IF(SP_SUL!Y955="","*",SP_SUL!Y955)</f>
        <v>*</v>
      </c>
      <c r="C950" s="94" t="str">
        <f>IF(SP_SUL!B955="","*",SP_SUL!B955)</f>
        <v>*</v>
      </c>
      <c r="D950" s="93" t="str">
        <f>IF(SP_SUL!D955="","*",SP_SUL!D955)</f>
        <v>*</v>
      </c>
      <c r="E950" s="93" t="str">
        <f>IF(SP_SUL!H955="","*",SP_SUL!H955)</f>
        <v>*</v>
      </c>
      <c r="F950" s="99" t="str">
        <f>IF(SP_SUL!M955="","*",SP_SUL!M955)</f>
        <v>-</v>
      </c>
      <c r="G950" s="94" t="str">
        <f>IF(SP_SUL!I955="","*",SP_SUL!I955)</f>
        <v>*</v>
      </c>
      <c r="H950" s="94" t="str">
        <f>IF(SP_SUL!AB955="","*",SP_SUL!AB955)</f>
        <v>*</v>
      </c>
      <c r="I950" s="94" t="str">
        <f>IF(SP_SUL!AC955="","*",SP_SUL!AC955)</f>
        <v>*</v>
      </c>
      <c r="J950" s="95" t="str">
        <f>IF(SP_SUL!AA955="","*",SP_SUL!AA955)</f>
        <v>*</v>
      </c>
      <c r="K950" s="96" t="str">
        <f>IF(SP_SUL!AD955="","*",SP_SUL!AD955)</f>
        <v>*</v>
      </c>
    </row>
    <row r="951" spans="2:11" hidden="1">
      <c r="B951" s="93" t="str">
        <f>IF(SP_SUL!Y956="","*",SP_SUL!Y956)</f>
        <v>*</v>
      </c>
      <c r="C951" s="94" t="str">
        <f>IF(SP_SUL!B956="","*",SP_SUL!B956)</f>
        <v>*</v>
      </c>
      <c r="D951" s="93" t="str">
        <f>IF(SP_SUL!D956="","*",SP_SUL!D956)</f>
        <v>*</v>
      </c>
      <c r="E951" s="93" t="str">
        <f>IF(SP_SUL!H956="","*",SP_SUL!H956)</f>
        <v>*</v>
      </c>
      <c r="F951" s="99" t="str">
        <f>IF(SP_SUL!M956="","*",SP_SUL!M956)</f>
        <v>-</v>
      </c>
      <c r="G951" s="94" t="str">
        <f>IF(SP_SUL!I956="","*",SP_SUL!I956)</f>
        <v>*</v>
      </c>
      <c r="H951" s="94" t="str">
        <f>IF(SP_SUL!AB956="","*",SP_SUL!AB956)</f>
        <v>*</v>
      </c>
      <c r="I951" s="94" t="str">
        <f>IF(SP_SUL!AC956="","*",SP_SUL!AC956)</f>
        <v>*</v>
      </c>
      <c r="J951" s="95" t="str">
        <f>IF(SP_SUL!AA956="","*",SP_SUL!AA956)</f>
        <v>*</v>
      </c>
      <c r="K951" s="96" t="str">
        <f>IF(SP_SUL!AD956="","*",SP_SUL!AD956)</f>
        <v>*</v>
      </c>
    </row>
    <row r="952" spans="2:11" hidden="1">
      <c r="B952" s="93" t="str">
        <f>IF(SP_SUL!Y957="","*",SP_SUL!Y957)</f>
        <v>*</v>
      </c>
      <c r="C952" s="94" t="str">
        <f>IF(SP_SUL!B957="","*",SP_SUL!B957)</f>
        <v>*</v>
      </c>
      <c r="D952" s="93" t="str">
        <f>IF(SP_SUL!D957="","*",SP_SUL!D957)</f>
        <v>*</v>
      </c>
      <c r="E952" s="93" t="str">
        <f>IF(SP_SUL!H957="","*",SP_SUL!H957)</f>
        <v>*</v>
      </c>
      <c r="F952" s="99" t="str">
        <f>IF(SP_SUL!M957="","*",SP_SUL!M957)</f>
        <v>-</v>
      </c>
      <c r="G952" s="94" t="str">
        <f>IF(SP_SUL!I957="","*",SP_SUL!I957)</f>
        <v>*</v>
      </c>
      <c r="H952" s="94" t="str">
        <f>IF(SP_SUL!AB957="","*",SP_SUL!AB957)</f>
        <v>*</v>
      </c>
      <c r="I952" s="94" t="str">
        <f>IF(SP_SUL!AC957="","*",SP_SUL!AC957)</f>
        <v>*</v>
      </c>
      <c r="J952" s="95" t="str">
        <f>IF(SP_SUL!AA957="","*",SP_SUL!AA957)</f>
        <v>*</v>
      </c>
      <c r="K952" s="96" t="str">
        <f>IF(SP_SUL!AD957="","*",SP_SUL!AD957)</f>
        <v>*</v>
      </c>
    </row>
    <row r="953" spans="2:11" hidden="1">
      <c r="B953" s="93" t="str">
        <f>IF(SP_SUL!Y958="","*",SP_SUL!Y958)</f>
        <v>*</v>
      </c>
      <c r="C953" s="94" t="str">
        <f>IF(SP_SUL!B958="","*",SP_SUL!B958)</f>
        <v>*</v>
      </c>
      <c r="D953" s="93" t="str">
        <f>IF(SP_SUL!D958="","*",SP_SUL!D958)</f>
        <v>*</v>
      </c>
      <c r="E953" s="93" t="str">
        <f>IF(SP_SUL!H958="","*",SP_SUL!H958)</f>
        <v>*</v>
      </c>
      <c r="F953" s="99" t="str">
        <f>IF(SP_SUL!M958="","*",SP_SUL!M958)</f>
        <v>-</v>
      </c>
      <c r="G953" s="94" t="str">
        <f>IF(SP_SUL!I958="","*",SP_SUL!I958)</f>
        <v>*</v>
      </c>
      <c r="H953" s="94" t="str">
        <f>IF(SP_SUL!AB958="","*",SP_SUL!AB958)</f>
        <v>*</v>
      </c>
      <c r="I953" s="94" t="str">
        <f>IF(SP_SUL!AC958="","*",SP_SUL!AC958)</f>
        <v>*</v>
      </c>
      <c r="J953" s="95" t="str">
        <f>IF(SP_SUL!AA958="","*",SP_SUL!AA958)</f>
        <v>*</v>
      </c>
      <c r="K953" s="96" t="str">
        <f>IF(SP_SUL!AD958="","*",SP_SUL!AD958)</f>
        <v>*</v>
      </c>
    </row>
    <row r="954" spans="2:11" hidden="1">
      <c r="B954" s="93" t="str">
        <f>IF(SP_SUL!Y959="","*",SP_SUL!Y959)</f>
        <v>*</v>
      </c>
      <c r="C954" s="94" t="str">
        <f>IF(SP_SUL!B959="","*",SP_SUL!B959)</f>
        <v>*</v>
      </c>
      <c r="D954" s="93" t="str">
        <f>IF(SP_SUL!D959="","*",SP_SUL!D959)</f>
        <v>*</v>
      </c>
      <c r="E954" s="93" t="str">
        <f>IF(SP_SUL!H959="","*",SP_SUL!H959)</f>
        <v>*</v>
      </c>
      <c r="F954" s="99" t="str">
        <f>IF(SP_SUL!M959="","*",SP_SUL!M959)</f>
        <v>-</v>
      </c>
      <c r="G954" s="94" t="str">
        <f>IF(SP_SUL!I959="","*",SP_SUL!I959)</f>
        <v>*</v>
      </c>
      <c r="H954" s="94" t="str">
        <f>IF(SP_SUL!AB959="","*",SP_SUL!AB959)</f>
        <v>*</v>
      </c>
      <c r="I954" s="94" t="str">
        <f>IF(SP_SUL!AC959="","*",SP_SUL!AC959)</f>
        <v>*</v>
      </c>
      <c r="J954" s="95" t="str">
        <f>IF(SP_SUL!AA959="","*",SP_SUL!AA959)</f>
        <v>*</v>
      </c>
      <c r="K954" s="96" t="str">
        <f>IF(SP_SUL!AD959="","*",SP_SUL!AD959)</f>
        <v>*</v>
      </c>
    </row>
    <row r="955" spans="2:11" hidden="1">
      <c r="B955" s="93" t="str">
        <f>IF(SP_SUL!Y960="","*",SP_SUL!Y960)</f>
        <v>*</v>
      </c>
      <c r="C955" s="94" t="str">
        <f>IF(SP_SUL!B960="","*",SP_SUL!B960)</f>
        <v>*</v>
      </c>
      <c r="D955" s="93" t="str">
        <f>IF(SP_SUL!D960="","*",SP_SUL!D960)</f>
        <v>*</v>
      </c>
      <c r="E955" s="93" t="str">
        <f>IF(SP_SUL!H960="","*",SP_SUL!H960)</f>
        <v>*</v>
      </c>
      <c r="F955" s="99" t="str">
        <f>IF(SP_SUL!M960="","*",SP_SUL!M960)</f>
        <v>-</v>
      </c>
      <c r="G955" s="94" t="str">
        <f>IF(SP_SUL!I960="","*",SP_SUL!I960)</f>
        <v>*</v>
      </c>
      <c r="H955" s="94" t="str">
        <f>IF(SP_SUL!AB960="","*",SP_SUL!AB960)</f>
        <v>*</v>
      </c>
      <c r="I955" s="94" t="str">
        <f>IF(SP_SUL!AC960="","*",SP_SUL!AC960)</f>
        <v>*</v>
      </c>
      <c r="J955" s="95" t="str">
        <f>IF(SP_SUL!AA960="","*",SP_SUL!AA960)</f>
        <v>*</v>
      </c>
      <c r="K955" s="96" t="str">
        <f>IF(SP_SUL!AD960="","*",SP_SUL!AD960)</f>
        <v>*</v>
      </c>
    </row>
    <row r="956" spans="2:11" hidden="1">
      <c r="B956" s="93" t="str">
        <f>IF(SP_SUL!Y961="","*",SP_SUL!Y961)</f>
        <v>*</v>
      </c>
      <c r="C956" s="94" t="str">
        <f>IF(SP_SUL!B961="","*",SP_SUL!B961)</f>
        <v>*</v>
      </c>
      <c r="D956" s="93" t="str">
        <f>IF(SP_SUL!D961="","*",SP_SUL!D961)</f>
        <v>*</v>
      </c>
      <c r="E956" s="93" t="str">
        <f>IF(SP_SUL!H961="","*",SP_SUL!H961)</f>
        <v>*</v>
      </c>
      <c r="F956" s="99" t="str">
        <f>IF(SP_SUL!M961="","*",SP_SUL!M961)</f>
        <v>-</v>
      </c>
      <c r="G956" s="94" t="str">
        <f>IF(SP_SUL!I961="","*",SP_SUL!I961)</f>
        <v>*</v>
      </c>
      <c r="H956" s="94" t="str">
        <f>IF(SP_SUL!AB961="","*",SP_SUL!AB961)</f>
        <v>*</v>
      </c>
      <c r="I956" s="94" t="str">
        <f>IF(SP_SUL!AC961="","*",SP_SUL!AC961)</f>
        <v>*</v>
      </c>
      <c r="J956" s="95" t="str">
        <f>IF(SP_SUL!AA961="","*",SP_SUL!AA961)</f>
        <v>*</v>
      </c>
      <c r="K956" s="96" t="str">
        <f>IF(SP_SUL!AD961="","*",SP_SUL!AD961)</f>
        <v>*</v>
      </c>
    </row>
    <row r="957" spans="2:11" hidden="1">
      <c r="B957" s="93" t="str">
        <f>IF(SP_SUL!Y962="","*",SP_SUL!Y962)</f>
        <v>*</v>
      </c>
      <c r="C957" s="94" t="str">
        <f>IF(SP_SUL!B962="","*",SP_SUL!B962)</f>
        <v>*</v>
      </c>
      <c r="D957" s="93" t="str">
        <f>IF(SP_SUL!D962="","*",SP_SUL!D962)</f>
        <v>*</v>
      </c>
      <c r="E957" s="93" t="str">
        <f>IF(SP_SUL!H962="","*",SP_SUL!H962)</f>
        <v>*</v>
      </c>
      <c r="F957" s="99" t="str">
        <f>IF(SP_SUL!M962="","*",SP_SUL!M962)</f>
        <v>-</v>
      </c>
      <c r="G957" s="94" t="str">
        <f>IF(SP_SUL!I962="","*",SP_SUL!I962)</f>
        <v>*</v>
      </c>
      <c r="H957" s="94" t="str">
        <f>IF(SP_SUL!AB962="","*",SP_SUL!AB962)</f>
        <v>*</v>
      </c>
      <c r="I957" s="94" t="str">
        <f>IF(SP_SUL!AC962="","*",SP_SUL!AC962)</f>
        <v>*</v>
      </c>
      <c r="J957" s="95" t="str">
        <f>IF(SP_SUL!AA962="","*",SP_SUL!AA962)</f>
        <v>*</v>
      </c>
      <c r="K957" s="96" t="str">
        <f>IF(SP_SUL!AD962="","*",SP_SUL!AD962)</f>
        <v>*</v>
      </c>
    </row>
    <row r="958" spans="2:11" hidden="1">
      <c r="B958" s="93" t="str">
        <f>IF(SP_SUL!Y963="","*",SP_SUL!Y963)</f>
        <v>*</v>
      </c>
      <c r="C958" s="94" t="str">
        <f>IF(SP_SUL!B963="","*",SP_SUL!B963)</f>
        <v>*</v>
      </c>
      <c r="D958" s="93" t="str">
        <f>IF(SP_SUL!D963="","*",SP_SUL!D963)</f>
        <v>*</v>
      </c>
      <c r="E958" s="93" t="str">
        <f>IF(SP_SUL!H963="","*",SP_SUL!H963)</f>
        <v>*</v>
      </c>
      <c r="F958" s="99" t="str">
        <f>IF(SP_SUL!M963="","*",SP_SUL!M963)</f>
        <v>-</v>
      </c>
      <c r="G958" s="94" t="str">
        <f>IF(SP_SUL!I963="","*",SP_SUL!I963)</f>
        <v>*</v>
      </c>
      <c r="H958" s="94" t="str">
        <f>IF(SP_SUL!AB963="","*",SP_SUL!AB963)</f>
        <v>*</v>
      </c>
      <c r="I958" s="94" t="str">
        <f>IF(SP_SUL!AC963="","*",SP_SUL!AC963)</f>
        <v>*</v>
      </c>
      <c r="J958" s="95" t="str">
        <f>IF(SP_SUL!AA963="","*",SP_SUL!AA963)</f>
        <v>*</v>
      </c>
      <c r="K958" s="96" t="str">
        <f>IF(SP_SUL!AD963="","*",SP_SUL!AD963)</f>
        <v>*</v>
      </c>
    </row>
    <row r="959" spans="2:11" hidden="1">
      <c r="B959" s="93" t="str">
        <f>IF(SP_SUL!Y964="","*",SP_SUL!Y964)</f>
        <v>*</v>
      </c>
      <c r="C959" s="94" t="str">
        <f>IF(SP_SUL!B964="","*",SP_SUL!B964)</f>
        <v>*</v>
      </c>
      <c r="D959" s="93" t="str">
        <f>IF(SP_SUL!D964="","*",SP_SUL!D964)</f>
        <v>*</v>
      </c>
      <c r="E959" s="93" t="str">
        <f>IF(SP_SUL!H964="","*",SP_SUL!H964)</f>
        <v>*</v>
      </c>
      <c r="F959" s="99" t="str">
        <f>IF(SP_SUL!M964="","*",SP_SUL!M964)</f>
        <v>-</v>
      </c>
      <c r="G959" s="94" t="str">
        <f>IF(SP_SUL!I964="","*",SP_SUL!I964)</f>
        <v>*</v>
      </c>
      <c r="H959" s="94" t="str">
        <f>IF(SP_SUL!AB964="","*",SP_SUL!AB964)</f>
        <v>*</v>
      </c>
      <c r="I959" s="94" t="str">
        <f>IF(SP_SUL!AC964="","*",SP_SUL!AC964)</f>
        <v>*</v>
      </c>
      <c r="J959" s="95" t="str">
        <f>IF(SP_SUL!AA964="","*",SP_SUL!AA964)</f>
        <v>*</v>
      </c>
      <c r="K959" s="96" t="str">
        <f>IF(SP_SUL!AD964="","*",SP_SUL!AD964)</f>
        <v>*</v>
      </c>
    </row>
    <row r="960" spans="2:11" hidden="1">
      <c r="B960" s="93" t="str">
        <f>IF(SP_SUL!Y965="","*",SP_SUL!Y965)</f>
        <v>*</v>
      </c>
      <c r="C960" s="94" t="str">
        <f>IF(SP_SUL!B965="","*",SP_SUL!B965)</f>
        <v>*</v>
      </c>
      <c r="D960" s="93" t="str">
        <f>IF(SP_SUL!D965="","*",SP_SUL!D965)</f>
        <v>*</v>
      </c>
      <c r="E960" s="93" t="str">
        <f>IF(SP_SUL!H965="","*",SP_SUL!H965)</f>
        <v>*</v>
      </c>
      <c r="F960" s="99" t="str">
        <f>IF(SP_SUL!M965="","*",SP_SUL!M965)</f>
        <v>-</v>
      </c>
      <c r="G960" s="94" t="str">
        <f>IF(SP_SUL!I965="","*",SP_SUL!I965)</f>
        <v>*</v>
      </c>
      <c r="H960" s="94" t="str">
        <f>IF(SP_SUL!AB965="","*",SP_SUL!AB965)</f>
        <v>*</v>
      </c>
      <c r="I960" s="94" t="str">
        <f>IF(SP_SUL!AC965="","*",SP_SUL!AC965)</f>
        <v>*</v>
      </c>
      <c r="J960" s="95" t="str">
        <f>IF(SP_SUL!AA965="","*",SP_SUL!AA965)</f>
        <v>*</v>
      </c>
      <c r="K960" s="96" t="str">
        <f>IF(SP_SUL!AD965="","*",SP_SUL!AD965)</f>
        <v>*</v>
      </c>
    </row>
    <row r="961" spans="2:11" hidden="1">
      <c r="B961" s="93" t="str">
        <f>IF(SP_SUL!Y966="","*",SP_SUL!Y966)</f>
        <v>*</v>
      </c>
      <c r="C961" s="94" t="str">
        <f>IF(SP_SUL!B966="","*",SP_SUL!B966)</f>
        <v>*</v>
      </c>
      <c r="D961" s="93" t="str">
        <f>IF(SP_SUL!D966="","*",SP_SUL!D966)</f>
        <v>*</v>
      </c>
      <c r="E961" s="93" t="str">
        <f>IF(SP_SUL!H966="","*",SP_SUL!H966)</f>
        <v>*</v>
      </c>
      <c r="F961" s="99" t="str">
        <f>IF(SP_SUL!M966="","*",SP_SUL!M966)</f>
        <v>-</v>
      </c>
      <c r="G961" s="94" t="str">
        <f>IF(SP_SUL!I966="","*",SP_SUL!I966)</f>
        <v>*</v>
      </c>
      <c r="H961" s="94" t="str">
        <f>IF(SP_SUL!AB966="","*",SP_SUL!AB966)</f>
        <v>*</v>
      </c>
      <c r="I961" s="94" t="str">
        <f>IF(SP_SUL!AC966="","*",SP_SUL!AC966)</f>
        <v>*</v>
      </c>
      <c r="J961" s="95" t="str">
        <f>IF(SP_SUL!AA966="","*",SP_SUL!AA966)</f>
        <v>*</v>
      </c>
      <c r="K961" s="96" t="str">
        <f>IF(SP_SUL!AD966="","*",SP_SUL!AD966)</f>
        <v>*</v>
      </c>
    </row>
    <row r="962" spans="2:11" hidden="1">
      <c r="B962" s="93" t="str">
        <f>IF(SP_SUL!Y967="","*",SP_SUL!Y967)</f>
        <v>*</v>
      </c>
      <c r="C962" s="94" t="str">
        <f>IF(SP_SUL!B967="","*",SP_SUL!B967)</f>
        <v>*</v>
      </c>
      <c r="D962" s="93" t="str">
        <f>IF(SP_SUL!D967="","*",SP_SUL!D967)</f>
        <v>*</v>
      </c>
      <c r="E962" s="93" t="str">
        <f>IF(SP_SUL!H967="","*",SP_SUL!H967)</f>
        <v>*</v>
      </c>
      <c r="F962" s="99" t="str">
        <f>IF(SP_SUL!M967="","*",SP_SUL!M967)</f>
        <v>-</v>
      </c>
      <c r="G962" s="94" t="str">
        <f>IF(SP_SUL!I967="","*",SP_SUL!I967)</f>
        <v>*</v>
      </c>
      <c r="H962" s="94" t="str">
        <f>IF(SP_SUL!AB967="","*",SP_SUL!AB967)</f>
        <v>*</v>
      </c>
      <c r="I962" s="94" t="str">
        <f>IF(SP_SUL!AC967="","*",SP_SUL!AC967)</f>
        <v>*</v>
      </c>
      <c r="J962" s="95" t="str">
        <f>IF(SP_SUL!AA967="","*",SP_SUL!AA967)</f>
        <v>*</v>
      </c>
      <c r="K962" s="96" t="str">
        <f>IF(SP_SUL!AD967="","*",SP_SUL!AD967)</f>
        <v>*</v>
      </c>
    </row>
    <row r="963" spans="2:11" hidden="1">
      <c r="B963" s="93" t="str">
        <f>IF(SP_SUL!Y968="","*",SP_SUL!Y968)</f>
        <v>*</v>
      </c>
      <c r="C963" s="94" t="str">
        <f>IF(SP_SUL!B968="","*",SP_SUL!B968)</f>
        <v>*</v>
      </c>
      <c r="D963" s="93" t="str">
        <f>IF(SP_SUL!D968="","*",SP_SUL!D968)</f>
        <v>*</v>
      </c>
      <c r="E963" s="93" t="str">
        <f>IF(SP_SUL!H968="","*",SP_SUL!H968)</f>
        <v>*</v>
      </c>
      <c r="F963" s="99" t="str">
        <f>IF(SP_SUL!M968="","*",SP_SUL!M968)</f>
        <v>-</v>
      </c>
      <c r="G963" s="94" t="str">
        <f>IF(SP_SUL!I968="","*",SP_SUL!I968)</f>
        <v>*</v>
      </c>
      <c r="H963" s="94" t="str">
        <f>IF(SP_SUL!AB968="","*",SP_SUL!AB968)</f>
        <v>*</v>
      </c>
      <c r="I963" s="94" t="str">
        <f>IF(SP_SUL!AC968="","*",SP_SUL!AC968)</f>
        <v>*</v>
      </c>
      <c r="J963" s="95" t="str">
        <f>IF(SP_SUL!AA968="","*",SP_SUL!AA968)</f>
        <v>*</v>
      </c>
      <c r="K963" s="96" t="str">
        <f>IF(SP_SUL!AD968="","*",SP_SUL!AD968)</f>
        <v>*</v>
      </c>
    </row>
    <row r="964" spans="2:11" hidden="1">
      <c r="B964" s="93" t="str">
        <f>IF(SP_SUL!Y969="","*",SP_SUL!Y969)</f>
        <v>*</v>
      </c>
      <c r="C964" s="94" t="str">
        <f>IF(SP_SUL!B969="","*",SP_SUL!B969)</f>
        <v>*</v>
      </c>
      <c r="D964" s="93" t="str">
        <f>IF(SP_SUL!D969="","*",SP_SUL!D969)</f>
        <v>*</v>
      </c>
      <c r="E964" s="93" t="str">
        <f>IF(SP_SUL!H969="","*",SP_SUL!H969)</f>
        <v>*</v>
      </c>
      <c r="F964" s="99" t="str">
        <f>IF(SP_SUL!M969="","*",SP_SUL!M969)</f>
        <v>-</v>
      </c>
      <c r="G964" s="94" t="str">
        <f>IF(SP_SUL!I969="","*",SP_SUL!I969)</f>
        <v>*</v>
      </c>
      <c r="H964" s="94" t="str">
        <f>IF(SP_SUL!AB969="","*",SP_SUL!AB969)</f>
        <v>*</v>
      </c>
      <c r="I964" s="94" t="str">
        <f>IF(SP_SUL!AC969="","*",SP_SUL!AC969)</f>
        <v>*</v>
      </c>
      <c r="J964" s="95" t="str">
        <f>IF(SP_SUL!AA969="","*",SP_SUL!AA969)</f>
        <v>*</v>
      </c>
      <c r="K964" s="96" t="str">
        <f>IF(SP_SUL!AD969="","*",SP_SUL!AD969)</f>
        <v>*</v>
      </c>
    </row>
    <row r="965" spans="2:11" hidden="1">
      <c r="B965" s="93" t="str">
        <f>IF(SP_SUL!Y970="","*",SP_SUL!Y970)</f>
        <v>*</v>
      </c>
      <c r="C965" s="94" t="str">
        <f>IF(SP_SUL!B970="","*",SP_SUL!B970)</f>
        <v>*</v>
      </c>
      <c r="D965" s="93" t="str">
        <f>IF(SP_SUL!D970="","*",SP_SUL!D970)</f>
        <v>*</v>
      </c>
      <c r="E965" s="93" t="str">
        <f>IF(SP_SUL!H970="","*",SP_SUL!H970)</f>
        <v>*</v>
      </c>
      <c r="F965" s="99" t="str">
        <f>IF(SP_SUL!M970="","*",SP_SUL!M970)</f>
        <v>-</v>
      </c>
      <c r="G965" s="94" t="str">
        <f>IF(SP_SUL!I970="","*",SP_SUL!I970)</f>
        <v>*</v>
      </c>
      <c r="H965" s="94" t="str">
        <f>IF(SP_SUL!AB970="","*",SP_SUL!AB970)</f>
        <v>*</v>
      </c>
      <c r="I965" s="94" t="str">
        <f>IF(SP_SUL!AC970="","*",SP_SUL!AC970)</f>
        <v>*</v>
      </c>
      <c r="J965" s="95" t="str">
        <f>IF(SP_SUL!AA970="","*",SP_SUL!AA970)</f>
        <v>*</v>
      </c>
      <c r="K965" s="96" t="str">
        <f>IF(SP_SUL!AD970="","*",SP_SUL!AD970)</f>
        <v>*</v>
      </c>
    </row>
    <row r="966" spans="2:11" hidden="1">
      <c r="B966" s="93" t="str">
        <f>IF(SP_SUL!Y971="","*",SP_SUL!Y971)</f>
        <v>*</v>
      </c>
      <c r="C966" s="94" t="str">
        <f>IF(SP_SUL!B971="","*",SP_SUL!B971)</f>
        <v>*</v>
      </c>
      <c r="D966" s="93" t="str">
        <f>IF(SP_SUL!D971="","*",SP_SUL!D971)</f>
        <v>*</v>
      </c>
      <c r="E966" s="93" t="str">
        <f>IF(SP_SUL!H971="","*",SP_SUL!H971)</f>
        <v>*</v>
      </c>
      <c r="F966" s="99" t="str">
        <f>IF(SP_SUL!M971="","*",SP_SUL!M971)</f>
        <v>-</v>
      </c>
      <c r="G966" s="94" t="str">
        <f>IF(SP_SUL!I971="","*",SP_SUL!I971)</f>
        <v>*</v>
      </c>
      <c r="H966" s="94" t="str">
        <f>IF(SP_SUL!AB971="","*",SP_SUL!AB971)</f>
        <v>*</v>
      </c>
      <c r="I966" s="94" t="str">
        <f>IF(SP_SUL!AC971="","*",SP_SUL!AC971)</f>
        <v>*</v>
      </c>
      <c r="J966" s="95" t="str">
        <f>IF(SP_SUL!AA971="","*",SP_SUL!AA971)</f>
        <v>*</v>
      </c>
      <c r="K966" s="96" t="str">
        <f>IF(SP_SUL!AD971="","*",SP_SUL!AD971)</f>
        <v>*</v>
      </c>
    </row>
    <row r="967" spans="2:11" hidden="1">
      <c r="B967" s="93" t="str">
        <f>IF(SP_SUL!Y972="","*",SP_SUL!Y972)</f>
        <v>*</v>
      </c>
      <c r="C967" s="94" t="str">
        <f>IF(SP_SUL!B972="","*",SP_SUL!B972)</f>
        <v>*</v>
      </c>
      <c r="D967" s="93" t="str">
        <f>IF(SP_SUL!D972="","*",SP_SUL!D972)</f>
        <v>*</v>
      </c>
      <c r="E967" s="93" t="str">
        <f>IF(SP_SUL!H972="","*",SP_SUL!H972)</f>
        <v>*</v>
      </c>
      <c r="F967" s="99" t="str">
        <f>IF(SP_SUL!M972="","*",SP_SUL!M972)</f>
        <v>-</v>
      </c>
      <c r="G967" s="94" t="str">
        <f>IF(SP_SUL!I972="","*",SP_SUL!I972)</f>
        <v>*</v>
      </c>
      <c r="H967" s="94" t="str">
        <f>IF(SP_SUL!AB972="","*",SP_SUL!AB972)</f>
        <v>*</v>
      </c>
      <c r="I967" s="94" t="str">
        <f>IF(SP_SUL!AC972="","*",SP_SUL!AC972)</f>
        <v>*</v>
      </c>
      <c r="J967" s="95" t="str">
        <f>IF(SP_SUL!AA972="","*",SP_SUL!AA972)</f>
        <v>*</v>
      </c>
      <c r="K967" s="96" t="str">
        <f>IF(SP_SUL!AD972="","*",SP_SUL!AD972)</f>
        <v>*</v>
      </c>
    </row>
    <row r="968" spans="2:11" hidden="1">
      <c r="B968" s="93" t="str">
        <f>IF(SP_SUL!Y973="","*",SP_SUL!Y973)</f>
        <v>*</v>
      </c>
      <c r="C968" s="94" t="str">
        <f>IF(SP_SUL!B973="","*",SP_SUL!B973)</f>
        <v>*</v>
      </c>
      <c r="D968" s="93" t="str">
        <f>IF(SP_SUL!D973="","*",SP_SUL!D973)</f>
        <v>*</v>
      </c>
      <c r="E968" s="93" t="str">
        <f>IF(SP_SUL!H973="","*",SP_SUL!H973)</f>
        <v>*</v>
      </c>
      <c r="F968" s="99" t="str">
        <f>IF(SP_SUL!M973="","*",SP_SUL!M973)</f>
        <v>-</v>
      </c>
      <c r="G968" s="94" t="str">
        <f>IF(SP_SUL!I973="","*",SP_SUL!I973)</f>
        <v>*</v>
      </c>
      <c r="H968" s="94" t="str">
        <f>IF(SP_SUL!AB973="","*",SP_SUL!AB973)</f>
        <v>*</v>
      </c>
      <c r="I968" s="94" t="str">
        <f>IF(SP_SUL!AC973="","*",SP_SUL!AC973)</f>
        <v>*</v>
      </c>
      <c r="J968" s="95" t="str">
        <f>IF(SP_SUL!AA973="","*",SP_SUL!AA973)</f>
        <v>*</v>
      </c>
      <c r="K968" s="96" t="str">
        <f>IF(SP_SUL!AD973="","*",SP_SUL!AD973)</f>
        <v>*</v>
      </c>
    </row>
    <row r="969" spans="2:11" hidden="1">
      <c r="B969" s="93" t="str">
        <f>IF(SP_SUL!Y974="","*",SP_SUL!Y974)</f>
        <v>*</v>
      </c>
      <c r="C969" s="94" t="str">
        <f>IF(SP_SUL!B974="","*",SP_SUL!B974)</f>
        <v>*</v>
      </c>
      <c r="D969" s="93" t="str">
        <f>IF(SP_SUL!D974="","*",SP_SUL!D974)</f>
        <v>*</v>
      </c>
      <c r="E969" s="93" t="str">
        <f>IF(SP_SUL!H974="","*",SP_SUL!H974)</f>
        <v>*</v>
      </c>
      <c r="F969" s="99" t="str">
        <f>IF(SP_SUL!M974="","*",SP_SUL!M974)</f>
        <v>-</v>
      </c>
      <c r="G969" s="94" t="str">
        <f>IF(SP_SUL!I974="","*",SP_SUL!I974)</f>
        <v>*</v>
      </c>
      <c r="H969" s="94" t="str">
        <f>IF(SP_SUL!AB974="","*",SP_SUL!AB974)</f>
        <v>*</v>
      </c>
      <c r="I969" s="94" t="str">
        <f>IF(SP_SUL!AC974="","*",SP_SUL!AC974)</f>
        <v>*</v>
      </c>
      <c r="J969" s="95" t="str">
        <f>IF(SP_SUL!AA974="","*",SP_SUL!AA974)</f>
        <v>*</v>
      </c>
      <c r="K969" s="96" t="str">
        <f>IF(SP_SUL!AD974="","*",SP_SUL!AD974)</f>
        <v>*</v>
      </c>
    </row>
    <row r="970" spans="2:11" hidden="1">
      <c r="B970" s="93" t="str">
        <f>IF(SP_SUL!Y975="","*",SP_SUL!Y975)</f>
        <v>*</v>
      </c>
      <c r="C970" s="94" t="str">
        <f>IF(SP_SUL!B975="","*",SP_SUL!B975)</f>
        <v>*</v>
      </c>
      <c r="D970" s="93" t="str">
        <f>IF(SP_SUL!D975="","*",SP_SUL!D975)</f>
        <v>*</v>
      </c>
      <c r="E970" s="93" t="str">
        <f>IF(SP_SUL!H975="","*",SP_SUL!H975)</f>
        <v>*</v>
      </c>
      <c r="F970" s="99" t="str">
        <f>IF(SP_SUL!M975="","*",SP_SUL!M975)</f>
        <v>-</v>
      </c>
      <c r="G970" s="94" t="str">
        <f>IF(SP_SUL!I975="","*",SP_SUL!I975)</f>
        <v>*</v>
      </c>
      <c r="H970" s="94" t="str">
        <f>IF(SP_SUL!AB975="","*",SP_SUL!AB975)</f>
        <v>*</v>
      </c>
      <c r="I970" s="94" t="str">
        <f>IF(SP_SUL!AC975="","*",SP_SUL!AC975)</f>
        <v>*</v>
      </c>
      <c r="J970" s="95" t="str">
        <f>IF(SP_SUL!AA975="","*",SP_SUL!AA975)</f>
        <v>*</v>
      </c>
      <c r="K970" s="96" t="str">
        <f>IF(SP_SUL!AD975="","*",SP_SUL!AD975)</f>
        <v>*</v>
      </c>
    </row>
    <row r="971" spans="2:11" hidden="1">
      <c r="B971" s="93" t="str">
        <f>IF(SP_SUL!Y976="","*",SP_SUL!Y976)</f>
        <v>*</v>
      </c>
      <c r="C971" s="94" t="str">
        <f>IF(SP_SUL!B976="","*",SP_SUL!B976)</f>
        <v>*</v>
      </c>
      <c r="D971" s="93" t="str">
        <f>IF(SP_SUL!D976="","*",SP_SUL!D976)</f>
        <v>*</v>
      </c>
      <c r="E971" s="93" t="str">
        <f>IF(SP_SUL!H976="","*",SP_SUL!H976)</f>
        <v>*</v>
      </c>
      <c r="F971" s="99" t="str">
        <f>IF(SP_SUL!M976="","*",SP_SUL!M976)</f>
        <v>-</v>
      </c>
      <c r="G971" s="94" t="str">
        <f>IF(SP_SUL!I976="","*",SP_SUL!I976)</f>
        <v>*</v>
      </c>
      <c r="H971" s="94" t="str">
        <f>IF(SP_SUL!AB976="","*",SP_SUL!AB976)</f>
        <v>*</v>
      </c>
      <c r="I971" s="94" t="str">
        <f>IF(SP_SUL!AC976="","*",SP_SUL!AC976)</f>
        <v>*</v>
      </c>
      <c r="J971" s="95" t="str">
        <f>IF(SP_SUL!AA976="","*",SP_SUL!AA976)</f>
        <v>*</v>
      </c>
      <c r="K971" s="96" t="str">
        <f>IF(SP_SUL!AD976="","*",SP_SUL!AD976)</f>
        <v>*</v>
      </c>
    </row>
    <row r="972" spans="2:11" hidden="1">
      <c r="B972" s="93" t="str">
        <f>IF(SP_SUL!Y977="","*",SP_SUL!Y977)</f>
        <v>*</v>
      </c>
      <c r="C972" s="94" t="str">
        <f>IF(SP_SUL!B977="","*",SP_SUL!B977)</f>
        <v>*</v>
      </c>
      <c r="D972" s="93" t="str">
        <f>IF(SP_SUL!D977="","*",SP_SUL!D977)</f>
        <v>*</v>
      </c>
      <c r="E972" s="93" t="str">
        <f>IF(SP_SUL!H977="","*",SP_SUL!H977)</f>
        <v>*</v>
      </c>
      <c r="F972" s="99" t="str">
        <f>IF(SP_SUL!M977="","*",SP_SUL!M977)</f>
        <v>-</v>
      </c>
      <c r="G972" s="94" t="str">
        <f>IF(SP_SUL!I977="","*",SP_SUL!I977)</f>
        <v>*</v>
      </c>
      <c r="H972" s="94" t="str">
        <f>IF(SP_SUL!AB977="","*",SP_SUL!AB977)</f>
        <v>*</v>
      </c>
      <c r="I972" s="94" t="str">
        <f>IF(SP_SUL!AC977="","*",SP_SUL!AC977)</f>
        <v>*</v>
      </c>
      <c r="J972" s="95" t="str">
        <f>IF(SP_SUL!AA977="","*",SP_SUL!AA977)</f>
        <v>*</v>
      </c>
      <c r="K972" s="96" t="str">
        <f>IF(SP_SUL!AD977="","*",SP_SUL!AD977)</f>
        <v>*</v>
      </c>
    </row>
    <row r="973" spans="2:11" hidden="1">
      <c r="B973" s="93" t="str">
        <f>IF(SP_SUL!Y978="","*",SP_SUL!Y978)</f>
        <v>*</v>
      </c>
      <c r="C973" s="94" t="str">
        <f>IF(SP_SUL!B978="","*",SP_SUL!B978)</f>
        <v>*</v>
      </c>
      <c r="D973" s="93" t="str">
        <f>IF(SP_SUL!D978="","*",SP_SUL!D978)</f>
        <v>*</v>
      </c>
      <c r="E973" s="93" t="str">
        <f>IF(SP_SUL!H978="","*",SP_SUL!H978)</f>
        <v>*</v>
      </c>
      <c r="F973" s="99" t="str">
        <f>IF(SP_SUL!M978="","*",SP_SUL!M978)</f>
        <v>-</v>
      </c>
      <c r="G973" s="94" t="str">
        <f>IF(SP_SUL!I978="","*",SP_SUL!I978)</f>
        <v>*</v>
      </c>
      <c r="H973" s="94" t="str">
        <f>IF(SP_SUL!AB978="","*",SP_SUL!AB978)</f>
        <v>*</v>
      </c>
      <c r="I973" s="94" t="str">
        <f>IF(SP_SUL!AC978="","*",SP_SUL!AC978)</f>
        <v>*</v>
      </c>
      <c r="J973" s="95" t="str">
        <f>IF(SP_SUL!AA978="","*",SP_SUL!AA978)</f>
        <v>*</v>
      </c>
      <c r="K973" s="96" t="str">
        <f>IF(SP_SUL!AD978="","*",SP_SUL!AD978)</f>
        <v>*</v>
      </c>
    </row>
    <row r="974" spans="2:11" hidden="1">
      <c r="B974" s="93" t="str">
        <f>IF(SP_SUL!Y979="","*",SP_SUL!Y979)</f>
        <v>*</v>
      </c>
      <c r="C974" s="94" t="str">
        <f>IF(SP_SUL!B979="","*",SP_SUL!B979)</f>
        <v>*</v>
      </c>
      <c r="D974" s="93" t="str">
        <f>IF(SP_SUL!D979="","*",SP_SUL!D979)</f>
        <v>*</v>
      </c>
      <c r="E974" s="93" t="str">
        <f>IF(SP_SUL!H979="","*",SP_SUL!H979)</f>
        <v>*</v>
      </c>
      <c r="F974" s="99" t="str">
        <f>IF(SP_SUL!M979="","*",SP_SUL!M979)</f>
        <v>-</v>
      </c>
      <c r="G974" s="94" t="str">
        <f>IF(SP_SUL!I979="","*",SP_SUL!I979)</f>
        <v>*</v>
      </c>
      <c r="H974" s="94" t="str">
        <f>IF(SP_SUL!AB979="","*",SP_SUL!AB979)</f>
        <v>*</v>
      </c>
      <c r="I974" s="94" t="str">
        <f>IF(SP_SUL!AC979="","*",SP_SUL!AC979)</f>
        <v>*</v>
      </c>
      <c r="J974" s="95" t="str">
        <f>IF(SP_SUL!AA979="","*",SP_SUL!AA979)</f>
        <v>*</v>
      </c>
      <c r="K974" s="96" t="str">
        <f>IF(SP_SUL!AD979="","*",SP_SUL!AD979)</f>
        <v>*</v>
      </c>
    </row>
    <row r="975" spans="2:11" hidden="1">
      <c r="B975" s="93" t="str">
        <f>IF(SP_SUL!Y980="","*",SP_SUL!Y980)</f>
        <v>*</v>
      </c>
      <c r="C975" s="94" t="str">
        <f>IF(SP_SUL!B980="","*",SP_SUL!B980)</f>
        <v>*</v>
      </c>
      <c r="D975" s="93" t="str">
        <f>IF(SP_SUL!D980="","*",SP_SUL!D980)</f>
        <v>*</v>
      </c>
      <c r="E975" s="93" t="str">
        <f>IF(SP_SUL!H980="","*",SP_SUL!H980)</f>
        <v>*</v>
      </c>
      <c r="F975" s="99" t="str">
        <f>IF(SP_SUL!M980="","*",SP_SUL!M980)</f>
        <v>-</v>
      </c>
      <c r="G975" s="94" t="str">
        <f>IF(SP_SUL!I980="","*",SP_SUL!I980)</f>
        <v>*</v>
      </c>
      <c r="H975" s="94" t="str">
        <f>IF(SP_SUL!AB980="","*",SP_SUL!AB980)</f>
        <v>*</v>
      </c>
      <c r="I975" s="94" t="str">
        <f>IF(SP_SUL!AC980="","*",SP_SUL!AC980)</f>
        <v>*</v>
      </c>
      <c r="J975" s="95" t="str">
        <f>IF(SP_SUL!AA980="","*",SP_SUL!AA980)</f>
        <v>*</v>
      </c>
      <c r="K975" s="96" t="str">
        <f>IF(SP_SUL!AD980="","*",SP_SUL!AD980)</f>
        <v>*</v>
      </c>
    </row>
    <row r="976" spans="2:11" hidden="1">
      <c r="B976" s="93" t="str">
        <f>IF(SP_SUL!Y981="","*",SP_SUL!Y981)</f>
        <v>*</v>
      </c>
      <c r="C976" s="94" t="str">
        <f>IF(SP_SUL!B981="","*",SP_SUL!B981)</f>
        <v>*</v>
      </c>
      <c r="D976" s="93" t="str">
        <f>IF(SP_SUL!D981="","*",SP_SUL!D981)</f>
        <v>*</v>
      </c>
      <c r="E976" s="93" t="str">
        <f>IF(SP_SUL!H981="","*",SP_SUL!H981)</f>
        <v>*</v>
      </c>
      <c r="F976" s="99" t="str">
        <f>IF(SP_SUL!M981="","*",SP_SUL!M981)</f>
        <v>-</v>
      </c>
      <c r="G976" s="94" t="str">
        <f>IF(SP_SUL!I981="","*",SP_SUL!I981)</f>
        <v>*</v>
      </c>
      <c r="H976" s="94" t="str">
        <f>IF(SP_SUL!AB981="","*",SP_SUL!AB981)</f>
        <v>*</v>
      </c>
      <c r="I976" s="94" t="str">
        <f>IF(SP_SUL!AC981="","*",SP_SUL!AC981)</f>
        <v>*</v>
      </c>
      <c r="J976" s="95" t="str">
        <f>IF(SP_SUL!AA981="","*",SP_SUL!AA981)</f>
        <v>*</v>
      </c>
      <c r="K976" s="96" t="str">
        <f>IF(SP_SUL!AD981="","*",SP_SUL!AD981)</f>
        <v>*</v>
      </c>
    </row>
    <row r="977" spans="2:11" hidden="1">
      <c r="B977" s="93" t="str">
        <f>IF(SP_SUL!Y982="","*",SP_SUL!Y982)</f>
        <v>*</v>
      </c>
      <c r="C977" s="94" t="str">
        <f>IF(SP_SUL!B982="","*",SP_SUL!B982)</f>
        <v>*</v>
      </c>
      <c r="D977" s="93" t="str">
        <f>IF(SP_SUL!D982="","*",SP_SUL!D982)</f>
        <v>*</v>
      </c>
      <c r="E977" s="93" t="str">
        <f>IF(SP_SUL!H982="","*",SP_SUL!H982)</f>
        <v>*</v>
      </c>
      <c r="F977" s="99" t="str">
        <f>IF(SP_SUL!M982="","*",SP_SUL!M982)</f>
        <v>-</v>
      </c>
      <c r="G977" s="94" t="str">
        <f>IF(SP_SUL!I982="","*",SP_SUL!I982)</f>
        <v>*</v>
      </c>
      <c r="H977" s="94" t="str">
        <f>IF(SP_SUL!AB982="","*",SP_SUL!AB982)</f>
        <v>*</v>
      </c>
      <c r="I977" s="94" t="str">
        <f>IF(SP_SUL!AC982="","*",SP_SUL!AC982)</f>
        <v>*</v>
      </c>
      <c r="J977" s="95" t="str">
        <f>IF(SP_SUL!AA982="","*",SP_SUL!AA982)</f>
        <v>*</v>
      </c>
      <c r="K977" s="96" t="str">
        <f>IF(SP_SUL!AD982="","*",SP_SUL!AD982)</f>
        <v>*</v>
      </c>
    </row>
    <row r="978" spans="2:11" hidden="1">
      <c r="B978" s="93" t="str">
        <f>IF(SP_SUL!Y983="","*",SP_SUL!Y983)</f>
        <v>*</v>
      </c>
      <c r="C978" s="94" t="str">
        <f>IF(SP_SUL!B983="","*",SP_SUL!B983)</f>
        <v>*</v>
      </c>
      <c r="D978" s="93" t="str">
        <f>IF(SP_SUL!D983="","*",SP_SUL!D983)</f>
        <v>*</v>
      </c>
      <c r="E978" s="93" t="str">
        <f>IF(SP_SUL!H983="","*",SP_SUL!H983)</f>
        <v>*</v>
      </c>
      <c r="F978" s="99" t="str">
        <f>IF(SP_SUL!M983="","*",SP_SUL!M983)</f>
        <v>-</v>
      </c>
      <c r="G978" s="94" t="str">
        <f>IF(SP_SUL!I983="","*",SP_SUL!I983)</f>
        <v>*</v>
      </c>
      <c r="H978" s="94" t="str">
        <f>IF(SP_SUL!AB983="","*",SP_SUL!AB983)</f>
        <v>*</v>
      </c>
      <c r="I978" s="94" t="str">
        <f>IF(SP_SUL!AC983="","*",SP_SUL!AC983)</f>
        <v>*</v>
      </c>
      <c r="J978" s="95" t="str">
        <f>IF(SP_SUL!AA983="","*",SP_SUL!AA983)</f>
        <v>*</v>
      </c>
      <c r="K978" s="96" t="str">
        <f>IF(SP_SUL!AD983="","*",SP_SUL!AD983)</f>
        <v>*</v>
      </c>
    </row>
    <row r="979" spans="2:11" hidden="1">
      <c r="B979" s="93" t="str">
        <f>IF(SP_SUL!Y984="","*",SP_SUL!Y984)</f>
        <v>*</v>
      </c>
      <c r="C979" s="94" t="str">
        <f>IF(SP_SUL!B984="","*",SP_SUL!B984)</f>
        <v>*</v>
      </c>
      <c r="D979" s="93" t="str">
        <f>IF(SP_SUL!D984="","*",SP_SUL!D984)</f>
        <v>*</v>
      </c>
      <c r="E979" s="93" t="str">
        <f>IF(SP_SUL!H984="","*",SP_SUL!H984)</f>
        <v>*</v>
      </c>
      <c r="F979" s="99" t="str">
        <f>IF(SP_SUL!M984="","*",SP_SUL!M984)</f>
        <v>-</v>
      </c>
      <c r="G979" s="94" t="str">
        <f>IF(SP_SUL!I984="","*",SP_SUL!I984)</f>
        <v>*</v>
      </c>
      <c r="H979" s="94" t="str">
        <f>IF(SP_SUL!AB984="","*",SP_SUL!AB984)</f>
        <v>*</v>
      </c>
      <c r="I979" s="94" t="str">
        <f>IF(SP_SUL!AC984="","*",SP_SUL!AC984)</f>
        <v>*</v>
      </c>
      <c r="J979" s="95" t="str">
        <f>IF(SP_SUL!AA984="","*",SP_SUL!AA984)</f>
        <v>*</v>
      </c>
      <c r="K979" s="96" t="str">
        <f>IF(SP_SUL!AD984="","*",SP_SUL!AD984)</f>
        <v>*</v>
      </c>
    </row>
    <row r="980" spans="2:11" hidden="1">
      <c r="B980" s="93" t="str">
        <f>IF(SP_SUL!Y985="","*",SP_SUL!Y985)</f>
        <v>*</v>
      </c>
      <c r="C980" s="94" t="str">
        <f>IF(SP_SUL!B985="","*",SP_SUL!B985)</f>
        <v>*</v>
      </c>
      <c r="D980" s="93" t="str">
        <f>IF(SP_SUL!D985="","*",SP_SUL!D985)</f>
        <v>*</v>
      </c>
      <c r="E980" s="93" t="str">
        <f>IF(SP_SUL!H985="","*",SP_SUL!H985)</f>
        <v>*</v>
      </c>
      <c r="F980" s="99" t="str">
        <f>IF(SP_SUL!M985="","*",SP_SUL!M985)</f>
        <v>-</v>
      </c>
      <c r="G980" s="94" t="str">
        <f>IF(SP_SUL!I985="","*",SP_SUL!I985)</f>
        <v>*</v>
      </c>
      <c r="H980" s="94" t="str">
        <f>IF(SP_SUL!AB985="","*",SP_SUL!AB985)</f>
        <v>*</v>
      </c>
      <c r="I980" s="94" t="str">
        <f>IF(SP_SUL!AC985="","*",SP_SUL!AC985)</f>
        <v>*</v>
      </c>
      <c r="J980" s="95" t="str">
        <f>IF(SP_SUL!AA985="","*",SP_SUL!AA985)</f>
        <v>*</v>
      </c>
      <c r="K980" s="96" t="str">
        <f>IF(SP_SUL!AD985="","*",SP_SUL!AD985)</f>
        <v>*</v>
      </c>
    </row>
    <row r="981" spans="2:11" hidden="1">
      <c r="B981" s="93" t="str">
        <f>IF(SP_SUL!Y986="","*",SP_SUL!Y986)</f>
        <v>*</v>
      </c>
      <c r="C981" s="94" t="str">
        <f>IF(SP_SUL!B986="","*",SP_SUL!B986)</f>
        <v>*</v>
      </c>
      <c r="D981" s="93" t="str">
        <f>IF(SP_SUL!D986="","*",SP_SUL!D986)</f>
        <v>*</v>
      </c>
      <c r="E981" s="93" t="str">
        <f>IF(SP_SUL!H986="","*",SP_SUL!H986)</f>
        <v>*</v>
      </c>
      <c r="F981" s="99" t="str">
        <f>IF(SP_SUL!M986="","*",SP_SUL!M986)</f>
        <v>-</v>
      </c>
      <c r="G981" s="94" t="str">
        <f>IF(SP_SUL!I986="","*",SP_SUL!I986)</f>
        <v>*</v>
      </c>
      <c r="H981" s="94" t="str">
        <f>IF(SP_SUL!AB986="","*",SP_SUL!AB986)</f>
        <v>*</v>
      </c>
      <c r="I981" s="94" t="str">
        <f>IF(SP_SUL!AC986="","*",SP_SUL!AC986)</f>
        <v>*</v>
      </c>
      <c r="J981" s="95" t="str">
        <f>IF(SP_SUL!AA986="","*",SP_SUL!AA986)</f>
        <v>*</v>
      </c>
      <c r="K981" s="96" t="str">
        <f>IF(SP_SUL!AD986="","*",SP_SUL!AD986)</f>
        <v>*</v>
      </c>
    </row>
    <row r="982" spans="2:11" hidden="1">
      <c r="B982" s="93" t="str">
        <f>IF(SP_SUL!Y987="","*",SP_SUL!Y987)</f>
        <v>*</v>
      </c>
      <c r="C982" s="94" t="str">
        <f>IF(SP_SUL!B987="","*",SP_SUL!B987)</f>
        <v>*</v>
      </c>
      <c r="D982" s="93" t="str">
        <f>IF(SP_SUL!D987="","*",SP_SUL!D987)</f>
        <v>*</v>
      </c>
      <c r="E982" s="93" t="str">
        <f>IF(SP_SUL!H987="","*",SP_SUL!H987)</f>
        <v>*</v>
      </c>
      <c r="F982" s="99" t="str">
        <f>IF(SP_SUL!M987="","*",SP_SUL!M987)</f>
        <v>-</v>
      </c>
      <c r="G982" s="94" t="str">
        <f>IF(SP_SUL!I987="","*",SP_SUL!I987)</f>
        <v>*</v>
      </c>
      <c r="H982" s="94" t="str">
        <f>IF(SP_SUL!AB987="","*",SP_SUL!AB987)</f>
        <v>*</v>
      </c>
      <c r="I982" s="94" t="str">
        <f>IF(SP_SUL!AC987="","*",SP_SUL!AC987)</f>
        <v>*</v>
      </c>
      <c r="J982" s="95" t="str">
        <f>IF(SP_SUL!AA987="","*",SP_SUL!AA987)</f>
        <v>*</v>
      </c>
      <c r="K982" s="96" t="str">
        <f>IF(SP_SUL!AD987="","*",SP_SUL!AD987)</f>
        <v>*</v>
      </c>
    </row>
    <row r="983" spans="2:11" hidden="1">
      <c r="B983" s="93" t="str">
        <f>IF(SP_SUL!Y988="","*",SP_SUL!Y988)</f>
        <v>*</v>
      </c>
      <c r="C983" s="94" t="str">
        <f>IF(SP_SUL!B988="","*",SP_SUL!B988)</f>
        <v>*</v>
      </c>
      <c r="D983" s="93" t="str">
        <f>IF(SP_SUL!D988="","*",SP_SUL!D988)</f>
        <v>*</v>
      </c>
      <c r="E983" s="93" t="str">
        <f>IF(SP_SUL!H988="","*",SP_SUL!H988)</f>
        <v>*</v>
      </c>
      <c r="F983" s="99" t="str">
        <f>IF(SP_SUL!M988="","*",SP_SUL!M988)</f>
        <v>-</v>
      </c>
      <c r="G983" s="94" t="str">
        <f>IF(SP_SUL!I988="","*",SP_SUL!I988)</f>
        <v>*</v>
      </c>
      <c r="H983" s="94" t="str">
        <f>IF(SP_SUL!AB988="","*",SP_SUL!AB988)</f>
        <v>*</v>
      </c>
      <c r="I983" s="94" t="str">
        <f>IF(SP_SUL!AC988="","*",SP_SUL!AC988)</f>
        <v>*</v>
      </c>
      <c r="J983" s="95" t="str">
        <f>IF(SP_SUL!AA988="","*",SP_SUL!AA988)</f>
        <v>*</v>
      </c>
      <c r="K983" s="96" t="str">
        <f>IF(SP_SUL!AD988="","*",SP_SUL!AD988)</f>
        <v>*</v>
      </c>
    </row>
    <row r="984" spans="2:11" hidden="1">
      <c r="B984" s="93" t="str">
        <f>IF(SP_SUL!Y989="","*",SP_SUL!Y989)</f>
        <v>*</v>
      </c>
      <c r="C984" s="94" t="str">
        <f>IF(SP_SUL!B989="","*",SP_SUL!B989)</f>
        <v>*</v>
      </c>
      <c r="D984" s="93" t="str">
        <f>IF(SP_SUL!D989="","*",SP_SUL!D989)</f>
        <v>*</v>
      </c>
      <c r="E984" s="93" t="str">
        <f>IF(SP_SUL!H989="","*",SP_SUL!H989)</f>
        <v>*</v>
      </c>
      <c r="F984" s="99" t="str">
        <f>IF(SP_SUL!M989="","*",SP_SUL!M989)</f>
        <v>-</v>
      </c>
      <c r="G984" s="94" t="str">
        <f>IF(SP_SUL!I989="","*",SP_SUL!I989)</f>
        <v>*</v>
      </c>
      <c r="H984" s="94" t="str">
        <f>IF(SP_SUL!AB989="","*",SP_SUL!AB989)</f>
        <v>*</v>
      </c>
      <c r="I984" s="94" t="str">
        <f>IF(SP_SUL!AC989="","*",SP_SUL!AC989)</f>
        <v>*</v>
      </c>
      <c r="J984" s="95" t="str">
        <f>IF(SP_SUL!AA989="","*",SP_SUL!AA989)</f>
        <v>*</v>
      </c>
      <c r="K984" s="96" t="str">
        <f>IF(SP_SUL!AD989="","*",SP_SUL!AD989)</f>
        <v>*</v>
      </c>
    </row>
    <row r="985" spans="2:11" hidden="1">
      <c r="B985" s="93" t="str">
        <f>IF(SP_SUL!Y990="","*",SP_SUL!Y990)</f>
        <v>*</v>
      </c>
      <c r="C985" s="94" t="str">
        <f>IF(SP_SUL!B990="","*",SP_SUL!B990)</f>
        <v>*</v>
      </c>
      <c r="D985" s="93" t="str">
        <f>IF(SP_SUL!D990="","*",SP_SUL!D990)</f>
        <v>*</v>
      </c>
      <c r="E985" s="93" t="str">
        <f>IF(SP_SUL!H990="","*",SP_SUL!H990)</f>
        <v>*</v>
      </c>
      <c r="F985" s="99" t="str">
        <f>IF(SP_SUL!M990="","*",SP_SUL!M990)</f>
        <v>-</v>
      </c>
      <c r="G985" s="94" t="str">
        <f>IF(SP_SUL!I990="","*",SP_SUL!I990)</f>
        <v>*</v>
      </c>
      <c r="H985" s="94" t="str">
        <f>IF(SP_SUL!AB990="","*",SP_SUL!AB990)</f>
        <v>*</v>
      </c>
      <c r="I985" s="94" t="str">
        <f>IF(SP_SUL!AC990="","*",SP_SUL!AC990)</f>
        <v>*</v>
      </c>
      <c r="J985" s="95" t="str">
        <f>IF(SP_SUL!AA990="","*",SP_SUL!AA990)</f>
        <v>*</v>
      </c>
      <c r="K985" s="96" t="str">
        <f>IF(SP_SUL!AD990="","*",SP_SUL!AD990)</f>
        <v>*</v>
      </c>
    </row>
    <row r="986" spans="2:11" hidden="1">
      <c r="B986" s="93" t="str">
        <f>IF(SP_SUL!Y991="","*",SP_SUL!Y991)</f>
        <v>*</v>
      </c>
      <c r="C986" s="94" t="str">
        <f>IF(SP_SUL!B991="","*",SP_SUL!B991)</f>
        <v>*</v>
      </c>
      <c r="D986" s="93" t="str">
        <f>IF(SP_SUL!D991="","*",SP_SUL!D991)</f>
        <v>*</v>
      </c>
      <c r="E986" s="93" t="str">
        <f>IF(SP_SUL!H991="","*",SP_SUL!H991)</f>
        <v>*</v>
      </c>
      <c r="F986" s="99" t="str">
        <f>IF(SP_SUL!M991="","*",SP_SUL!M991)</f>
        <v>-</v>
      </c>
      <c r="G986" s="94" t="str">
        <f>IF(SP_SUL!I991="","*",SP_SUL!I991)</f>
        <v>*</v>
      </c>
      <c r="H986" s="94" t="str">
        <f>IF(SP_SUL!AB991="","*",SP_SUL!AB991)</f>
        <v>*</v>
      </c>
      <c r="I986" s="94" t="str">
        <f>IF(SP_SUL!AC991="","*",SP_SUL!AC991)</f>
        <v>*</v>
      </c>
      <c r="J986" s="95" t="str">
        <f>IF(SP_SUL!AA991="","*",SP_SUL!AA991)</f>
        <v>*</v>
      </c>
      <c r="K986" s="96" t="str">
        <f>IF(SP_SUL!AD991="","*",SP_SUL!AD991)</f>
        <v>*</v>
      </c>
    </row>
    <row r="987" spans="2:11" hidden="1">
      <c r="B987" s="93" t="str">
        <f>IF(SP_SUL!Y992="","*",SP_SUL!Y992)</f>
        <v>*</v>
      </c>
      <c r="C987" s="94" t="str">
        <f>IF(SP_SUL!B992="","*",SP_SUL!B992)</f>
        <v>*</v>
      </c>
      <c r="D987" s="93" t="str">
        <f>IF(SP_SUL!D992="","*",SP_SUL!D992)</f>
        <v>*</v>
      </c>
      <c r="E987" s="93" t="str">
        <f>IF(SP_SUL!H992="","*",SP_SUL!H992)</f>
        <v>*</v>
      </c>
      <c r="F987" s="99" t="str">
        <f>IF(SP_SUL!M992="","*",SP_SUL!M992)</f>
        <v>-</v>
      </c>
      <c r="G987" s="94" t="str">
        <f>IF(SP_SUL!I992="","*",SP_SUL!I992)</f>
        <v>*</v>
      </c>
      <c r="H987" s="94" t="str">
        <f>IF(SP_SUL!AB992="","*",SP_SUL!AB992)</f>
        <v>*</v>
      </c>
      <c r="I987" s="94" t="str">
        <f>IF(SP_SUL!AC992="","*",SP_SUL!AC992)</f>
        <v>*</v>
      </c>
      <c r="J987" s="95" t="str">
        <f>IF(SP_SUL!AA992="","*",SP_SUL!AA992)</f>
        <v>*</v>
      </c>
      <c r="K987" s="96" t="str">
        <f>IF(SP_SUL!AD992="","*",SP_SUL!AD992)</f>
        <v>*</v>
      </c>
    </row>
    <row r="988" spans="2:11" hidden="1">
      <c r="B988" s="93" t="str">
        <f>IF(SP_SUL!Y993="","*",SP_SUL!Y993)</f>
        <v>*</v>
      </c>
      <c r="C988" s="94" t="str">
        <f>IF(SP_SUL!B993="","*",SP_SUL!B993)</f>
        <v>*</v>
      </c>
      <c r="D988" s="93" t="str">
        <f>IF(SP_SUL!D993="","*",SP_SUL!D993)</f>
        <v>*</v>
      </c>
      <c r="E988" s="93" t="str">
        <f>IF(SP_SUL!H993="","*",SP_SUL!H993)</f>
        <v>*</v>
      </c>
      <c r="F988" s="99" t="str">
        <f>IF(SP_SUL!M993="","*",SP_SUL!M993)</f>
        <v>-</v>
      </c>
      <c r="G988" s="94" t="str">
        <f>IF(SP_SUL!I993="","*",SP_SUL!I993)</f>
        <v>*</v>
      </c>
      <c r="H988" s="94" t="str">
        <f>IF(SP_SUL!AB993="","*",SP_SUL!AB993)</f>
        <v>*</v>
      </c>
      <c r="I988" s="94" t="str">
        <f>IF(SP_SUL!AC993="","*",SP_SUL!AC993)</f>
        <v>*</v>
      </c>
      <c r="J988" s="95" t="str">
        <f>IF(SP_SUL!AA993="","*",SP_SUL!AA993)</f>
        <v>*</v>
      </c>
      <c r="K988" s="96" t="str">
        <f>IF(SP_SUL!AD993="","*",SP_SUL!AD993)</f>
        <v>*</v>
      </c>
    </row>
    <row r="989" spans="2:11" hidden="1">
      <c r="B989" s="93" t="str">
        <f>IF(SP_SUL!Y994="","*",SP_SUL!Y994)</f>
        <v>*</v>
      </c>
      <c r="C989" s="94" t="str">
        <f>IF(SP_SUL!B994="","*",SP_SUL!B994)</f>
        <v>*</v>
      </c>
      <c r="D989" s="93" t="str">
        <f>IF(SP_SUL!D994="","*",SP_SUL!D994)</f>
        <v>*</v>
      </c>
      <c r="E989" s="93" t="str">
        <f>IF(SP_SUL!H994="","*",SP_SUL!H994)</f>
        <v>*</v>
      </c>
      <c r="F989" s="99" t="str">
        <f>IF(SP_SUL!M994="","*",SP_SUL!M994)</f>
        <v>-</v>
      </c>
      <c r="G989" s="94" t="str">
        <f>IF(SP_SUL!I994="","*",SP_SUL!I994)</f>
        <v>*</v>
      </c>
      <c r="H989" s="94" t="str">
        <f>IF(SP_SUL!AB994="","*",SP_SUL!AB994)</f>
        <v>*</v>
      </c>
      <c r="I989" s="94" t="str">
        <f>IF(SP_SUL!AC994="","*",SP_SUL!AC994)</f>
        <v>*</v>
      </c>
      <c r="J989" s="95" t="str">
        <f>IF(SP_SUL!AA994="","*",SP_SUL!AA994)</f>
        <v>*</v>
      </c>
      <c r="K989" s="96" t="str">
        <f>IF(SP_SUL!AD994="","*",SP_SUL!AD994)</f>
        <v>*</v>
      </c>
    </row>
    <row r="990" spans="2:11" hidden="1">
      <c r="B990" s="93" t="str">
        <f>IF(SP_SUL!Y995="","*",SP_SUL!Y995)</f>
        <v>*</v>
      </c>
      <c r="C990" s="94" t="str">
        <f>IF(SP_SUL!B995="","*",SP_SUL!B995)</f>
        <v>*</v>
      </c>
      <c r="D990" s="93" t="str">
        <f>IF(SP_SUL!D995="","*",SP_SUL!D995)</f>
        <v>*</v>
      </c>
      <c r="E990" s="93" t="str">
        <f>IF(SP_SUL!H995="","*",SP_SUL!H995)</f>
        <v>*</v>
      </c>
      <c r="F990" s="99" t="str">
        <f>IF(SP_SUL!M995="","*",SP_SUL!M995)</f>
        <v>-</v>
      </c>
      <c r="G990" s="94" t="str">
        <f>IF(SP_SUL!I995="","*",SP_SUL!I995)</f>
        <v>*</v>
      </c>
      <c r="H990" s="94" t="str">
        <f>IF(SP_SUL!AB995="","*",SP_SUL!AB995)</f>
        <v>*</v>
      </c>
      <c r="I990" s="94" t="str">
        <f>IF(SP_SUL!AC995="","*",SP_SUL!AC995)</f>
        <v>*</v>
      </c>
      <c r="J990" s="95" t="str">
        <f>IF(SP_SUL!AA995="","*",SP_SUL!AA995)</f>
        <v>*</v>
      </c>
      <c r="K990" s="96" t="str">
        <f>IF(SP_SUL!AD995="","*",SP_SUL!AD995)</f>
        <v>*</v>
      </c>
    </row>
    <row r="991" spans="2:11" hidden="1">
      <c r="B991" s="93" t="str">
        <f>IF(SP_SUL!Y996="","*",SP_SUL!Y996)</f>
        <v>*</v>
      </c>
      <c r="C991" s="94" t="str">
        <f>IF(SP_SUL!B996="","*",SP_SUL!B996)</f>
        <v>*</v>
      </c>
      <c r="D991" s="93" t="str">
        <f>IF(SP_SUL!D996="","*",SP_SUL!D996)</f>
        <v>*</v>
      </c>
      <c r="E991" s="93" t="str">
        <f>IF(SP_SUL!H996="","*",SP_SUL!H996)</f>
        <v>*</v>
      </c>
      <c r="F991" s="99" t="str">
        <f>IF(SP_SUL!M996="","*",SP_SUL!M996)</f>
        <v>-</v>
      </c>
      <c r="G991" s="94" t="str">
        <f>IF(SP_SUL!I996="","*",SP_SUL!I996)</f>
        <v>*</v>
      </c>
      <c r="H991" s="94" t="str">
        <f>IF(SP_SUL!AB996="","*",SP_SUL!AB996)</f>
        <v>*</v>
      </c>
      <c r="I991" s="94" t="str">
        <f>IF(SP_SUL!AC996="","*",SP_SUL!AC996)</f>
        <v>*</v>
      </c>
      <c r="J991" s="95" t="str">
        <f>IF(SP_SUL!AA996="","*",SP_SUL!AA996)</f>
        <v>*</v>
      </c>
      <c r="K991" s="96" t="str">
        <f>IF(SP_SUL!AD996="","*",SP_SUL!AD996)</f>
        <v>*</v>
      </c>
    </row>
    <row r="992" spans="2:11" hidden="1">
      <c r="B992" s="93" t="str">
        <f>IF(SP_SUL!Y997="","*",SP_SUL!Y997)</f>
        <v>*</v>
      </c>
      <c r="C992" s="94" t="str">
        <f>IF(SP_SUL!B997="","*",SP_SUL!B997)</f>
        <v>*</v>
      </c>
      <c r="D992" s="93" t="str">
        <f>IF(SP_SUL!D997="","*",SP_SUL!D997)</f>
        <v>*</v>
      </c>
      <c r="E992" s="93" t="str">
        <f>IF(SP_SUL!H997="","*",SP_SUL!H997)</f>
        <v>*</v>
      </c>
      <c r="F992" s="99" t="str">
        <f>IF(SP_SUL!M997="","*",SP_SUL!M997)</f>
        <v>-</v>
      </c>
      <c r="G992" s="94" t="str">
        <f>IF(SP_SUL!I997="","*",SP_SUL!I997)</f>
        <v>*</v>
      </c>
      <c r="H992" s="94" t="str">
        <f>IF(SP_SUL!AB997="","*",SP_SUL!AB997)</f>
        <v>*</v>
      </c>
      <c r="I992" s="94" t="str">
        <f>IF(SP_SUL!AC997="","*",SP_SUL!AC997)</f>
        <v>*</v>
      </c>
      <c r="J992" s="95" t="str">
        <f>IF(SP_SUL!AA997="","*",SP_SUL!AA997)</f>
        <v>*</v>
      </c>
      <c r="K992" s="96" t="str">
        <f>IF(SP_SUL!AD997="","*",SP_SUL!AD997)</f>
        <v>*</v>
      </c>
    </row>
    <row r="993" spans="2:11" hidden="1">
      <c r="B993" s="93" t="str">
        <f>IF(SP_SUL!Y998="","*",SP_SUL!Y998)</f>
        <v>*</v>
      </c>
      <c r="C993" s="94" t="str">
        <f>IF(SP_SUL!B998="","*",SP_SUL!B998)</f>
        <v>*</v>
      </c>
      <c r="D993" s="93" t="str">
        <f>IF(SP_SUL!D998="","*",SP_SUL!D998)</f>
        <v>*</v>
      </c>
      <c r="E993" s="93" t="str">
        <f>IF(SP_SUL!H998="","*",SP_SUL!H998)</f>
        <v>*</v>
      </c>
      <c r="F993" s="99" t="str">
        <f>IF(SP_SUL!M998="","*",SP_SUL!M998)</f>
        <v>-</v>
      </c>
      <c r="G993" s="94" t="str">
        <f>IF(SP_SUL!I998="","*",SP_SUL!I998)</f>
        <v>*</v>
      </c>
      <c r="H993" s="94" t="str">
        <f>IF(SP_SUL!AB998="","*",SP_SUL!AB998)</f>
        <v>*</v>
      </c>
      <c r="I993" s="94" t="str">
        <f>IF(SP_SUL!AC998="","*",SP_SUL!AC998)</f>
        <v>*</v>
      </c>
      <c r="J993" s="95" t="str">
        <f>IF(SP_SUL!AA998="","*",SP_SUL!AA998)</f>
        <v>*</v>
      </c>
      <c r="K993" s="96" t="str">
        <f>IF(SP_SUL!AD998="","*",SP_SUL!AD998)</f>
        <v>*</v>
      </c>
    </row>
    <row r="994" spans="2:11" hidden="1">
      <c r="B994" s="93" t="str">
        <f>IF(SP_SUL!Y999="","*",SP_SUL!Y999)</f>
        <v>*</v>
      </c>
      <c r="C994" s="94" t="str">
        <f>IF(SP_SUL!B999="","*",SP_SUL!B999)</f>
        <v>*</v>
      </c>
      <c r="D994" s="93" t="str">
        <f>IF(SP_SUL!D999="","*",SP_SUL!D999)</f>
        <v>*</v>
      </c>
      <c r="E994" s="93" t="str">
        <f>IF(SP_SUL!H999="","*",SP_SUL!H999)</f>
        <v>*</v>
      </c>
      <c r="F994" s="99" t="str">
        <f>IF(SP_SUL!M999="","*",SP_SUL!M999)</f>
        <v>-</v>
      </c>
      <c r="G994" s="94" t="str">
        <f>IF(SP_SUL!I999="","*",SP_SUL!I999)</f>
        <v>*</v>
      </c>
      <c r="H994" s="94" t="str">
        <f>IF(SP_SUL!AB999="","*",SP_SUL!AB999)</f>
        <v>*</v>
      </c>
      <c r="I994" s="94" t="str">
        <f>IF(SP_SUL!AC999="","*",SP_SUL!AC999)</f>
        <v>*</v>
      </c>
      <c r="J994" s="95" t="str">
        <f>IF(SP_SUL!AA999="","*",SP_SUL!AA999)</f>
        <v>*</v>
      </c>
      <c r="K994" s="96" t="str">
        <f>IF(SP_SUL!AD999="","*",SP_SUL!AD999)</f>
        <v>*</v>
      </c>
    </row>
    <row r="995" spans="2:11" hidden="1">
      <c r="B995" s="93" t="str">
        <f>IF(SP_SUL!Y1000="","*",SP_SUL!Y1000)</f>
        <v>*</v>
      </c>
      <c r="C995" s="94" t="str">
        <f>IF(SP_SUL!B1000="","*",SP_SUL!B1000)</f>
        <v>*</v>
      </c>
      <c r="D995" s="93" t="str">
        <f>IF(SP_SUL!D1000="","*",SP_SUL!D1000)</f>
        <v>*</v>
      </c>
      <c r="E995" s="93" t="str">
        <f>IF(SP_SUL!H1000="","*",SP_SUL!H1000)</f>
        <v>*</v>
      </c>
      <c r="F995" s="99" t="str">
        <f>IF(SP_SUL!M1000="","*",SP_SUL!M1000)</f>
        <v>-</v>
      </c>
      <c r="G995" s="94" t="str">
        <f>IF(SP_SUL!I1000="","*",SP_SUL!I1000)</f>
        <v>*</v>
      </c>
      <c r="H995" s="94" t="str">
        <f>IF(SP_SUL!AB1000="","*",SP_SUL!AB1000)</f>
        <v>*</v>
      </c>
      <c r="I995" s="94" t="str">
        <f>IF(SP_SUL!AC1000="","*",SP_SUL!AC1000)</f>
        <v>*</v>
      </c>
      <c r="J995" s="95" t="str">
        <f>IF(SP_SUL!AA1000="","*",SP_SUL!AA1000)</f>
        <v>*</v>
      </c>
      <c r="K995" s="96" t="str">
        <f>IF(SP_SUL!AD1000="","*",SP_SUL!AD1000)</f>
        <v>*</v>
      </c>
    </row>
    <row r="996" spans="2:11" hidden="1">
      <c r="B996" s="93" t="str">
        <f>IF(SP_SUL!Y1001="","*",SP_SUL!Y1001)</f>
        <v>*</v>
      </c>
      <c r="C996" s="94" t="str">
        <f>IF(SP_SUL!B1001="","*",SP_SUL!B1001)</f>
        <v>*</v>
      </c>
      <c r="D996" s="93" t="str">
        <f>IF(SP_SUL!D1001="","*",SP_SUL!D1001)</f>
        <v>*</v>
      </c>
      <c r="E996" s="93" t="str">
        <f>IF(SP_SUL!H1001="","*",SP_SUL!H1001)</f>
        <v>*</v>
      </c>
      <c r="F996" s="99" t="str">
        <f>IF(SP_SUL!M1001="","*",SP_SUL!M1001)</f>
        <v>-</v>
      </c>
      <c r="G996" s="94" t="str">
        <f>IF(SP_SUL!I1001="","*",SP_SUL!I1001)</f>
        <v>*</v>
      </c>
      <c r="H996" s="94" t="str">
        <f>IF(SP_SUL!AB1001="","*",SP_SUL!AB1001)</f>
        <v>*</v>
      </c>
      <c r="I996" s="94" t="str">
        <f>IF(SP_SUL!AC1001="","*",SP_SUL!AC1001)</f>
        <v>*</v>
      </c>
      <c r="J996" s="95" t="str">
        <f>IF(SP_SUL!AA1001="","*",SP_SUL!AA1001)</f>
        <v>*</v>
      </c>
      <c r="K996" s="96" t="str">
        <f>IF(SP_SUL!AD1001="","*",SP_SUL!AD1001)</f>
        <v>*</v>
      </c>
    </row>
    <row r="997" spans="2:11" hidden="1">
      <c r="B997" s="93" t="str">
        <f>IF(SP_SUL!Y1002="","*",SP_SUL!Y1002)</f>
        <v>*</v>
      </c>
      <c r="C997" s="94" t="str">
        <f>IF(SP_SUL!B1002="","*",SP_SUL!B1002)</f>
        <v>*</v>
      </c>
      <c r="D997" s="93" t="str">
        <f>IF(SP_SUL!D1002="","*",SP_SUL!D1002)</f>
        <v>*</v>
      </c>
      <c r="E997" s="93" t="str">
        <f>IF(SP_SUL!H1002="","*",SP_SUL!H1002)</f>
        <v>*</v>
      </c>
      <c r="F997" s="99" t="str">
        <f>IF(SP_SUL!M1002="","*",SP_SUL!M1002)</f>
        <v>-</v>
      </c>
      <c r="G997" s="94" t="str">
        <f>IF(SP_SUL!I1002="","*",SP_SUL!I1002)</f>
        <v>*</v>
      </c>
      <c r="H997" s="94" t="str">
        <f>IF(SP_SUL!AB1002="","*",SP_SUL!AB1002)</f>
        <v>*</v>
      </c>
      <c r="I997" s="94" t="str">
        <f>IF(SP_SUL!AC1002="","*",SP_SUL!AC1002)</f>
        <v>*</v>
      </c>
      <c r="J997" s="95" t="str">
        <f>IF(SP_SUL!AA1002="","*",SP_SUL!AA1002)</f>
        <v>*</v>
      </c>
      <c r="K997" s="96" t="str">
        <f>IF(SP_SUL!AD1002="","*",SP_SUL!AD1002)</f>
        <v>*</v>
      </c>
    </row>
    <row r="998" spans="2:11" hidden="1">
      <c r="B998" s="93" t="str">
        <f>IF(SP_SUL!Y1003="","*",SP_SUL!Y1003)</f>
        <v>*</v>
      </c>
      <c r="C998" s="94" t="str">
        <f>IF(SP_SUL!B1003="","*",SP_SUL!B1003)</f>
        <v>*</v>
      </c>
      <c r="D998" s="93" t="str">
        <f>IF(SP_SUL!D1003="","*",SP_SUL!D1003)</f>
        <v>*</v>
      </c>
      <c r="E998" s="93" t="str">
        <f>IF(SP_SUL!H1003="","*",SP_SUL!H1003)</f>
        <v>*</v>
      </c>
      <c r="F998" s="99" t="str">
        <f>IF(SP_SUL!M1003="","*",SP_SUL!M1003)</f>
        <v>-</v>
      </c>
      <c r="G998" s="94" t="str">
        <f>IF(SP_SUL!I1003="","*",SP_SUL!I1003)</f>
        <v>*</v>
      </c>
      <c r="H998" s="94" t="str">
        <f>IF(SP_SUL!AB1003="","*",SP_SUL!AB1003)</f>
        <v>*</v>
      </c>
      <c r="I998" s="94" t="str">
        <f>IF(SP_SUL!AC1003="","*",SP_SUL!AC1003)</f>
        <v>*</v>
      </c>
      <c r="J998" s="95" t="str">
        <f>IF(SP_SUL!AA1003="","*",SP_SUL!AA1003)</f>
        <v>*</v>
      </c>
      <c r="K998" s="96" t="str">
        <f>IF(SP_SUL!AD1003="","*",SP_SUL!AD1003)</f>
        <v>*</v>
      </c>
    </row>
    <row r="999" spans="2:11" hidden="1">
      <c r="B999" s="93" t="str">
        <f>IF(SP_SUL!Y1004="","*",SP_SUL!Y1004)</f>
        <v>*</v>
      </c>
      <c r="C999" s="94" t="str">
        <f>IF(SP_SUL!B1004="","*",SP_SUL!B1004)</f>
        <v>*</v>
      </c>
      <c r="D999" s="93" t="str">
        <f>IF(SP_SUL!D1004="","*",SP_SUL!D1004)</f>
        <v>*</v>
      </c>
      <c r="E999" s="93" t="str">
        <f>IF(SP_SUL!H1004="","*",SP_SUL!H1004)</f>
        <v>*</v>
      </c>
      <c r="F999" s="99" t="str">
        <f>IF(SP_SUL!M1004="","*",SP_SUL!M1004)</f>
        <v>*</v>
      </c>
      <c r="G999" s="94" t="str">
        <f>IF(SP_SUL!I1004="","*",SP_SUL!I1004)</f>
        <v>*</v>
      </c>
      <c r="H999" s="94" t="str">
        <f>IF(SP_SUL!AB1004="","*",SP_SUL!AB1004)</f>
        <v>*</v>
      </c>
      <c r="I999" s="94" t="str">
        <f>IF(SP_SUL!AC1004="","*",SP_SUL!AC1004)</f>
        <v>*</v>
      </c>
      <c r="J999" s="95" t="str">
        <f>IF(SP_SUL!AA1004="","*",SP_SUL!AA1004)</f>
        <v>*</v>
      </c>
      <c r="K999" s="96" t="str">
        <f>IF(SP_SUL!AD1004="","*",SP_SUL!AD1004)</f>
        <v>*</v>
      </c>
    </row>
    <row r="1000" spans="2:11" hidden="1">
      <c r="B1000" s="93" t="str">
        <f>IF(SP_SUL!Y1005="","*",SP_SUL!Y1005)</f>
        <v>*</v>
      </c>
      <c r="C1000" s="94" t="str">
        <f>IF(SP_SUL!B1005="","*",SP_SUL!B1005)</f>
        <v>*</v>
      </c>
      <c r="D1000" s="93" t="str">
        <f>IF(SP_SUL!D1005="","*",SP_SUL!D1005)</f>
        <v>*</v>
      </c>
      <c r="E1000" s="93" t="str">
        <f>IF(SP_SUL!H1005="","*",SP_SUL!H1005)</f>
        <v>*</v>
      </c>
      <c r="F1000" s="99" t="str">
        <f>IF(SP_SUL!M1005="","*",SP_SUL!M1005)</f>
        <v>*</v>
      </c>
      <c r="G1000" s="94" t="str">
        <f>IF(SP_SUL!I1005="","*",SP_SUL!I1005)</f>
        <v>*</v>
      </c>
      <c r="H1000" s="94" t="str">
        <f>IF(SP_SUL!AB1005="","*",SP_SUL!AB1005)</f>
        <v>*</v>
      </c>
      <c r="I1000" s="94" t="str">
        <f>IF(SP_SUL!AC1005="","*",SP_SUL!AC1005)</f>
        <v>*</v>
      </c>
      <c r="J1000" s="95" t="str">
        <f>IF(SP_SUL!AA1005="","*",SP_SUL!AA1005)</f>
        <v>*</v>
      </c>
      <c r="K1000" s="96" t="str">
        <f>IF(SP_SUL!AD1005="","*",SP_SUL!AD1005)</f>
        <v>*</v>
      </c>
    </row>
    <row r="1001" spans="2:11" hidden="1">
      <c r="B1001" s="93" t="str">
        <f>IF(SP_SUL!Y1006="","*",SP_SUL!Y1006)</f>
        <v>*</v>
      </c>
      <c r="C1001" s="94" t="str">
        <f>IF(SP_SUL!B1006="","*",SP_SUL!B1006)</f>
        <v>*</v>
      </c>
      <c r="D1001" s="93" t="str">
        <f>IF(SP_SUL!D1006="","*",SP_SUL!D1006)</f>
        <v>*</v>
      </c>
      <c r="E1001" s="93" t="str">
        <f>IF(SP_SUL!H1006="","*",SP_SUL!H1006)</f>
        <v>*</v>
      </c>
      <c r="F1001" s="99" t="str">
        <f>IF(SP_SUL!M1006="","*",SP_SUL!M1006)</f>
        <v>*</v>
      </c>
      <c r="G1001" s="94" t="str">
        <f>IF(SP_SUL!I1006="","*",SP_SUL!I1006)</f>
        <v>*</v>
      </c>
      <c r="H1001" s="94" t="str">
        <f>IF(SP_SUL!AB1006="","*",SP_SUL!AB1006)</f>
        <v>*</v>
      </c>
      <c r="I1001" s="94" t="str">
        <f>IF(SP_SUL!AC1006="","*",SP_SUL!AC1006)</f>
        <v>*</v>
      </c>
      <c r="J1001" s="95" t="str">
        <f>IF(SP_SUL!AA1006="","*",SP_SUL!AA1006)</f>
        <v>*</v>
      </c>
      <c r="K1001" s="96" t="str">
        <f>IF(SP_SUL!AD1006="","*",SP_SUL!AD1006)</f>
        <v>*</v>
      </c>
    </row>
    <row r="1002" spans="2:11" hidden="1">
      <c r="B1002" s="93" t="str">
        <f>IF(SP_SUL!Y1007="","*",SP_SUL!Y1007)</f>
        <v>*</v>
      </c>
      <c r="C1002" s="94" t="str">
        <f>IF(SP_SUL!B1007="","*",SP_SUL!B1007)</f>
        <v>*</v>
      </c>
      <c r="D1002" s="93" t="str">
        <f>IF(SP_SUL!D1007="","*",SP_SUL!D1007)</f>
        <v>*</v>
      </c>
      <c r="E1002" s="93" t="str">
        <f>IF(SP_SUL!H1007="","*",SP_SUL!H1007)</f>
        <v>*</v>
      </c>
      <c r="F1002" s="99" t="str">
        <f>IF(SP_SUL!M1007="","*",SP_SUL!M1007)</f>
        <v>*</v>
      </c>
      <c r="G1002" s="94" t="str">
        <f>IF(SP_SUL!I1007="","*",SP_SUL!I1007)</f>
        <v>*</v>
      </c>
      <c r="H1002" s="94" t="str">
        <f>IF(SP_SUL!AB1007="","*",SP_SUL!AB1007)</f>
        <v>*</v>
      </c>
      <c r="I1002" s="94" t="str">
        <f>IF(SP_SUL!AC1007="","*",SP_SUL!AC1007)</f>
        <v>*</v>
      </c>
      <c r="J1002" s="95" t="str">
        <f>IF(SP_SUL!AA1007="","*",SP_SUL!AA1007)</f>
        <v>*</v>
      </c>
      <c r="K1002" s="96" t="str">
        <f>IF(SP_SUL!AD1007="","*",SP_SUL!AD1007)</f>
        <v>*</v>
      </c>
    </row>
    <row r="1003" spans="2:11" hidden="1">
      <c r="B1003" s="93" t="str">
        <f>IF(SP_SUL!Y1008="","*",SP_SUL!Y1008)</f>
        <v>*</v>
      </c>
      <c r="C1003" s="94" t="str">
        <f>IF(SP_SUL!B1008="","*",SP_SUL!B1008)</f>
        <v>*</v>
      </c>
      <c r="D1003" s="93" t="str">
        <f>IF(SP_SUL!D1008="","*",SP_SUL!D1008)</f>
        <v>*</v>
      </c>
      <c r="E1003" s="93" t="str">
        <f>IF(SP_SUL!H1008="","*",SP_SUL!H1008)</f>
        <v>*</v>
      </c>
      <c r="F1003" s="99" t="str">
        <f>IF(SP_SUL!M1008="","*",SP_SUL!M1008)</f>
        <v>*</v>
      </c>
      <c r="G1003" s="94" t="str">
        <f>IF(SP_SUL!I1008="","*",SP_SUL!I1008)</f>
        <v>*</v>
      </c>
      <c r="H1003" s="94" t="str">
        <f>IF(SP_SUL!AB1008="","*",SP_SUL!AB1008)</f>
        <v>*</v>
      </c>
      <c r="I1003" s="94" t="str">
        <f>IF(SP_SUL!AC1008="","*",SP_SUL!AC1008)</f>
        <v>*</v>
      </c>
      <c r="J1003" s="95" t="str">
        <f>IF(SP_SUL!AA1008="","*",SP_SUL!AA1008)</f>
        <v>*</v>
      </c>
      <c r="K1003" s="96" t="str">
        <f>IF(SP_SUL!AD1008="","*",SP_SUL!AD1008)</f>
        <v>*</v>
      </c>
    </row>
    <row r="1004" spans="2:11" hidden="1">
      <c r="B1004" s="93" t="str">
        <f>IF(SP_SUL!Y1009="","*",SP_SUL!Y1009)</f>
        <v>*</v>
      </c>
      <c r="C1004" s="94" t="str">
        <f>IF(SP_SUL!B1009="","*",SP_SUL!B1009)</f>
        <v>*</v>
      </c>
      <c r="D1004" s="93" t="str">
        <f>IF(SP_SUL!D1009="","*",SP_SUL!D1009)</f>
        <v>*</v>
      </c>
      <c r="E1004" s="93" t="str">
        <f>IF(SP_SUL!H1009="","*",SP_SUL!H1009)</f>
        <v>*</v>
      </c>
      <c r="F1004" s="99" t="str">
        <f>IF(SP_SUL!M1009="","*",SP_SUL!M1009)</f>
        <v>*</v>
      </c>
      <c r="G1004" s="94" t="str">
        <f>IF(SP_SUL!I1009="","*",SP_SUL!I1009)</f>
        <v>*</v>
      </c>
      <c r="H1004" s="94" t="str">
        <f>IF(SP_SUL!AB1009="","*",SP_SUL!AB1009)</f>
        <v>*</v>
      </c>
      <c r="I1004" s="94" t="str">
        <f>IF(SP_SUL!AC1009="","*",SP_SUL!AC1009)</f>
        <v>*</v>
      </c>
      <c r="J1004" s="95" t="str">
        <f>IF(SP_SUL!AA1009="","*",SP_SUL!AA1009)</f>
        <v>*</v>
      </c>
      <c r="K1004" s="96" t="str">
        <f>IF(SP_SUL!AD1009="","*",SP_SUL!AD1009)</f>
        <v>*</v>
      </c>
    </row>
    <row r="1005" spans="2:11" hidden="1">
      <c r="B1005" s="93" t="str">
        <f>IF(SP_SUL!Y1010="","*",SP_SUL!Y1010)</f>
        <v>*</v>
      </c>
      <c r="C1005" s="94" t="str">
        <f>IF(SP_SUL!B1010="","*",SP_SUL!B1010)</f>
        <v>*</v>
      </c>
      <c r="D1005" s="93" t="str">
        <f>IF(SP_SUL!D1010="","*",SP_SUL!D1010)</f>
        <v>*</v>
      </c>
      <c r="E1005" s="93" t="str">
        <f>IF(SP_SUL!H1010="","*",SP_SUL!H1010)</f>
        <v>*</v>
      </c>
      <c r="F1005" s="99" t="str">
        <f>IF(SP_SUL!M1010="","*",SP_SUL!M1010)</f>
        <v>*</v>
      </c>
      <c r="G1005" s="94" t="str">
        <f>IF(SP_SUL!I1010="","*",SP_SUL!I1010)</f>
        <v>*</v>
      </c>
      <c r="H1005" s="94" t="str">
        <f>IF(SP_SUL!AB1010="","*",SP_SUL!AB1010)</f>
        <v>*</v>
      </c>
      <c r="I1005" s="94" t="str">
        <f>IF(SP_SUL!AC1010="","*",SP_SUL!AC1010)</f>
        <v>*</v>
      </c>
      <c r="J1005" s="95" t="str">
        <f>IF(SP_SUL!AA1010="","*",SP_SUL!AA1010)</f>
        <v>*</v>
      </c>
      <c r="K1005" s="96" t="str">
        <f>IF(SP_SUL!AD1010="","*",SP_SUL!AD1010)</f>
        <v>*</v>
      </c>
    </row>
    <row r="1006" spans="2:11" hidden="1">
      <c r="B1006" s="93" t="str">
        <f>IF(SP_SUL!Y1011="","*",SP_SUL!Y1011)</f>
        <v>*</v>
      </c>
      <c r="C1006" s="94" t="str">
        <f>IF(SP_SUL!B1011="","*",SP_SUL!B1011)</f>
        <v>*</v>
      </c>
      <c r="D1006" s="93" t="str">
        <f>IF(SP_SUL!D1011="","*",SP_SUL!D1011)</f>
        <v>*</v>
      </c>
      <c r="E1006" s="93" t="str">
        <f>IF(SP_SUL!H1011="","*",SP_SUL!H1011)</f>
        <v>*</v>
      </c>
      <c r="F1006" s="99" t="str">
        <f>IF(SP_SUL!M1011="","*",SP_SUL!M1011)</f>
        <v>*</v>
      </c>
      <c r="G1006" s="94" t="str">
        <f>IF(SP_SUL!I1011="","*",SP_SUL!I1011)</f>
        <v>*</v>
      </c>
      <c r="H1006" s="94" t="str">
        <f>IF(SP_SUL!AB1011="","*",SP_SUL!AB1011)</f>
        <v>*</v>
      </c>
      <c r="I1006" s="94" t="str">
        <f>IF(SP_SUL!AC1011="","*",SP_SUL!AC1011)</f>
        <v>*</v>
      </c>
      <c r="J1006" s="95" t="str">
        <f>IF(SP_SUL!AA1011="","*",SP_SUL!AA1011)</f>
        <v>*</v>
      </c>
      <c r="K1006" s="96" t="str">
        <f>IF(SP_SUL!AD1011="","*",SP_SUL!AD1011)</f>
        <v>*</v>
      </c>
    </row>
    <row r="1007" spans="2:11" hidden="1">
      <c r="B1007" s="93" t="str">
        <f>IF(SP_SUL!Y1012="","*",SP_SUL!Y1012)</f>
        <v>*</v>
      </c>
      <c r="C1007" s="94" t="str">
        <f>IF(SP_SUL!B1012="","*",SP_SUL!B1012)</f>
        <v>*</v>
      </c>
      <c r="D1007" s="93" t="str">
        <f>IF(SP_SUL!D1012="","*",SP_SUL!D1012)</f>
        <v>*</v>
      </c>
      <c r="E1007" s="93" t="str">
        <f>IF(SP_SUL!H1012="","*",SP_SUL!H1012)</f>
        <v>*</v>
      </c>
      <c r="F1007" s="99" t="str">
        <f>IF(SP_SUL!M1012="","*",SP_SUL!M1012)</f>
        <v>*</v>
      </c>
      <c r="G1007" s="94" t="str">
        <f>IF(SP_SUL!I1012="","*",SP_SUL!I1012)</f>
        <v>*</v>
      </c>
      <c r="H1007" s="94" t="str">
        <f>IF(SP_SUL!AB1012="","*",SP_SUL!AB1012)</f>
        <v>*</v>
      </c>
      <c r="I1007" s="94" t="str">
        <f>IF(SP_SUL!AC1012="","*",SP_SUL!AC1012)</f>
        <v>*</v>
      </c>
      <c r="J1007" s="95" t="str">
        <f>IF(SP_SUL!AA1012="","*",SP_SUL!AA1012)</f>
        <v>*</v>
      </c>
      <c r="K1007" s="96" t="e">
        <f>IF(SP_SUL!#REF!="","*",SP_SUL!#REF!)</f>
        <v>#REF!</v>
      </c>
    </row>
    <row r="1008" spans="2:11" hidden="1">
      <c r="B1008" s="93" t="str">
        <f>IF(SP_SUL!Y1013="","*",SP_SUL!Y1013)</f>
        <v>*</v>
      </c>
      <c r="C1008" s="94" t="str">
        <f>IF(SP_SUL!B1013="","*",SP_SUL!B1013)</f>
        <v>*</v>
      </c>
      <c r="D1008" s="93" t="str">
        <f>IF(SP_SUL!D1013="","*",SP_SUL!D1013)</f>
        <v>*</v>
      </c>
      <c r="E1008" s="93" t="str">
        <f>IF(SP_SUL!H1013="","*",SP_SUL!H1013)</f>
        <v>*</v>
      </c>
      <c r="F1008" s="99" t="str">
        <f>IF(SP_SUL!M1013="","*",SP_SUL!M1013)</f>
        <v>*</v>
      </c>
      <c r="G1008" s="94" t="str">
        <f>IF(SP_SUL!I1013="","*",SP_SUL!I1013)</f>
        <v>*</v>
      </c>
      <c r="H1008" s="94" t="str">
        <f>IF(SP_SUL!AB1013="","*",SP_SUL!AB1013)</f>
        <v>*</v>
      </c>
      <c r="I1008" s="94" t="str">
        <f>IF(SP_SUL!AC1013="","*",SP_SUL!AC1013)</f>
        <v>*</v>
      </c>
      <c r="J1008" s="95" t="str">
        <f>IF(SP_SUL!AA1013="","*",SP_SUL!AA1013)</f>
        <v>*</v>
      </c>
      <c r="K1008" s="96" t="str">
        <f>IF(SP_SUL!AD1013="","*",SP_SUL!AD1013)</f>
        <v>*</v>
      </c>
    </row>
    <row r="1009" spans="2:11" hidden="1">
      <c r="B1009" s="93" t="str">
        <f>IF(SP_SUL!Y1014="","*",SP_SUL!Y1014)</f>
        <v>*</v>
      </c>
      <c r="C1009" s="94" t="str">
        <f>IF(SP_SUL!B1014="","*",SP_SUL!B1014)</f>
        <v>*</v>
      </c>
      <c r="D1009" s="93" t="str">
        <f>IF(SP_SUL!D1014="","*",SP_SUL!D1014)</f>
        <v>*</v>
      </c>
      <c r="E1009" s="93" t="str">
        <f>IF(SP_SUL!H1014="","*",SP_SUL!H1014)</f>
        <v>*</v>
      </c>
      <c r="F1009" s="99" t="str">
        <f>IF(SP_SUL!M1014="","*",SP_SUL!M1014)</f>
        <v>*</v>
      </c>
      <c r="G1009" s="94" t="str">
        <f>IF(SP_SUL!I1014="","*",SP_SUL!I1014)</f>
        <v>*</v>
      </c>
      <c r="H1009" s="94" t="str">
        <f>IF(SP_SUL!AB1014="","*",SP_SUL!AB1014)</f>
        <v>*</v>
      </c>
      <c r="I1009" s="94" t="str">
        <f>IF(SP_SUL!AC1014="","*",SP_SUL!AC1014)</f>
        <v>*</v>
      </c>
      <c r="J1009" s="95" t="str">
        <f>IF(SP_SUL!AA1014="","*",SP_SUL!AA1014)</f>
        <v>*</v>
      </c>
      <c r="K1009" s="96" t="str">
        <f>IF(SP_SUL!AD1014="","*",SP_SUL!AD1014)</f>
        <v>*</v>
      </c>
    </row>
    <row r="1010" spans="2:11" hidden="1">
      <c r="B1010" s="93" t="str">
        <f>IF(SP_SUL!Y1015="","*",SP_SUL!Y1015)</f>
        <v>*</v>
      </c>
      <c r="C1010" s="94" t="str">
        <f>IF(SP_SUL!B1015="","*",SP_SUL!B1015)</f>
        <v>*</v>
      </c>
      <c r="D1010" s="93" t="str">
        <f>IF(SP_SUL!D1015="","*",SP_SUL!D1015)</f>
        <v>*</v>
      </c>
      <c r="E1010" s="93" t="str">
        <f>IF(SP_SUL!H1015="","*",SP_SUL!H1015)</f>
        <v>*</v>
      </c>
      <c r="F1010" s="99" t="str">
        <f>IF(SP_SUL!M1015="","*",SP_SUL!M1015)</f>
        <v>*</v>
      </c>
      <c r="G1010" s="94" t="str">
        <f>IF(SP_SUL!I1015="","*",SP_SUL!I1015)</f>
        <v>*</v>
      </c>
      <c r="H1010" s="94" t="str">
        <f>IF(SP_SUL!AB1015="","*",SP_SUL!AB1015)</f>
        <v>*</v>
      </c>
      <c r="I1010" s="94" t="str">
        <f>IF(SP_SUL!AC1015="","*",SP_SUL!AC1015)</f>
        <v>*</v>
      </c>
      <c r="J1010" s="95" t="str">
        <f>IF(SP_SUL!AA1015="","*",SP_SUL!AA1015)</f>
        <v>*</v>
      </c>
      <c r="K1010" s="96" t="str">
        <f>IF(SP_SUL!AD1015="","*",SP_SUL!AD1015)</f>
        <v>*</v>
      </c>
    </row>
    <row r="1011" spans="2:11" hidden="1">
      <c r="B1011" s="93" t="str">
        <f>IF(SP_SUL!Y1016="","*",SP_SUL!Y1016)</f>
        <v>*</v>
      </c>
      <c r="C1011" s="94" t="str">
        <f>IF(SP_SUL!B1016="","*",SP_SUL!B1016)</f>
        <v>*</v>
      </c>
      <c r="D1011" s="93" t="str">
        <f>IF(SP_SUL!D1016="","*",SP_SUL!D1016)</f>
        <v>*</v>
      </c>
      <c r="E1011" s="93" t="str">
        <f>IF(SP_SUL!H1016="","*",SP_SUL!H1016)</f>
        <v>*</v>
      </c>
      <c r="F1011" s="99" t="str">
        <f>IF(SP_SUL!M1016="","*",SP_SUL!M1016)</f>
        <v>*</v>
      </c>
      <c r="G1011" s="94" t="str">
        <f>IF(SP_SUL!I1016="","*",SP_SUL!I1016)</f>
        <v>*</v>
      </c>
      <c r="H1011" s="94" t="str">
        <f>IF(SP_SUL!AB1016="","*",SP_SUL!AB1016)</f>
        <v>*</v>
      </c>
      <c r="I1011" s="94" t="str">
        <f>IF(SP_SUL!AC1016="","*",SP_SUL!AC1016)</f>
        <v>*</v>
      </c>
      <c r="J1011" s="95" t="str">
        <f>IF(SP_SUL!AA1016="","*",SP_SUL!AA1016)</f>
        <v>*</v>
      </c>
      <c r="K1011" s="96" t="str">
        <f>IF(SP_SUL!AD1016="","*",SP_SUL!AD1016)</f>
        <v>*</v>
      </c>
    </row>
    <row r="1012" spans="2:11" hidden="1">
      <c r="B1012" s="93" t="str">
        <f>IF(SP_SUL!Y1017="","*",SP_SUL!Y1017)</f>
        <v>*</v>
      </c>
      <c r="C1012" s="94" t="str">
        <f>IF(SP_SUL!B1017="","*",SP_SUL!B1017)</f>
        <v>*</v>
      </c>
      <c r="D1012" s="93" t="str">
        <f>IF(SP_SUL!D1017="","*",SP_SUL!D1017)</f>
        <v>*</v>
      </c>
      <c r="E1012" s="93" t="str">
        <f>IF(SP_SUL!H1017="","*",SP_SUL!H1017)</f>
        <v>*</v>
      </c>
      <c r="F1012" s="99" t="str">
        <f>IF(SP_SUL!M1017="","*",SP_SUL!M1017)</f>
        <v>*</v>
      </c>
      <c r="G1012" s="94" t="str">
        <f>IF(SP_SUL!I1017="","*",SP_SUL!I1017)</f>
        <v>*</v>
      </c>
      <c r="H1012" s="94" t="str">
        <f>IF(SP_SUL!AB1017="","*",SP_SUL!AB1017)</f>
        <v>*</v>
      </c>
      <c r="I1012" s="94" t="str">
        <f>IF(SP_SUL!AC1017="","*",SP_SUL!AC1017)</f>
        <v>*</v>
      </c>
      <c r="J1012" s="95" t="str">
        <f>IF(SP_SUL!AA1017="","*",SP_SUL!AA1017)</f>
        <v>*</v>
      </c>
      <c r="K1012" s="96" t="str">
        <f>IF(SP_SUL!AD1017="","*",SP_SUL!AD1017)</f>
        <v>*</v>
      </c>
    </row>
    <row r="1013" spans="2:11" hidden="1">
      <c r="B1013" s="93" t="str">
        <f>IF(SP_SUL!Y1018="","*",SP_SUL!Y1018)</f>
        <v>*</v>
      </c>
      <c r="C1013" s="94" t="str">
        <f>IF(SP_SUL!B1018="","*",SP_SUL!B1018)</f>
        <v>*</v>
      </c>
      <c r="D1013" s="93" t="str">
        <f>IF(SP_SUL!D1018="","*",SP_SUL!D1018)</f>
        <v>*</v>
      </c>
      <c r="E1013" s="93" t="str">
        <f>IF(SP_SUL!H1018="","*",SP_SUL!H1018)</f>
        <v>*</v>
      </c>
      <c r="F1013" s="99" t="str">
        <f>IF(SP_SUL!M1018="","*",SP_SUL!M1018)</f>
        <v>*</v>
      </c>
      <c r="G1013" s="94" t="str">
        <f>IF(SP_SUL!I1018="","*",SP_SUL!I1018)</f>
        <v>*</v>
      </c>
      <c r="H1013" s="94" t="str">
        <f>IF(SP_SUL!AB1018="","*",SP_SUL!AB1018)</f>
        <v>*</v>
      </c>
      <c r="I1013" s="94" t="str">
        <f>IF(SP_SUL!AC1018="","*",SP_SUL!AC1018)</f>
        <v>*</v>
      </c>
      <c r="J1013" s="95" t="str">
        <f>IF(SP_SUL!AA1018="","*",SP_SUL!AA1018)</f>
        <v>*</v>
      </c>
      <c r="K1013" s="96" t="str">
        <f>IF(SP_SUL!AD1012="","*",SP_SUL!AD1012)</f>
        <v>*</v>
      </c>
    </row>
    <row r="1014" spans="2:11" hidden="1">
      <c r="B1014" s="93" t="str">
        <f>IF(SP_SUL!Y1019="","*",SP_SUL!Y1019)</f>
        <v>*</v>
      </c>
      <c r="C1014" s="94" t="str">
        <f>IF(SP_SUL!B1019="","*",SP_SUL!B1019)</f>
        <v>*</v>
      </c>
      <c r="D1014" s="93" t="str">
        <f>IF(SP_SUL!D1019="","*",SP_SUL!D1019)</f>
        <v>*</v>
      </c>
      <c r="E1014" s="93" t="str">
        <f>IF(SP_SUL!H1019="","*",SP_SUL!H1019)</f>
        <v>*</v>
      </c>
      <c r="F1014" s="99" t="str">
        <f>IF(SP_SUL!M1019="","*",SP_SUL!M1019)</f>
        <v>*</v>
      </c>
      <c r="G1014" s="94" t="str">
        <f>IF(SP_SUL!I1019="","*",SP_SUL!I1019)</f>
        <v>*</v>
      </c>
      <c r="H1014" s="94" t="str">
        <f>IF(SP_SUL!AB1019="","*",SP_SUL!AB1019)</f>
        <v>*</v>
      </c>
      <c r="I1014" s="94" t="str">
        <f>IF(SP_SUL!AC1019="","*",SP_SUL!AC1019)</f>
        <v>*</v>
      </c>
      <c r="J1014" s="95" t="str">
        <f>IF(SP_SUL!AA1019="","*",SP_SUL!AA1019)</f>
        <v>*</v>
      </c>
      <c r="K1014" s="96" t="str">
        <f>IF(SP_SUL!AD1019="","*",SP_SUL!AD1019)</f>
        <v>*</v>
      </c>
    </row>
    <row r="1015" spans="2:11" hidden="1">
      <c r="B1015" s="93" t="str">
        <f>IF(SP_SUL!Y1020="","*",SP_SUL!Y1020)</f>
        <v>*</v>
      </c>
      <c r="C1015" s="94" t="str">
        <f>IF(SP_SUL!B1020="","*",SP_SUL!B1020)</f>
        <v>*</v>
      </c>
      <c r="D1015" s="93" t="str">
        <f>IF(SP_SUL!D1020="","*",SP_SUL!D1020)</f>
        <v>*</v>
      </c>
      <c r="E1015" s="93" t="str">
        <f>IF(SP_SUL!H1020="","*",SP_SUL!H1020)</f>
        <v>*</v>
      </c>
      <c r="F1015" s="99" t="str">
        <f>IF(SP_SUL!M1020="","*",SP_SUL!M1020)</f>
        <v>*</v>
      </c>
      <c r="G1015" s="94" t="str">
        <f>IF(SP_SUL!I1020="","*",SP_SUL!I1020)</f>
        <v>*</v>
      </c>
      <c r="H1015" s="94" t="str">
        <f>IF(SP_SUL!AB1020="","*",SP_SUL!AB1020)</f>
        <v>*</v>
      </c>
      <c r="I1015" s="94" t="str">
        <f>IF(SP_SUL!AC1020="","*",SP_SUL!AC1020)</f>
        <v>*</v>
      </c>
      <c r="J1015" s="95" t="str">
        <f>IF(SP_SUL!AA1020="","*",SP_SUL!AA1020)</f>
        <v>*</v>
      </c>
      <c r="K1015" s="96" t="str">
        <f>IF(SP_SUL!AD1020="","*",SP_SUL!AD1020)</f>
        <v>*</v>
      </c>
    </row>
    <row r="1016" spans="2:11" hidden="1">
      <c r="B1016" s="93" t="str">
        <f>IF(SP_SUL!Y1021="","*",SP_SUL!Y1021)</f>
        <v>*</v>
      </c>
      <c r="C1016" s="94" t="str">
        <f>IF(SP_SUL!B1021="","*",SP_SUL!B1021)</f>
        <v>*</v>
      </c>
      <c r="D1016" s="93" t="str">
        <f>IF(SP_SUL!D1021="","*",SP_SUL!D1021)</f>
        <v>*</v>
      </c>
      <c r="E1016" s="93" t="str">
        <f>IF(SP_SUL!H1021="","*",SP_SUL!H1021)</f>
        <v>*</v>
      </c>
      <c r="F1016" s="99" t="str">
        <f>IF(SP_SUL!M1021="","*",SP_SUL!M1021)</f>
        <v>*</v>
      </c>
      <c r="G1016" s="94" t="str">
        <f>IF(SP_SUL!I1021="","*",SP_SUL!I1021)</f>
        <v>*</v>
      </c>
      <c r="H1016" s="94" t="str">
        <f>IF(SP_SUL!AB1021="","*",SP_SUL!AB1021)</f>
        <v>*</v>
      </c>
      <c r="I1016" s="94" t="str">
        <f>IF(SP_SUL!AC1021="","*",SP_SUL!AC1021)</f>
        <v>*</v>
      </c>
      <c r="J1016" s="95" t="str">
        <f>IF(SP_SUL!AA1021="","*",SP_SUL!AA1021)</f>
        <v>*</v>
      </c>
      <c r="K1016" s="96" t="str">
        <f>IF(SP_SUL!AD1021="","*",SP_SUL!AD1021)</f>
        <v>*</v>
      </c>
    </row>
    <row r="1017" spans="2:11" hidden="1">
      <c r="B1017" s="93" t="str">
        <f>IF(SP_SUL!Y1022="","*",SP_SUL!Y1022)</f>
        <v>*</v>
      </c>
      <c r="C1017" s="94" t="str">
        <f>IF(SP_SUL!B1022="","*",SP_SUL!B1022)</f>
        <v>*</v>
      </c>
      <c r="D1017" s="93" t="str">
        <f>IF(SP_SUL!D1022="","*",SP_SUL!D1022)</f>
        <v>*</v>
      </c>
      <c r="E1017" s="93" t="str">
        <f>IF(SP_SUL!H1022="","*",SP_SUL!H1022)</f>
        <v>*</v>
      </c>
      <c r="F1017" s="99" t="str">
        <f>IF(SP_SUL!M1022="","*",SP_SUL!M1022)</f>
        <v>*</v>
      </c>
      <c r="G1017" s="94" t="str">
        <f>IF(SP_SUL!I1022="","*",SP_SUL!I1022)</f>
        <v>*</v>
      </c>
      <c r="H1017" s="94" t="str">
        <f>IF(SP_SUL!AB1022="","*",SP_SUL!AB1022)</f>
        <v>*</v>
      </c>
      <c r="I1017" s="94" t="str">
        <f>IF(SP_SUL!AC1022="","*",SP_SUL!AC1022)</f>
        <v>*</v>
      </c>
      <c r="J1017" s="95" t="str">
        <f>IF(SP_SUL!AA1022="","*",SP_SUL!AA1022)</f>
        <v>*</v>
      </c>
      <c r="K1017" s="96" t="str">
        <f>IF(SP_SUL!AD1022="","*",SP_SUL!AD1022)</f>
        <v>*</v>
      </c>
    </row>
    <row r="1018" spans="2:11" hidden="1">
      <c r="B1018" s="93" t="str">
        <f>IF(SP_SUL!Y1023="","*",SP_SUL!Y1023)</f>
        <v>*</v>
      </c>
      <c r="C1018" s="94" t="str">
        <f>IF(SP_SUL!B1023="","*",SP_SUL!B1023)</f>
        <v>*</v>
      </c>
      <c r="D1018" s="93" t="str">
        <f>IF(SP_SUL!D1023="","*",SP_SUL!D1023)</f>
        <v>*</v>
      </c>
      <c r="E1018" s="93" t="str">
        <f>IF(SP_SUL!H1023="","*",SP_SUL!H1023)</f>
        <v>*</v>
      </c>
      <c r="F1018" s="99" t="str">
        <f>IF(SP_SUL!M1023="","*",SP_SUL!M1023)</f>
        <v>*</v>
      </c>
      <c r="G1018" s="94" t="str">
        <f>IF(SP_SUL!I1023="","*",SP_SUL!I1023)</f>
        <v>*</v>
      </c>
      <c r="H1018" s="94" t="str">
        <f>IF(SP_SUL!AB1023="","*",SP_SUL!AB1023)</f>
        <v>*</v>
      </c>
      <c r="I1018" s="94" t="str">
        <f>IF(SP_SUL!AC1023="","*",SP_SUL!AC1023)</f>
        <v>*</v>
      </c>
      <c r="J1018" s="95" t="str">
        <f>IF(SP_SUL!AA1023="","*",SP_SUL!AA1023)</f>
        <v>*</v>
      </c>
      <c r="K1018" s="96" t="str">
        <f>IF(SP_SUL!AD1023="","*",SP_SUL!AD1023)</f>
        <v>*</v>
      </c>
    </row>
    <row r="1019" spans="2:11" hidden="1">
      <c r="B1019" s="93" t="str">
        <f>IF(SP_SUL!Y1024="","*",SP_SUL!Y1024)</f>
        <v>*</v>
      </c>
      <c r="C1019" s="94" t="str">
        <f>IF(SP_SUL!B1024="","*",SP_SUL!B1024)</f>
        <v>*</v>
      </c>
      <c r="D1019" s="93" t="str">
        <f>IF(SP_SUL!D1024="","*",SP_SUL!D1024)</f>
        <v>*</v>
      </c>
      <c r="E1019" s="93" t="str">
        <f>IF(SP_SUL!H1024="","*",SP_SUL!H1024)</f>
        <v>*</v>
      </c>
      <c r="F1019" s="99" t="str">
        <f>IF(SP_SUL!M1024="","*",SP_SUL!M1024)</f>
        <v>*</v>
      </c>
      <c r="G1019" s="94" t="str">
        <f>IF(SP_SUL!I1024="","*",SP_SUL!I1024)</f>
        <v>*</v>
      </c>
      <c r="H1019" s="94" t="str">
        <f>IF(SP_SUL!AB1024="","*",SP_SUL!AB1024)</f>
        <v>*</v>
      </c>
      <c r="I1019" s="94" t="str">
        <f>IF(SP_SUL!AC1024="","*",SP_SUL!AC1024)</f>
        <v>*</v>
      </c>
      <c r="J1019" s="95" t="str">
        <f>IF(SP_SUL!AA1024="","*",SP_SUL!AA1024)</f>
        <v>*</v>
      </c>
      <c r="K1019" s="96" t="str">
        <f>IF(SP_SUL!AD1024="","*",SP_SUL!AD1024)</f>
        <v>*</v>
      </c>
    </row>
    <row r="1020" spans="2:11" hidden="1">
      <c r="B1020" s="93" t="str">
        <f>IF(SP_SUL!Y1025="","*",SP_SUL!Y1025)</f>
        <v>*</v>
      </c>
      <c r="C1020" s="94" t="str">
        <f>IF(SP_SUL!B1025="","*",SP_SUL!B1025)</f>
        <v>*</v>
      </c>
      <c r="D1020" s="93" t="str">
        <f>IF(SP_SUL!D1025="","*",SP_SUL!D1025)</f>
        <v>*</v>
      </c>
      <c r="E1020" s="93" t="str">
        <f>IF(SP_SUL!H1025="","*",SP_SUL!H1025)</f>
        <v>*</v>
      </c>
      <c r="F1020" s="99" t="str">
        <f>IF(SP_SUL!M1025="","*",SP_SUL!M1025)</f>
        <v>*</v>
      </c>
      <c r="G1020" s="94" t="str">
        <f>IF(SP_SUL!I1025="","*",SP_SUL!I1025)</f>
        <v>*</v>
      </c>
      <c r="H1020" s="94" t="str">
        <f>IF(SP_SUL!AB1025="","*",SP_SUL!AB1025)</f>
        <v>*</v>
      </c>
      <c r="I1020" s="94" t="str">
        <f>IF(SP_SUL!AC1025="","*",SP_SUL!AC1025)</f>
        <v>*</v>
      </c>
      <c r="J1020" s="95" t="str">
        <f>IF(SP_SUL!AA1025="","*",SP_SUL!AA1025)</f>
        <v>*</v>
      </c>
      <c r="K1020" s="96" t="str">
        <f>IF(SP_SUL!AD1025="","*",SP_SUL!AD1025)</f>
        <v>*</v>
      </c>
    </row>
    <row r="1021" spans="2:11" hidden="1">
      <c r="B1021" s="93" t="str">
        <f>IF(SP_SUL!Y1026="","*",SP_SUL!Y1026)</f>
        <v>*</v>
      </c>
      <c r="C1021" s="94" t="str">
        <f>IF(SP_SUL!B1026="","*",SP_SUL!B1026)</f>
        <v>*</v>
      </c>
      <c r="D1021" s="93" t="str">
        <f>IF(SP_SUL!D1026="","*",SP_SUL!D1026)</f>
        <v>*</v>
      </c>
      <c r="E1021" s="93" t="str">
        <f>IF(SP_SUL!H1026="","*",SP_SUL!H1026)</f>
        <v>*</v>
      </c>
      <c r="F1021" s="99" t="str">
        <f>IF(SP_SUL!M1026="","*",SP_SUL!M1026)</f>
        <v>*</v>
      </c>
      <c r="G1021" s="94" t="str">
        <f>IF(SP_SUL!I1026="","*",SP_SUL!I1026)</f>
        <v>*</v>
      </c>
      <c r="H1021" s="94" t="str">
        <f>IF(SP_SUL!AB1026="","*",SP_SUL!AB1026)</f>
        <v>*</v>
      </c>
      <c r="I1021" s="94" t="str">
        <f>IF(SP_SUL!AC1026="","*",SP_SUL!AC1026)</f>
        <v>*</v>
      </c>
      <c r="J1021" s="95" t="str">
        <f>IF(SP_SUL!AA1026="","*",SP_SUL!AA1026)</f>
        <v>*</v>
      </c>
      <c r="K1021" s="96" t="str">
        <f>IF(SP_SUL!AD1026="","*",SP_SUL!AD1026)</f>
        <v>*</v>
      </c>
    </row>
    <row r="1022" spans="2:11" hidden="1">
      <c r="B1022" s="93" t="str">
        <f>IF(SP_SUL!Y1027="","*",SP_SUL!Y1027)</f>
        <v>*</v>
      </c>
      <c r="C1022" s="94" t="str">
        <f>IF(SP_SUL!B1027="","*",SP_SUL!B1027)</f>
        <v>*</v>
      </c>
      <c r="D1022" s="93" t="str">
        <f>IF(SP_SUL!D1027="","*",SP_SUL!D1027)</f>
        <v>*</v>
      </c>
      <c r="E1022" s="93" t="str">
        <f>IF(SP_SUL!H1027="","*",SP_SUL!H1027)</f>
        <v>*</v>
      </c>
      <c r="F1022" s="99" t="str">
        <f>IF(SP_SUL!M1027="","*",SP_SUL!M1027)</f>
        <v>*</v>
      </c>
      <c r="G1022" s="94" t="str">
        <f>IF(SP_SUL!I1027="","*",SP_SUL!I1027)</f>
        <v>*</v>
      </c>
      <c r="H1022" s="94" t="str">
        <f>IF(SP_SUL!AB1027="","*",SP_SUL!AB1027)</f>
        <v>*</v>
      </c>
      <c r="I1022" s="94" t="str">
        <f>IF(SP_SUL!AC1027="","*",SP_SUL!AC1027)</f>
        <v>*</v>
      </c>
      <c r="J1022" s="95" t="str">
        <f>IF(SP_SUL!AA1027="","*",SP_SUL!AA1027)</f>
        <v>*</v>
      </c>
      <c r="K1022" s="96" t="str">
        <f>IF(SP_SUL!AD1027="","*",SP_SUL!AD1027)</f>
        <v>*</v>
      </c>
    </row>
    <row r="1023" spans="2:11" hidden="1">
      <c r="B1023" s="93" t="str">
        <f>IF(SP_SUL!Y1028="","*",SP_SUL!Y1028)</f>
        <v>*</v>
      </c>
      <c r="C1023" s="94" t="str">
        <f>IF(SP_SUL!B1028="","*",SP_SUL!B1028)</f>
        <v>*</v>
      </c>
      <c r="D1023" s="93" t="str">
        <f>IF(SP_SUL!D1028="","*",SP_SUL!D1028)</f>
        <v>*</v>
      </c>
      <c r="E1023" s="93" t="str">
        <f>IF(SP_SUL!H1028="","*",SP_SUL!H1028)</f>
        <v>*</v>
      </c>
      <c r="F1023" s="99" t="str">
        <f>IF(SP_SUL!M1028="","*",SP_SUL!M1028)</f>
        <v>*</v>
      </c>
      <c r="G1023" s="94" t="str">
        <f>IF(SP_SUL!I1028="","*",SP_SUL!I1028)</f>
        <v>*</v>
      </c>
      <c r="H1023" s="94" t="str">
        <f>IF(SP_SUL!AB1028="","*",SP_SUL!AB1028)</f>
        <v>*</v>
      </c>
      <c r="I1023" s="94" t="str">
        <f>IF(SP_SUL!AC1028="","*",SP_SUL!AC1028)</f>
        <v>*</v>
      </c>
      <c r="J1023" s="95" t="str">
        <f>IF(SP_SUL!AA1028="","*",SP_SUL!AA1028)</f>
        <v>*</v>
      </c>
      <c r="K1023" s="96" t="str">
        <f>IF(SP_SUL!AD1028="","*",SP_SUL!AD1028)</f>
        <v>*</v>
      </c>
    </row>
    <row r="1024" spans="2:11" hidden="1">
      <c r="B1024" s="93" t="str">
        <f>IF(SP_SUL!Y1029="","*",SP_SUL!Y1029)</f>
        <v>*</v>
      </c>
      <c r="C1024" s="94" t="str">
        <f>IF(SP_SUL!B1029="","*",SP_SUL!B1029)</f>
        <v>*</v>
      </c>
      <c r="D1024" s="93" t="str">
        <f>IF(SP_SUL!D1029="","*",SP_SUL!D1029)</f>
        <v>*</v>
      </c>
      <c r="E1024" s="93" t="str">
        <f>IF(SP_SUL!H1029="","*",SP_SUL!H1029)</f>
        <v>*</v>
      </c>
      <c r="F1024" s="99" t="str">
        <f>IF(SP_SUL!M1029="","*",SP_SUL!M1029)</f>
        <v>*</v>
      </c>
      <c r="G1024" s="94" t="str">
        <f>IF(SP_SUL!I1029="","*",SP_SUL!I1029)</f>
        <v>*</v>
      </c>
      <c r="H1024" s="94" t="str">
        <f>IF(SP_SUL!AB1029="","*",SP_SUL!AB1029)</f>
        <v>*</v>
      </c>
      <c r="I1024" s="94" t="str">
        <f>IF(SP_SUL!AC1029="","*",SP_SUL!AC1029)</f>
        <v>*</v>
      </c>
      <c r="J1024" s="95" t="str">
        <f>IF(SP_SUL!AA1029="","*",SP_SUL!AA1029)</f>
        <v>*</v>
      </c>
      <c r="K1024" s="96" t="str">
        <f>IF(SP_SUL!AD1029="","*",SP_SUL!AD1029)</f>
        <v>*</v>
      </c>
    </row>
    <row r="1025" spans="2:11" hidden="1">
      <c r="B1025" s="93" t="str">
        <f>IF(SP_SUL!Y1030="","*",SP_SUL!Y1030)</f>
        <v>*</v>
      </c>
      <c r="C1025" s="94" t="str">
        <f>IF(SP_SUL!B1030="","*",SP_SUL!B1030)</f>
        <v>*</v>
      </c>
      <c r="D1025" s="93" t="str">
        <f>IF(SP_SUL!D1030="","*",SP_SUL!D1030)</f>
        <v>*</v>
      </c>
      <c r="E1025" s="93" t="str">
        <f>IF(SP_SUL!H1030="","*",SP_SUL!H1030)</f>
        <v>*</v>
      </c>
      <c r="F1025" s="99" t="str">
        <f>IF(SP_SUL!M1030="","*",SP_SUL!M1030)</f>
        <v>*</v>
      </c>
      <c r="G1025" s="94" t="str">
        <f>IF(SP_SUL!I1030="","*",SP_SUL!I1030)</f>
        <v>*</v>
      </c>
      <c r="H1025" s="94" t="str">
        <f>IF(SP_SUL!AB1030="","*",SP_SUL!AB1030)</f>
        <v>*</v>
      </c>
      <c r="I1025" s="94" t="str">
        <f>IF(SP_SUL!AC1030="","*",SP_SUL!AC1030)</f>
        <v>*</v>
      </c>
      <c r="J1025" s="95" t="str">
        <f>IF(SP_SUL!AA1030="","*",SP_SUL!AA1030)</f>
        <v>*</v>
      </c>
      <c r="K1025" s="96" t="str">
        <f>IF(SP_SUL!AD1030="","*",SP_SUL!AD1030)</f>
        <v>*</v>
      </c>
    </row>
    <row r="1026" spans="2:11" hidden="1">
      <c r="B1026" s="93" t="str">
        <f>IF(SP_SUL!Y1031="","*",SP_SUL!Y1031)</f>
        <v>*</v>
      </c>
      <c r="C1026" s="94" t="str">
        <f>IF(SP_SUL!B1031="","*",SP_SUL!B1031)</f>
        <v>*</v>
      </c>
      <c r="D1026" s="93" t="str">
        <f>IF(SP_SUL!D1031="","*",SP_SUL!D1031)</f>
        <v>*</v>
      </c>
      <c r="E1026" s="93" t="str">
        <f>IF(SP_SUL!H1031="","*",SP_SUL!H1031)</f>
        <v>*</v>
      </c>
      <c r="F1026" s="99" t="str">
        <f>IF(SP_SUL!M1031="","*",SP_SUL!M1031)</f>
        <v>*</v>
      </c>
      <c r="G1026" s="94" t="str">
        <f>IF(SP_SUL!I1031="","*",SP_SUL!I1031)</f>
        <v>*</v>
      </c>
      <c r="H1026" s="94" t="str">
        <f>IF(SP_SUL!AB1031="","*",SP_SUL!AB1031)</f>
        <v>*</v>
      </c>
      <c r="I1026" s="94" t="str">
        <f>IF(SP_SUL!AC1031="","*",SP_SUL!AC1031)</f>
        <v>*</v>
      </c>
      <c r="J1026" s="95" t="str">
        <f>IF(SP_SUL!AA1031="","*",SP_SUL!AA1031)</f>
        <v>*</v>
      </c>
      <c r="K1026" s="96" t="str">
        <f>IF(SP_SUL!AD1031="","*",SP_SUL!AD1031)</f>
        <v>*</v>
      </c>
    </row>
    <row r="1027" spans="2:11" hidden="1">
      <c r="B1027" s="93" t="str">
        <f>IF(SP_SUL!Y1032="","*",SP_SUL!Y1032)</f>
        <v>*</v>
      </c>
      <c r="C1027" s="94" t="str">
        <f>IF(SP_SUL!B1032="","*",SP_SUL!B1032)</f>
        <v>*</v>
      </c>
      <c r="D1027" s="93" t="str">
        <f>IF(SP_SUL!D1032="","*",SP_SUL!D1032)</f>
        <v>*</v>
      </c>
      <c r="E1027" s="93" t="str">
        <f>IF(SP_SUL!H1032="","*",SP_SUL!H1032)</f>
        <v>*</v>
      </c>
      <c r="F1027" s="99" t="str">
        <f>IF(SP_SUL!M1032="","*",SP_SUL!M1032)</f>
        <v>*</v>
      </c>
      <c r="G1027" s="94" t="str">
        <f>IF(SP_SUL!I1032="","*",SP_SUL!I1032)</f>
        <v>*</v>
      </c>
      <c r="H1027" s="94" t="str">
        <f>IF(SP_SUL!AB1032="","*",SP_SUL!AB1032)</f>
        <v>*</v>
      </c>
      <c r="I1027" s="94" t="str">
        <f>IF(SP_SUL!AC1032="","*",SP_SUL!AC1032)</f>
        <v>*</v>
      </c>
      <c r="J1027" s="95" t="str">
        <f>IF(SP_SUL!AA1032="","*",SP_SUL!AA1032)</f>
        <v>*</v>
      </c>
      <c r="K1027" s="96" t="str">
        <f>IF(SP_SUL!AD1032="","*",SP_SUL!AD1032)</f>
        <v>*</v>
      </c>
    </row>
    <row r="1028" spans="2:11" hidden="1">
      <c r="B1028" s="93" t="str">
        <f>IF(SP_SUL!Y1033="","*",SP_SUL!Y1033)</f>
        <v>*</v>
      </c>
      <c r="C1028" s="94" t="str">
        <f>IF(SP_SUL!B1033="","*",SP_SUL!B1033)</f>
        <v>*</v>
      </c>
      <c r="D1028" s="93" t="str">
        <f>IF(SP_SUL!D1033="","*",SP_SUL!D1033)</f>
        <v>*</v>
      </c>
      <c r="E1028" s="93" t="str">
        <f>IF(SP_SUL!H1033="","*",SP_SUL!H1033)</f>
        <v>*</v>
      </c>
      <c r="F1028" s="99" t="str">
        <f>IF(SP_SUL!M1033="","*",SP_SUL!M1033)</f>
        <v>*</v>
      </c>
      <c r="G1028" s="94" t="str">
        <f>IF(SP_SUL!I1033="","*",SP_SUL!I1033)</f>
        <v>*</v>
      </c>
      <c r="H1028" s="94" t="str">
        <f>IF(SP_SUL!AB1033="","*",SP_SUL!AB1033)</f>
        <v>*</v>
      </c>
      <c r="I1028" s="94" t="str">
        <f>IF(SP_SUL!AC1033="","*",SP_SUL!AC1033)</f>
        <v>*</v>
      </c>
      <c r="J1028" s="95" t="str">
        <f>IF(SP_SUL!AA1033="","*",SP_SUL!AA1033)</f>
        <v>*</v>
      </c>
      <c r="K1028" s="96" t="str">
        <f>IF(SP_SUL!AD1033="","*",SP_SUL!AD1033)</f>
        <v>*</v>
      </c>
    </row>
    <row r="1029" spans="2:11" hidden="1">
      <c r="B1029" s="93" t="str">
        <f>IF(SP_SUL!Y1034="","*",SP_SUL!Y1034)</f>
        <v>*</v>
      </c>
      <c r="C1029" s="94" t="str">
        <f>IF(SP_SUL!B1034="","*",SP_SUL!B1034)</f>
        <v>*</v>
      </c>
      <c r="D1029" s="93" t="str">
        <f>IF(SP_SUL!D1034="","*",SP_SUL!D1034)</f>
        <v>*</v>
      </c>
      <c r="E1029" s="93" t="str">
        <f>IF(SP_SUL!H1034="","*",SP_SUL!H1034)</f>
        <v>*</v>
      </c>
      <c r="F1029" s="99" t="str">
        <f>IF(SP_SUL!M1034="","*",SP_SUL!M1034)</f>
        <v>*</v>
      </c>
      <c r="G1029" s="94" t="str">
        <f>IF(SP_SUL!I1034="","*",SP_SUL!I1034)</f>
        <v>*</v>
      </c>
      <c r="H1029" s="94" t="str">
        <f>IF(SP_SUL!AB1034="","*",SP_SUL!AB1034)</f>
        <v>*</v>
      </c>
      <c r="I1029" s="94" t="str">
        <f>IF(SP_SUL!AC1034="","*",SP_SUL!AC1034)</f>
        <v>*</v>
      </c>
      <c r="J1029" s="95" t="str">
        <f>IF(SP_SUL!AA1034="","*",SP_SUL!AA1034)</f>
        <v>*</v>
      </c>
      <c r="K1029" s="96" t="str">
        <f>IF(SP_SUL!AD1034="","*",SP_SUL!AD1034)</f>
        <v>*</v>
      </c>
    </row>
    <row r="1030" spans="2:11" hidden="1">
      <c r="B1030" s="93" t="str">
        <f>IF(SP_SUL!Y1035="","*",SP_SUL!Y1035)</f>
        <v>*</v>
      </c>
      <c r="C1030" s="94" t="str">
        <f>IF(SP_SUL!B1035="","*",SP_SUL!B1035)</f>
        <v>*</v>
      </c>
      <c r="D1030" s="93" t="str">
        <f>IF(SP_SUL!D1035="","*",SP_SUL!D1035)</f>
        <v>*</v>
      </c>
      <c r="E1030" s="93" t="str">
        <f>IF(SP_SUL!H1035="","*",SP_SUL!H1035)</f>
        <v>*</v>
      </c>
      <c r="F1030" s="99" t="str">
        <f>IF(SP_SUL!M1035="","*",SP_SUL!M1035)</f>
        <v>*</v>
      </c>
      <c r="G1030" s="94" t="str">
        <f>IF(SP_SUL!I1035="","*",SP_SUL!I1035)</f>
        <v>*</v>
      </c>
      <c r="H1030" s="94" t="str">
        <f>IF(SP_SUL!AB1035="","*",SP_SUL!AB1035)</f>
        <v>*</v>
      </c>
      <c r="I1030" s="94" t="str">
        <f>IF(SP_SUL!AC1035="","*",SP_SUL!AC1035)</f>
        <v>*</v>
      </c>
      <c r="J1030" s="95" t="str">
        <f>IF(SP_SUL!AA1035="","*",SP_SUL!AA1035)</f>
        <v>*</v>
      </c>
      <c r="K1030" s="96" t="str">
        <f>IF(SP_SUL!AD1035="","*",SP_SUL!AD1035)</f>
        <v>*</v>
      </c>
    </row>
    <row r="1031" spans="2:11" hidden="1">
      <c r="B1031" s="93" t="str">
        <f>IF(SP_SUL!Y1036="","*",SP_SUL!Y1036)</f>
        <v>*</v>
      </c>
      <c r="C1031" s="94" t="str">
        <f>IF(SP_SUL!B1036="","*",SP_SUL!B1036)</f>
        <v>*</v>
      </c>
      <c r="D1031" s="93" t="str">
        <f>IF(SP_SUL!D1036="","*",SP_SUL!D1036)</f>
        <v>*</v>
      </c>
      <c r="E1031" s="93" t="str">
        <f>IF(SP_SUL!H1036="","*",SP_SUL!H1036)</f>
        <v>*</v>
      </c>
      <c r="F1031" s="99" t="str">
        <f>IF(SP_SUL!M1036="","*",SP_SUL!M1036)</f>
        <v>*</v>
      </c>
      <c r="G1031" s="94" t="str">
        <f>IF(SP_SUL!I1036="","*",SP_SUL!I1036)</f>
        <v>*</v>
      </c>
      <c r="H1031" s="94" t="str">
        <f>IF(SP_SUL!AB1036="","*",SP_SUL!AB1036)</f>
        <v>*</v>
      </c>
      <c r="I1031" s="94" t="str">
        <f>IF(SP_SUL!AC1036="","*",SP_SUL!AC1036)</f>
        <v>*</v>
      </c>
      <c r="J1031" s="95" t="str">
        <f>IF(SP_SUL!AA1036="","*",SP_SUL!AA1036)</f>
        <v>*</v>
      </c>
      <c r="K1031" s="96" t="str">
        <f>IF(SP_SUL!AD1036="","*",SP_SUL!AD1036)</f>
        <v>*</v>
      </c>
    </row>
    <row r="1032" spans="2:11" hidden="1">
      <c r="B1032" s="93" t="str">
        <f>IF(SP_SUL!Y1037="","*",SP_SUL!Y1037)</f>
        <v>*</v>
      </c>
      <c r="C1032" s="94" t="str">
        <f>IF(SP_SUL!B1037="","*",SP_SUL!B1037)</f>
        <v>*</v>
      </c>
      <c r="D1032" s="93" t="str">
        <f>IF(SP_SUL!D1037="","*",SP_SUL!D1037)</f>
        <v>*</v>
      </c>
      <c r="E1032" s="93" t="str">
        <f>IF(SP_SUL!H1037="","*",SP_SUL!H1037)</f>
        <v>*</v>
      </c>
      <c r="F1032" s="99" t="str">
        <f>IF(SP_SUL!M1037="","*",SP_SUL!M1037)</f>
        <v>*</v>
      </c>
      <c r="G1032" s="94" t="str">
        <f>IF(SP_SUL!I1037="","*",SP_SUL!I1037)</f>
        <v>*</v>
      </c>
      <c r="H1032" s="94" t="str">
        <f>IF(SP_SUL!AB1037="","*",SP_SUL!AB1037)</f>
        <v>*</v>
      </c>
      <c r="I1032" s="94" t="str">
        <f>IF(SP_SUL!AC1037="","*",SP_SUL!AC1037)</f>
        <v>*</v>
      </c>
      <c r="J1032" s="95" t="str">
        <f>IF(SP_SUL!AA1037="","*",SP_SUL!AA1037)</f>
        <v>*</v>
      </c>
      <c r="K1032" s="96" t="str">
        <f>IF(SP_SUL!AD1037="","*",SP_SUL!AD1037)</f>
        <v>*</v>
      </c>
    </row>
    <row r="1033" spans="2:11" hidden="1">
      <c r="B1033" s="93" t="str">
        <f>IF(SP_SUL!Y1038="","*",SP_SUL!Y1038)</f>
        <v>*</v>
      </c>
      <c r="C1033" s="94" t="str">
        <f>IF(SP_SUL!B1038="","*",SP_SUL!B1038)</f>
        <v>*</v>
      </c>
      <c r="D1033" s="93" t="str">
        <f>IF(SP_SUL!D1038="","*",SP_SUL!D1038)</f>
        <v>*</v>
      </c>
      <c r="E1033" s="93" t="str">
        <f>IF(SP_SUL!H1038="","*",SP_SUL!H1038)</f>
        <v>*</v>
      </c>
      <c r="F1033" s="99" t="str">
        <f>IF(SP_SUL!M1038="","*",SP_SUL!M1038)</f>
        <v>*</v>
      </c>
      <c r="G1033" s="94" t="str">
        <f>IF(SP_SUL!I1038="","*",SP_SUL!I1038)</f>
        <v>*</v>
      </c>
      <c r="H1033" s="94" t="str">
        <f>IF(SP_SUL!AB1038="","*",SP_SUL!AB1038)</f>
        <v>*</v>
      </c>
      <c r="I1033" s="94" t="str">
        <f>IF(SP_SUL!AC1038="","*",SP_SUL!AC1038)</f>
        <v>*</v>
      </c>
      <c r="J1033" s="95" t="str">
        <f>IF(SP_SUL!AA1038="","*",SP_SUL!AA1038)</f>
        <v>*</v>
      </c>
      <c r="K1033" s="96" t="str">
        <f>IF(SP_SUL!AD1038="","*",SP_SUL!AD1038)</f>
        <v>*</v>
      </c>
    </row>
    <row r="1034" spans="2:11" hidden="1">
      <c r="B1034" s="93" t="str">
        <f>IF(SP_SUL!Y1039="","*",SP_SUL!Y1039)</f>
        <v>*</v>
      </c>
      <c r="C1034" s="94" t="str">
        <f>IF(SP_SUL!B1039="","*",SP_SUL!B1039)</f>
        <v>*</v>
      </c>
      <c r="D1034" s="93" t="str">
        <f>IF(SP_SUL!D1039="","*",SP_SUL!D1039)</f>
        <v>*</v>
      </c>
      <c r="E1034" s="93" t="str">
        <f>IF(SP_SUL!H1039="","*",SP_SUL!H1039)</f>
        <v>*</v>
      </c>
      <c r="F1034" s="99" t="str">
        <f>IF(SP_SUL!M1039="","*",SP_SUL!M1039)</f>
        <v>*</v>
      </c>
      <c r="G1034" s="94" t="str">
        <f>IF(SP_SUL!I1039="","*",SP_SUL!I1039)</f>
        <v>*</v>
      </c>
      <c r="H1034" s="94" t="str">
        <f>IF(SP_SUL!AB1039="","*",SP_SUL!AB1039)</f>
        <v>*</v>
      </c>
      <c r="I1034" s="94" t="str">
        <f>IF(SP_SUL!AC1039="","*",SP_SUL!AC1039)</f>
        <v>*</v>
      </c>
      <c r="J1034" s="95" t="str">
        <f>IF(SP_SUL!AA1039="","*",SP_SUL!AA1039)</f>
        <v>*</v>
      </c>
      <c r="K1034" s="96" t="str">
        <f>IF(SP_SUL!AD1039="","*",SP_SUL!AD1039)</f>
        <v>*</v>
      </c>
    </row>
    <row r="1035" spans="2:11" hidden="1">
      <c r="B1035" s="93" t="str">
        <f>IF(SP_SUL!Y1040="","*",SP_SUL!Y1040)</f>
        <v>*</v>
      </c>
      <c r="C1035" s="94" t="str">
        <f>IF(SP_SUL!B1040="","*",SP_SUL!B1040)</f>
        <v>*</v>
      </c>
      <c r="D1035" s="93" t="str">
        <f>IF(SP_SUL!D1040="","*",SP_SUL!D1040)</f>
        <v>*</v>
      </c>
      <c r="E1035" s="93" t="str">
        <f>IF(SP_SUL!H1040="","*",SP_SUL!H1040)</f>
        <v>*</v>
      </c>
      <c r="F1035" s="99" t="str">
        <f>IF(SP_SUL!M1040="","*",SP_SUL!M1040)</f>
        <v>*</v>
      </c>
      <c r="G1035" s="94" t="str">
        <f>IF(SP_SUL!I1040="","*",SP_SUL!I1040)</f>
        <v>*</v>
      </c>
      <c r="H1035" s="94" t="str">
        <f>IF(SP_SUL!AB1040="","*",SP_SUL!AB1040)</f>
        <v>*</v>
      </c>
      <c r="I1035" s="94" t="str">
        <f>IF(SP_SUL!AC1040="","*",SP_SUL!AC1040)</f>
        <v>*</v>
      </c>
      <c r="J1035" s="95" t="str">
        <f>IF(SP_SUL!AA1040="","*",SP_SUL!AA1040)</f>
        <v>*</v>
      </c>
      <c r="K1035" s="96" t="str">
        <f>IF(SP_SUL!AD1040="","*",SP_SUL!AD1040)</f>
        <v>*</v>
      </c>
    </row>
    <row r="1036" spans="2:11" hidden="1">
      <c r="B1036" s="93" t="str">
        <f>IF(SP_SUL!Y1041="","*",SP_SUL!Y1041)</f>
        <v>*</v>
      </c>
      <c r="C1036" s="94" t="str">
        <f>IF(SP_SUL!B1041="","*",SP_SUL!B1041)</f>
        <v>*</v>
      </c>
      <c r="D1036" s="93" t="str">
        <f>IF(SP_SUL!D1041="","*",SP_SUL!D1041)</f>
        <v>*</v>
      </c>
      <c r="E1036" s="93" t="str">
        <f>IF(SP_SUL!H1041="","*",SP_SUL!H1041)</f>
        <v>*</v>
      </c>
      <c r="F1036" s="99" t="str">
        <f>IF(SP_SUL!M1041="","*",SP_SUL!M1041)</f>
        <v>*</v>
      </c>
      <c r="G1036" s="94" t="str">
        <f>IF(SP_SUL!I1041="","*",SP_SUL!I1041)</f>
        <v>*</v>
      </c>
      <c r="H1036" s="94" t="str">
        <f>IF(SP_SUL!AB1041="","*",SP_SUL!AB1041)</f>
        <v>*</v>
      </c>
      <c r="I1036" s="94" t="str">
        <f>IF(SP_SUL!AC1041="","*",SP_SUL!AC1041)</f>
        <v>*</v>
      </c>
      <c r="J1036" s="95" t="str">
        <f>IF(SP_SUL!AA1041="","*",SP_SUL!AA1041)</f>
        <v>*</v>
      </c>
      <c r="K1036" s="96" t="str">
        <f>IF(SP_SUL!AD1041="","*",SP_SUL!AD1041)</f>
        <v>*</v>
      </c>
    </row>
    <row r="1037" spans="2:11" hidden="1">
      <c r="B1037" s="93" t="str">
        <f>IF(SP_SUL!Y1042="","*",SP_SUL!Y1042)</f>
        <v>*</v>
      </c>
      <c r="C1037" s="94" t="str">
        <f>IF(SP_SUL!B1042="","*",SP_SUL!B1042)</f>
        <v>*</v>
      </c>
      <c r="D1037" s="93" t="str">
        <f>IF(SP_SUL!D1042="","*",SP_SUL!D1042)</f>
        <v>*</v>
      </c>
      <c r="E1037" s="93" t="str">
        <f>IF(SP_SUL!H1042="","*",SP_SUL!H1042)</f>
        <v>*</v>
      </c>
      <c r="F1037" s="99" t="str">
        <f>IF(SP_SUL!M1042="","*",SP_SUL!M1042)</f>
        <v>*</v>
      </c>
      <c r="G1037" s="94" t="str">
        <f>IF(SP_SUL!I1042="","*",SP_SUL!I1042)</f>
        <v>*</v>
      </c>
      <c r="H1037" s="94" t="str">
        <f>IF(SP_SUL!AB1042="","*",SP_SUL!AB1042)</f>
        <v>*</v>
      </c>
      <c r="I1037" s="94" t="str">
        <f>IF(SP_SUL!AC1042="","*",SP_SUL!AC1042)</f>
        <v>*</v>
      </c>
      <c r="J1037" s="95" t="str">
        <f>IF(SP_SUL!AA1042="","*",SP_SUL!AA1042)</f>
        <v>*</v>
      </c>
      <c r="K1037" s="96" t="str">
        <f>IF(SP_SUL!AD1042="","*",SP_SUL!AD1042)</f>
        <v>*</v>
      </c>
    </row>
    <row r="1038" spans="2:11" hidden="1">
      <c r="B1038" s="93" t="str">
        <f>IF(SP_SUL!Y1043="","*",SP_SUL!Y1043)</f>
        <v>*</v>
      </c>
      <c r="C1038" s="94" t="str">
        <f>IF(SP_SUL!B1043="","*",SP_SUL!B1043)</f>
        <v>*</v>
      </c>
      <c r="D1038" s="93" t="str">
        <f>IF(SP_SUL!D1043="","*",SP_SUL!D1043)</f>
        <v>*</v>
      </c>
      <c r="E1038" s="93" t="str">
        <f>IF(SP_SUL!H1043="","*",SP_SUL!H1043)</f>
        <v>*</v>
      </c>
      <c r="F1038" s="99" t="str">
        <f>IF(SP_SUL!M1043="","*",SP_SUL!M1043)</f>
        <v>*</v>
      </c>
      <c r="G1038" s="94" t="str">
        <f>IF(SP_SUL!I1043="","*",SP_SUL!I1043)</f>
        <v>*</v>
      </c>
      <c r="H1038" s="94" t="str">
        <f>IF(SP_SUL!AB1043="","*",SP_SUL!AB1043)</f>
        <v>*</v>
      </c>
      <c r="I1038" s="94" t="str">
        <f>IF(SP_SUL!AC1043="","*",SP_SUL!AC1043)</f>
        <v>*</v>
      </c>
      <c r="J1038" s="95" t="str">
        <f>IF(SP_SUL!AA1043="","*",SP_SUL!AA1043)</f>
        <v>*</v>
      </c>
      <c r="K1038" s="96" t="str">
        <f>IF(SP_SUL!AD1043="","*",SP_SUL!AD1043)</f>
        <v>*</v>
      </c>
    </row>
    <row r="1039" spans="2:11" hidden="1">
      <c r="B1039" s="93" t="str">
        <f>IF(SP_SUL!Y1044="","*",SP_SUL!Y1044)</f>
        <v>*</v>
      </c>
      <c r="C1039" s="94" t="str">
        <f>IF(SP_SUL!B1044="","*",SP_SUL!B1044)</f>
        <v>*</v>
      </c>
      <c r="D1039" s="93" t="str">
        <f>IF(SP_SUL!D1044="","*",SP_SUL!D1044)</f>
        <v>*</v>
      </c>
      <c r="E1039" s="93" t="str">
        <f>IF(SP_SUL!H1044="","*",SP_SUL!H1044)</f>
        <v>*</v>
      </c>
      <c r="F1039" s="99" t="str">
        <f>IF(SP_SUL!M1044="","*",SP_SUL!M1044)</f>
        <v>*</v>
      </c>
      <c r="G1039" s="94" t="str">
        <f>IF(SP_SUL!I1044="","*",SP_SUL!I1044)</f>
        <v>*</v>
      </c>
      <c r="H1039" s="94" t="str">
        <f>IF(SP_SUL!AB1044="","*",SP_SUL!AB1044)</f>
        <v>*</v>
      </c>
      <c r="I1039" s="94" t="str">
        <f>IF(SP_SUL!AC1044="","*",SP_SUL!AC1044)</f>
        <v>*</v>
      </c>
      <c r="J1039" s="95" t="str">
        <f>IF(SP_SUL!AA1044="","*",SP_SUL!AA1044)</f>
        <v>*</v>
      </c>
      <c r="K1039" s="96" t="str">
        <f>IF(SP_SUL!AD1044="","*",SP_SUL!AD1044)</f>
        <v>*</v>
      </c>
    </row>
    <row r="1040" spans="2:11" hidden="1">
      <c r="B1040" s="93" t="str">
        <f>IF(SP_SUL!Y1045="","*",SP_SUL!Y1045)</f>
        <v>*</v>
      </c>
      <c r="C1040" s="94" t="str">
        <f>IF(SP_SUL!B1045="","*",SP_SUL!B1045)</f>
        <v>*</v>
      </c>
      <c r="D1040" s="93" t="str">
        <f>IF(SP_SUL!D1045="","*",SP_SUL!D1045)</f>
        <v>*</v>
      </c>
      <c r="E1040" s="93" t="str">
        <f>IF(SP_SUL!H1045="","*",SP_SUL!H1045)</f>
        <v>*</v>
      </c>
      <c r="F1040" s="99" t="str">
        <f>IF(SP_SUL!M1045="","*",SP_SUL!M1045)</f>
        <v>*</v>
      </c>
      <c r="G1040" s="94" t="str">
        <f>IF(SP_SUL!I1045="","*",SP_SUL!I1045)</f>
        <v>*</v>
      </c>
      <c r="H1040" s="94" t="str">
        <f>IF(SP_SUL!AB1045="","*",SP_SUL!AB1045)</f>
        <v>*</v>
      </c>
      <c r="I1040" s="94" t="str">
        <f>IF(SP_SUL!AC1045="","*",SP_SUL!AC1045)</f>
        <v>*</v>
      </c>
      <c r="J1040" s="95" t="str">
        <f>IF(SP_SUL!AA1045="","*",SP_SUL!AA1045)</f>
        <v>*</v>
      </c>
      <c r="K1040" s="96" t="str">
        <f>IF(SP_SUL!AD1045="","*",SP_SUL!AD1045)</f>
        <v>*</v>
      </c>
    </row>
    <row r="1041" spans="2:11" hidden="1">
      <c r="B1041" s="93" t="str">
        <f>IF(SP_SUL!Y1046="","*",SP_SUL!Y1046)</f>
        <v>*</v>
      </c>
      <c r="C1041" s="94" t="str">
        <f>IF(SP_SUL!B1046="","*",SP_SUL!B1046)</f>
        <v>*</v>
      </c>
      <c r="D1041" s="93" t="str">
        <f>IF(SP_SUL!D1046="","*",SP_SUL!D1046)</f>
        <v>*</v>
      </c>
      <c r="E1041" s="93" t="str">
        <f>IF(SP_SUL!H1046="","*",SP_SUL!H1046)</f>
        <v>*</v>
      </c>
      <c r="F1041" s="99" t="str">
        <f>IF(SP_SUL!M1046="","*",SP_SUL!M1046)</f>
        <v>*</v>
      </c>
      <c r="G1041" s="94" t="str">
        <f>IF(SP_SUL!I1046="","*",SP_SUL!I1046)</f>
        <v>*</v>
      </c>
      <c r="H1041" s="94" t="str">
        <f>IF(SP_SUL!AB1046="","*",SP_SUL!AB1046)</f>
        <v>*</v>
      </c>
      <c r="I1041" s="94" t="str">
        <f>IF(SP_SUL!AC1046="","*",SP_SUL!AC1046)</f>
        <v>*</v>
      </c>
      <c r="J1041" s="95" t="str">
        <f>IF(SP_SUL!AA1046="","*",SP_SUL!AA1046)</f>
        <v>*</v>
      </c>
      <c r="K1041" s="96" t="str">
        <f>IF(SP_SUL!AD1046="","*",SP_SUL!AD1046)</f>
        <v>*</v>
      </c>
    </row>
    <row r="1042" spans="2:11" hidden="1">
      <c r="B1042" s="93" t="str">
        <f>IF(SP_SUL!Y1047="","*",SP_SUL!Y1047)</f>
        <v>*</v>
      </c>
      <c r="C1042" s="94" t="str">
        <f>IF(SP_SUL!B1047="","*",SP_SUL!B1047)</f>
        <v>*</v>
      </c>
      <c r="D1042" s="93" t="str">
        <f>IF(SP_SUL!D1047="","*",SP_SUL!D1047)</f>
        <v>*</v>
      </c>
      <c r="E1042" s="93" t="str">
        <f>IF(SP_SUL!H1047="","*",SP_SUL!H1047)</f>
        <v>*</v>
      </c>
      <c r="F1042" s="99" t="str">
        <f>IF(SP_SUL!M1047="","*",SP_SUL!M1047)</f>
        <v>*</v>
      </c>
      <c r="G1042" s="94" t="str">
        <f>IF(SP_SUL!I1047="","*",SP_SUL!I1047)</f>
        <v>*</v>
      </c>
      <c r="H1042" s="94" t="str">
        <f>IF(SP_SUL!AB1047="","*",SP_SUL!AB1047)</f>
        <v>*</v>
      </c>
      <c r="I1042" s="94" t="str">
        <f>IF(SP_SUL!AC1047="","*",SP_SUL!AC1047)</f>
        <v>*</v>
      </c>
      <c r="J1042" s="95" t="str">
        <f>IF(SP_SUL!AA1047="","*",SP_SUL!AA1047)</f>
        <v>*</v>
      </c>
      <c r="K1042" s="96" t="str">
        <f>IF(SP_SUL!AD1047="","*",SP_SUL!AD1047)</f>
        <v>*</v>
      </c>
    </row>
    <row r="1043" spans="2:11" hidden="1">
      <c r="B1043" s="93" t="str">
        <f>IF(SP_SUL!Y1048="","*",SP_SUL!Y1048)</f>
        <v>*</v>
      </c>
      <c r="C1043" s="94" t="str">
        <f>IF(SP_SUL!B1048="","*",SP_SUL!B1048)</f>
        <v>*</v>
      </c>
      <c r="D1043" s="93" t="str">
        <f>IF(SP_SUL!D1048="","*",SP_SUL!D1048)</f>
        <v>*</v>
      </c>
      <c r="E1043" s="93" t="str">
        <f>IF(SP_SUL!H1048="","*",SP_SUL!H1048)</f>
        <v>*</v>
      </c>
      <c r="F1043" s="99" t="str">
        <f>IF(SP_SUL!M1048="","*",SP_SUL!M1048)</f>
        <v>*</v>
      </c>
      <c r="G1043" s="94" t="str">
        <f>IF(SP_SUL!I1048="","*",SP_SUL!I1048)</f>
        <v>*</v>
      </c>
      <c r="H1043" s="94" t="str">
        <f>IF(SP_SUL!AB1048="","*",SP_SUL!AB1048)</f>
        <v>*</v>
      </c>
      <c r="I1043" s="94" t="str">
        <f>IF(SP_SUL!AC1048="","*",SP_SUL!AC1048)</f>
        <v>*</v>
      </c>
      <c r="J1043" s="95" t="str">
        <f>IF(SP_SUL!AA1048="","*",SP_SUL!AA1048)</f>
        <v>*</v>
      </c>
      <c r="K1043" s="96" t="str">
        <f>IF(SP_SUL!AD1048="","*",SP_SUL!AD1048)</f>
        <v>*</v>
      </c>
    </row>
    <row r="1044" spans="2:11" hidden="1">
      <c r="B1044" s="93" t="str">
        <f>IF(SP_SUL!Y1049="","*",SP_SUL!Y1049)</f>
        <v>*</v>
      </c>
      <c r="C1044" s="94" t="str">
        <f>IF(SP_SUL!B1049="","*",SP_SUL!B1049)</f>
        <v>*</v>
      </c>
      <c r="D1044" s="93" t="str">
        <f>IF(SP_SUL!D1049="","*",SP_SUL!D1049)</f>
        <v>*</v>
      </c>
      <c r="E1044" s="93" t="str">
        <f>IF(SP_SUL!H1049="","*",SP_SUL!H1049)</f>
        <v>*</v>
      </c>
      <c r="F1044" s="99" t="str">
        <f>IF(SP_SUL!M1049="","*",SP_SUL!M1049)</f>
        <v>*</v>
      </c>
      <c r="G1044" s="94" t="str">
        <f>IF(SP_SUL!I1049="","*",SP_SUL!I1049)</f>
        <v>*</v>
      </c>
      <c r="H1044" s="94" t="str">
        <f>IF(SP_SUL!AB1049="","*",SP_SUL!AB1049)</f>
        <v>*</v>
      </c>
      <c r="I1044" s="94" t="str">
        <f>IF(SP_SUL!AC1049="","*",SP_SUL!AC1049)</f>
        <v>*</v>
      </c>
      <c r="J1044" s="95" t="str">
        <f>IF(SP_SUL!AA1049="","*",SP_SUL!AA1049)</f>
        <v>*</v>
      </c>
      <c r="K1044" s="96" t="str">
        <f>IF(SP_SUL!AD1049="","*",SP_SUL!AD1049)</f>
        <v>*</v>
      </c>
    </row>
    <row r="1045" spans="2:11" hidden="1">
      <c r="B1045" s="93" t="str">
        <f>IF(SP_SUL!Y1050="","*",SP_SUL!Y1050)</f>
        <v>*</v>
      </c>
      <c r="C1045" s="94" t="str">
        <f>IF(SP_SUL!B1050="","*",SP_SUL!B1050)</f>
        <v>*</v>
      </c>
      <c r="D1045" s="93" t="str">
        <f>IF(SP_SUL!D1050="","*",SP_SUL!D1050)</f>
        <v>*</v>
      </c>
      <c r="E1045" s="93" t="str">
        <f>IF(SP_SUL!H1050="","*",SP_SUL!H1050)</f>
        <v>*</v>
      </c>
      <c r="F1045" s="99" t="str">
        <f>IF(SP_SUL!M1050="","*",SP_SUL!M1050)</f>
        <v>*</v>
      </c>
      <c r="G1045" s="94" t="str">
        <f>IF(SP_SUL!I1050="","*",SP_SUL!I1050)</f>
        <v>*</v>
      </c>
      <c r="H1045" s="94" t="str">
        <f>IF(SP_SUL!AB1050="","*",SP_SUL!AB1050)</f>
        <v>*</v>
      </c>
      <c r="I1045" s="94" t="str">
        <f>IF(SP_SUL!AC1050="","*",SP_SUL!AC1050)</f>
        <v>*</v>
      </c>
      <c r="J1045" s="95" t="str">
        <f>IF(SP_SUL!AA1050="","*",SP_SUL!AA1050)</f>
        <v>*</v>
      </c>
      <c r="K1045" s="96" t="str">
        <f>IF(SP_SUL!AD1050="","*",SP_SUL!AD1050)</f>
        <v>*</v>
      </c>
    </row>
    <row r="1046" spans="2:11" hidden="1">
      <c r="B1046" s="93" t="str">
        <f>IF(SP_SUL!Y1051="","*",SP_SUL!Y1051)</f>
        <v>*</v>
      </c>
      <c r="C1046" s="94" t="str">
        <f>IF(SP_SUL!B1051="","*",SP_SUL!B1051)</f>
        <v>*</v>
      </c>
      <c r="D1046" s="93" t="str">
        <f>IF(SP_SUL!D1051="","*",SP_SUL!D1051)</f>
        <v>*</v>
      </c>
      <c r="E1046" s="93" t="str">
        <f>IF(SP_SUL!H1051="","*",SP_SUL!H1051)</f>
        <v>*</v>
      </c>
      <c r="F1046" s="99" t="str">
        <f>IF(SP_SUL!M1051="","*",SP_SUL!M1051)</f>
        <v>*</v>
      </c>
      <c r="G1046" s="94" t="str">
        <f>IF(SP_SUL!I1051="","*",SP_SUL!I1051)</f>
        <v>*</v>
      </c>
      <c r="H1046" s="94" t="str">
        <f>IF(SP_SUL!AB1051="","*",SP_SUL!AB1051)</f>
        <v>*</v>
      </c>
      <c r="I1046" s="94" t="str">
        <f>IF(SP_SUL!AC1051="","*",SP_SUL!AC1051)</f>
        <v>*</v>
      </c>
      <c r="J1046" s="95" t="str">
        <f>IF(SP_SUL!AA1051="","*",SP_SUL!AA1051)</f>
        <v>*</v>
      </c>
      <c r="K1046" s="96" t="str">
        <f>IF(SP_SUL!AD1051="","*",SP_SUL!AD1051)</f>
        <v>*</v>
      </c>
    </row>
    <row r="1047" spans="2:11" hidden="1">
      <c r="B1047" s="93" t="str">
        <f>IF(SP_SUL!Y1052="","*",SP_SUL!Y1052)</f>
        <v>*</v>
      </c>
      <c r="C1047" s="94" t="str">
        <f>IF(SP_SUL!B1052="","*",SP_SUL!B1052)</f>
        <v>*</v>
      </c>
      <c r="D1047" s="93" t="str">
        <f>IF(SP_SUL!D1052="","*",SP_SUL!D1052)</f>
        <v>*</v>
      </c>
      <c r="E1047" s="93" t="str">
        <f>IF(SP_SUL!H1052="","*",SP_SUL!H1052)</f>
        <v>*</v>
      </c>
      <c r="F1047" s="99" t="str">
        <f>IF(SP_SUL!M1052="","*",SP_SUL!M1052)</f>
        <v>*</v>
      </c>
      <c r="G1047" s="94" t="str">
        <f>IF(SP_SUL!I1052="","*",SP_SUL!I1052)</f>
        <v>*</v>
      </c>
      <c r="H1047" s="94" t="str">
        <f>IF(SP_SUL!AB1052="","*",SP_SUL!AB1052)</f>
        <v>*</v>
      </c>
      <c r="I1047" s="94" t="str">
        <f>IF(SP_SUL!AC1052="","*",SP_SUL!AC1052)</f>
        <v>*</v>
      </c>
      <c r="J1047" s="95" t="str">
        <f>IF(SP_SUL!AA1052="","*",SP_SUL!AA1052)</f>
        <v>*</v>
      </c>
      <c r="K1047" s="96" t="str">
        <f>IF(SP_SUL!AD1052="","*",SP_SUL!AD1052)</f>
        <v>*</v>
      </c>
    </row>
    <row r="1048" spans="2:11" hidden="1">
      <c r="B1048" s="93" t="str">
        <f>IF(SP_SUL!Y1053="","*",SP_SUL!Y1053)</f>
        <v>*</v>
      </c>
      <c r="C1048" s="94" t="str">
        <f>IF(SP_SUL!B1053="","*",SP_SUL!B1053)</f>
        <v>*</v>
      </c>
      <c r="D1048" s="93" t="str">
        <f>IF(SP_SUL!D1053="","*",SP_SUL!D1053)</f>
        <v>*</v>
      </c>
      <c r="E1048" s="93" t="str">
        <f>IF(SP_SUL!H1053="","*",SP_SUL!H1053)</f>
        <v>*</v>
      </c>
      <c r="F1048" s="99" t="str">
        <f>IF(SP_SUL!M1053="","*",SP_SUL!M1053)</f>
        <v>*</v>
      </c>
      <c r="G1048" s="94" t="str">
        <f>IF(SP_SUL!I1053="","*",SP_SUL!I1053)</f>
        <v>*</v>
      </c>
      <c r="H1048" s="94" t="str">
        <f>IF(SP_SUL!AB1053="","*",SP_SUL!AB1053)</f>
        <v>*</v>
      </c>
      <c r="I1048" s="94" t="str">
        <f>IF(SP_SUL!AC1053="","*",SP_SUL!AC1053)</f>
        <v>*</v>
      </c>
      <c r="J1048" s="95" t="str">
        <f>IF(SP_SUL!AA1053="","*",SP_SUL!AA1053)</f>
        <v>*</v>
      </c>
      <c r="K1048" s="96" t="str">
        <f>IF(SP_SUL!AD1053="","*",SP_SUL!AD1053)</f>
        <v>*</v>
      </c>
    </row>
    <row r="1049" spans="2:11" hidden="1">
      <c r="B1049" s="93" t="str">
        <f>IF(SP_SUL!Y1054="","*",SP_SUL!Y1054)</f>
        <v>*</v>
      </c>
      <c r="C1049" s="94" t="str">
        <f>IF(SP_SUL!B1054="","*",SP_SUL!B1054)</f>
        <v>*</v>
      </c>
      <c r="D1049" s="93" t="str">
        <f>IF(SP_SUL!D1054="","*",SP_SUL!D1054)</f>
        <v>*</v>
      </c>
      <c r="E1049" s="93" t="str">
        <f>IF(SP_SUL!H1054="","*",SP_SUL!H1054)</f>
        <v>*</v>
      </c>
      <c r="F1049" s="99" t="str">
        <f>IF(SP_SUL!M1054="","*",SP_SUL!M1054)</f>
        <v>*</v>
      </c>
      <c r="G1049" s="94" t="str">
        <f>IF(SP_SUL!I1054="","*",SP_SUL!I1054)</f>
        <v>*</v>
      </c>
      <c r="H1049" s="94" t="str">
        <f>IF(SP_SUL!AB1054="","*",SP_SUL!AB1054)</f>
        <v>*</v>
      </c>
      <c r="I1049" s="94" t="str">
        <f>IF(SP_SUL!AC1054="","*",SP_SUL!AC1054)</f>
        <v>*</v>
      </c>
      <c r="J1049" s="95" t="str">
        <f>IF(SP_SUL!AA1054="","*",SP_SUL!AA1054)</f>
        <v>*</v>
      </c>
      <c r="K1049" s="96" t="str">
        <f>IF(SP_SUL!AD1054="","*",SP_SUL!AD1054)</f>
        <v>*</v>
      </c>
    </row>
    <row r="1050" spans="2:11" hidden="1">
      <c r="B1050" s="93" t="str">
        <f>IF(SP_SUL!Y1055="","*",SP_SUL!Y1055)</f>
        <v>*</v>
      </c>
      <c r="C1050" s="94" t="str">
        <f>IF(SP_SUL!B1055="","*",SP_SUL!B1055)</f>
        <v>*</v>
      </c>
      <c r="D1050" s="93" t="str">
        <f>IF(SP_SUL!D1055="","*",SP_SUL!D1055)</f>
        <v>*</v>
      </c>
      <c r="E1050" s="93" t="str">
        <f>IF(SP_SUL!H1055="","*",SP_SUL!H1055)</f>
        <v>*</v>
      </c>
      <c r="F1050" s="99" t="str">
        <f>IF(SP_SUL!M1055="","*",SP_SUL!M1055)</f>
        <v>*</v>
      </c>
      <c r="G1050" s="94" t="str">
        <f>IF(SP_SUL!I1055="","*",SP_SUL!I1055)</f>
        <v>*</v>
      </c>
      <c r="H1050" s="94" t="str">
        <f>IF(SP_SUL!AB1055="","*",SP_SUL!AB1055)</f>
        <v>*</v>
      </c>
      <c r="I1050" s="94" t="str">
        <f>IF(SP_SUL!AC1055="","*",SP_SUL!AC1055)</f>
        <v>*</v>
      </c>
      <c r="J1050" s="95" t="str">
        <f>IF(SP_SUL!AA1055="","*",SP_SUL!AA1055)</f>
        <v>*</v>
      </c>
      <c r="K1050" s="96" t="str">
        <f>IF(SP_SUL!AD1055="","*",SP_SUL!AD1055)</f>
        <v>*</v>
      </c>
    </row>
  </sheetData>
  <autoFilter ref="B2:K1050" xr:uid="{2F6BC3FB-5EB2-4609-97E5-607F9854A864}">
    <filterColumn colId="1">
      <filters>
        <dateGroupItem year="2026" month="2" day="21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3"/>
    </row>
    <row r="2" spans="1:73">
      <c r="A2" s="194"/>
      <c r="C2" s="189"/>
    </row>
    <row r="4" spans="1:73">
      <c r="B4" s="193"/>
    </row>
    <row r="5" spans="1:73">
      <c r="A5" s="194"/>
      <c r="B5" s="195" t="s">
        <v>2168</v>
      </c>
      <c r="C5" s="189"/>
    </row>
    <row r="6" spans="1:73">
      <c r="B6" s="190"/>
    </row>
    <row r="8" spans="1:73">
      <c r="BT8" s="193"/>
    </row>
    <row r="9" spans="1:73">
      <c r="BS9" s="194"/>
      <c r="BU9" s="189"/>
    </row>
    <row r="10" spans="1:73">
      <c r="BT10" s="190"/>
    </row>
    <row r="17" spans="1:1">
      <c r="A17" s="194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4608C99A-D5C0-4BAB-A14A-675B05614C8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00B6560E-769F-4A3E-82DA-F9B0212F82D1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2026-02-28T16:59:13Z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