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358" documentId="120_S{118792C3-22EF-5104-A093-F22BFE3913F3}" xr6:coauthVersionLast="47" xr6:coauthVersionMax="47" xr10:uidLastSave="{293B4908-041D-494E-B819-BA0E96A0FD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4" i="1" l="1"/>
  <c r="BF194" i="1"/>
  <c r="AY194" i="1"/>
  <c r="BR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Q194" i="1"/>
  <c r="BS194" i="1" s="1"/>
  <c r="N194" i="1" a="1"/>
  <c r="N194" i="1" s="1"/>
  <c r="AN194" i="1" s="1"/>
  <c r="M194" i="1" a="1"/>
  <c r="M194" i="1" s="1"/>
  <c r="AM194" i="1" s="1"/>
  <c r="G194" i="1"/>
  <c r="C194" i="1"/>
  <c r="A194" i="1"/>
  <c r="BT197" i="1"/>
  <c r="BS197" i="1"/>
  <c r="BF197" i="1"/>
  <c r="BB197" i="1"/>
  <c r="AY197" i="1"/>
  <c r="BR197" i="1" s="1"/>
  <c r="BQ197" i="1" s="1"/>
  <c r="AQ197" i="1"/>
  <c r="AP197" i="1"/>
  <c r="AO197" i="1"/>
  <c r="AN197" i="1"/>
  <c r="AL197" i="1"/>
  <c r="AK197" i="1"/>
  <c r="AJ197" i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T190" i="1"/>
  <c r="BS190" i="1"/>
  <c r="BF190" i="1"/>
  <c r="BB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M189" i="1" a="1"/>
  <c r="M189" i="1" s="1"/>
  <c r="A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M185" i="1" a="1"/>
  <c r="M185" i="1" s="1"/>
  <c r="G186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1" i="1"/>
  <c r="BT192" i="1"/>
  <c r="BT193" i="1"/>
  <c r="BT195" i="1"/>
  <c r="BT196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G837" i="10" s="1"/>
  <c r="N836" i="1" a="1"/>
  <c r="N836" i="1"/>
  <c r="R836" i="1"/>
  <c r="S836" i="1" a="1"/>
  <c r="S836" i="1"/>
  <c r="C837" i="10" s="1"/>
  <c r="T836" i="1" a="1"/>
  <c r="T836" i="1"/>
  <c r="D837" i="10" s="1"/>
  <c r="U836" i="1" a="1"/>
  <c r="U836" i="1"/>
  <c r="AJ836" i="1"/>
  <c r="AK836" i="1"/>
  <c r="K837" i="10" s="1"/>
  <c r="AL836" i="1"/>
  <c r="AM836" i="1"/>
  <c r="AN836" i="1"/>
  <c r="AO836" i="1"/>
  <c r="AP836" i="1"/>
  <c r="M837" i="10" s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195" i="1"/>
  <c r="A196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G120" i="10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91" i="1"/>
  <c r="AI192" i="1"/>
  <c r="AI193" i="1"/>
  <c r="AI195" i="1"/>
  <c r="AI196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G116" i="10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D10" i="10" s="1"/>
  <c r="S9" i="1" a="1"/>
  <c r="S9" i="1"/>
  <c r="C10" i="10" s="1"/>
  <c r="T8" i="1" a="1"/>
  <c r="T8" i="1"/>
  <c r="D9" i="10" s="1"/>
  <c r="S8" i="1" a="1"/>
  <c r="S8" i="1"/>
  <c r="C9" i="10" s="1"/>
  <c r="T7" i="1" a="1"/>
  <c r="T7" i="1"/>
  <c r="D8" i="10" s="1"/>
  <c r="S7" i="1" a="1"/>
  <c r="S7" i="1"/>
  <c r="C8" i="10" s="1"/>
  <c r="U115" i="1" a="1"/>
  <c r="U115" i="1"/>
  <c r="U114" i="1" a="1"/>
  <c r="U114" i="1"/>
  <c r="U113" i="1" a="1"/>
  <c r="U113" i="1"/>
  <c r="S113" i="1" a="1"/>
  <c r="S113" i="1"/>
  <c r="C114" i="10" s="1"/>
  <c r="T113" i="1" a="1"/>
  <c r="T113" i="1"/>
  <c r="D114" i="10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G102" i="10" s="1"/>
  <c r="N101" i="1" a="1"/>
  <c r="N101" i="1"/>
  <c r="L98" i="11" s="1"/>
  <c r="R101" i="1"/>
  <c r="S101" i="1" a="1"/>
  <c r="S101" i="1"/>
  <c r="C102" i="10" s="1"/>
  <c r="T101" i="1" a="1"/>
  <c r="T101" i="1"/>
  <c r="D102" i="10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G110" i="10" s="1"/>
  <c r="C109" i="1"/>
  <c r="G109" i="1"/>
  <c r="R109" i="1"/>
  <c r="R106" i="11" s="1"/>
  <c r="S109" i="1" a="1"/>
  <c r="S109" i="1"/>
  <c r="C110" i="10" s="1"/>
  <c r="T109" i="1" a="1"/>
  <c r="T109" i="1"/>
  <c r="D110" i="10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C112" i="10" s="1"/>
  <c r="T111" i="1" a="1"/>
  <c r="T111" i="1"/>
  <c r="D112" i="10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C111" i="10" s="1"/>
  <c r="T110" i="1" a="1"/>
  <c r="T110" i="1"/>
  <c r="D111" i="10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G107" i="10" s="1"/>
  <c r="N106" i="1" a="1"/>
  <c r="N106" i="1"/>
  <c r="L103" i="11" s="1"/>
  <c r="R106" i="1"/>
  <c r="R103" i="11" s="1"/>
  <c r="S106" i="1" a="1"/>
  <c r="S106" i="1"/>
  <c r="C107" i="10" s="1"/>
  <c r="T106" i="1" a="1"/>
  <c r="T106" i="1"/>
  <c r="D107" i="10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G106" i="10" s="1"/>
  <c r="A98" i="1"/>
  <c r="A99" i="1"/>
  <c r="A100" i="1"/>
  <c r="N112" i="1" a="1"/>
  <c r="N112" i="1" s="1"/>
  <c r="L109" i="11" s="1"/>
  <c r="M112" i="1" a="1"/>
  <c r="M112" i="1" s="1"/>
  <c r="G113" i="10" s="1"/>
  <c r="Q108" i="1"/>
  <c r="N108" i="1" a="1"/>
  <c r="N108" i="1" s="1"/>
  <c r="L105" i="11" s="1"/>
  <c r="M108" i="1" a="1"/>
  <c r="M108" i="1" s="1"/>
  <c r="G109" i="10" s="1"/>
  <c r="N104" i="1" a="1"/>
  <c r="N104" i="1" s="1"/>
  <c r="L101" i="11" s="1"/>
  <c r="M104" i="1" a="1"/>
  <c r="M104" i="1" s="1"/>
  <c r="G105" i="10" s="1"/>
  <c r="N100" i="1" a="1"/>
  <c r="N100" i="1" s="1"/>
  <c r="L97" i="11" s="1"/>
  <c r="M100" i="1" a="1"/>
  <c r="M100" i="1" s="1"/>
  <c r="G101" i="10" s="1"/>
  <c r="BB92" i="1"/>
  <c r="BB93" i="1"/>
  <c r="M97" i="1" a="1"/>
  <c r="M97" i="1" s="1"/>
  <c r="G98" i="10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D97" i="10" s="1"/>
  <c r="S96" i="1" a="1"/>
  <c r="S96" i="1" s="1"/>
  <c r="C97" i="10" s="1"/>
  <c r="R96" i="1"/>
  <c r="R93" i="11" s="1"/>
  <c r="N96" i="1" a="1"/>
  <c r="N96" i="1" s="1"/>
  <c r="L93" i="11" s="1"/>
  <c r="M96" i="1" a="1"/>
  <c r="M96" i="1" s="1"/>
  <c r="G97" i="10" s="1"/>
  <c r="G96" i="1"/>
  <c r="C96" i="1"/>
  <c r="A73" i="1"/>
  <c r="A74" i="1"/>
  <c r="C73" i="1"/>
  <c r="G73" i="1"/>
  <c r="R73" i="1"/>
  <c r="R70" i="11" s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G86" i="10" s="1"/>
  <c r="N84" i="1" a="1"/>
  <c r="N84" i="1"/>
  <c r="L81" i="11" s="1"/>
  <c r="M84" i="1" a="1"/>
  <c r="M84" i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L84" i="11" s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N81" i="1" a="1"/>
  <c r="N81" i="1"/>
  <c r="L78" i="11" s="1"/>
  <c r="M81" i="1" a="1"/>
  <c r="M81" i="1"/>
  <c r="G82" i="10" s="1"/>
  <c r="A81" i="1"/>
  <c r="A82" i="1"/>
  <c r="C81" i="1"/>
  <c r="G81" i="1"/>
  <c r="R81" i="1"/>
  <c r="R78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G75" i="10" s="1"/>
  <c r="A76" i="1"/>
  <c r="A77" i="1"/>
  <c r="A83" i="1"/>
  <c r="A84" i="1"/>
  <c r="N70" i="1" a="1"/>
  <c r="N70" i="1" s="1"/>
  <c r="L67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C33" i="10" s="1"/>
  <c r="T32" i="1" a="1"/>
  <c r="T32" i="1"/>
  <c r="D33" i="10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1" i="1"/>
  <c r="AY192" i="1"/>
  <c r="AY193" i="1"/>
  <c r="AY195" i="1"/>
  <c r="AY196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1" i="1"/>
  <c r="C192" i="1"/>
  <c r="C193" i="1"/>
  <c r="C195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1" i="1"/>
  <c r="G192" i="1"/>
  <c r="G193" i="1"/>
  <c r="G195" i="1"/>
  <c r="G196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M35" i="1" a="1"/>
  <c r="M35" i="1" s="1"/>
  <c r="G36" i="10" s="1"/>
  <c r="M37" i="1" a="1"/>
  <c r="M37" i="1" s="1"/>
  <c r="G38" i="10" s="1"/>
  <c r="M38" i="1" a="1"/>
  <c r="M38" i="1" s="1"/>
  <c r="G39" i="10" s="1"/>
  <c r="M44" i="1" a="1"/>
  <c r="M44" i="1" s="1"/>
  <c r="M45" i="1" a="1"/>
  <c r="M45" i="1" s="1"/>
  <c r="G46" i="10" s="1"/>
  <c r="M46" i="1" a="1"/>
  <c r="M46" i="1" s="1"/>
  <c r="G47" i="10" s="1"/>
  <c r="M48" i="1" a="1"/>
  <c r="M48" i="1" s="1"/>
  <c r="G49" i="10" s="1"/>
  <c r="M52" i="1" a="1"/>
  <c r="M52" i="1" s="1"/>
  <c r="G53" i="10" s="1"/>
  <c r="M57" i="1" a="1"/>
  <c r="M57" i="1" s="1"/>
  <c r="G58" i="10" s="1"/>
  <c r="M58" i="1" a="1"/>
  <c r="M58" i="1" s="1"/>
  <c r="M59" i="1" a="1"/>
  <c r="M59" i="1" s="1"/>
  <c r="G60" i="10" s="1"/>
  <c r="M60" i="1" a="1"/>
  <c r="M60" i="1" s="1"/>
  <c r="G61" i="10" s="1"/>
  <c r="M61" i="1" a="1"/>
  <c r="M61" i="1"/>
  <c r="G62" i="10" s="1"/>
  <c r="M62" i="1" a="1"/>
  <c r="M62" i="1" s="1"/>
  <c r="G63" i="10" s="1"/>
  <c r="M65" i="1" a="1"/>
  <c r="M65" i="1" s="1"/>
  <c r="G66" i="10" s="1"/>
  <c r="M67" i="1" a="1"/>
  <c r="M67" i="1" s="1"/>
  <c r="G68" i="10" s="1"/>
  <c r="M68" i="1" a="1"/>
  <c r="M68" i="1" s="1"/>
  <c r="G69" i="10" s="1"/>
  <c r="M71" i="1" a="1"/>
  <c r="M71" i="1" s="1"/>
  <c r="G72" i="10" s="1"/>
  <c r="M76" i="1" a="1"/>
  <c r="M76" i="1" s="1"/>
  <c r="M77" i="1" a="1"/>
  <c r="M77" i="1" s="1"/>
  <c r="G78" i="10" s="1"/>
  <c r="M78" i="1" a="1"/>
  <c r="M78" i="1" s="1"/>
  <c r="G79" i="10" s="1"/>
  <c r="M79" i="1" a="1"/>
  <c r="M79" i="1" s="1"/>
  <c r="M82" i="1" a="1"/>
  <c r="M82" i="1" s="1"/>
  <c r="G83" i="10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G92" i="10" s="1"/>
  <c r="M93" i="1" a="1"/>
  <c r="M93" i="1"/>
  <c r="G94" i="10" s="1"/>
  <c r="M98" i="1" a="1"/>
  <c r="M98" i="1" s="1"/>
  <c r="G99" i="10" s="1"/>
  <c r="M99" i="1" a="1"/>
  <c r="M99" i="1" s="1"/>
  <c r="G100" i="10" s="1"/>
  <c r="M107" i="1" a="1"/>
  <c r="M107" i="1" s="1"/>
  <c r="G108" i="10" s="1"/>
  <c r="M116" i="1" a="1"/>
  <c r="M116" i="1" s="1"/>
  <c r="G117" i="10" s="1"/>
  <c r="M117" i="1" a="1"/>
  <c r="M117" i="1" s="1"/>
  <c r="G118" i="10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G128" i="10" s="1"/>
  <c r="M128" i="1" a="1"/>
  <c r="M128" i="1" s="1"/>
  <c r="G129" i="10" s="1"/>
  <c r="M144" i="1" a="1"/>
  <c r="M144" i="1" s="1"/>
  <c r="G145" i="10" s="1"/>
  <c r="M158" i="1" a="1"/>
  <c r="M158" i="1" s="1"/>
  <c r="G159" i="10" s="1"/>
  <c r="M165" i="1" a="1"/>
  <c r="M165" i="1" s="1"/>
  <c r="G166" i="10" s="1"/>
  <c r="M167" i="1" a="1"/>
  <c r="M167" i="1" s="1"/>
  <c r="G168" i="10" s="1"/>
  <c r="M168" i="1" a="1"/>
  <c r="M168" i="1" s="1"/>
  <c r="G169" i="10" s="1"/>
  <c r="M170" i="1" a="1"/>
  <c r="M170" i="1" s="1"/>
  <c r="G171" i="10" s="1"/>
  <c r="AM171" i="1"/>
  <c r="M172" i="1" a="1"/>
  <c r="M172" i="1" s="1"/>
  <c r="G173" i="10" s="1"/>
  <c r="M173" i="1" a="1"/>
  <c r="M173" i="1"/>
  <c r="G174" i="10" s="1"/>
  <c r="M174" i="1" a="1"/>
  <c r="M174" i="1" s="1"/>
  <c r="G175" i="10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G180" i="10" s="1"/>
  <c r="M180" i="1" a="1"/>
  <c r="M180" i="1" s="1"/>
  <c r="G181" i="10" s="1"/>
  <c r="M181" i="1" a="1"/>
  <c r="M181" i="1" s="1"/>
  <c r="G182" i="10" s="1"/>
  <c r="AM183" i="1"/>
  <c r="M184" i="1" a="1"/>
  <c r="M184" i="1" s="1"/>
  <c r="G185" i="10" s="1"/>
  <c r="M186" i="1" a="1"/>
  <c r="M186" i="1" s="1"/>
  <c r="G187" i="10" s="1"/>
  <c r="G188" i="10"/>
  <c r="G189" i="10"/>
  <c r="G190" i="10"/>
  <c r="G191" i="10"/>
  <c r="M191" i="1" a="1"/>
  <c r="M191" i="1" s="1"/>
  <c r="G192" i="10" s="1"/>
  <c r="M192" i="1" a="1"/>
  <c r="M192" i="1" s="1"/>
  <c r="G193" i="10" s="1"/>
  <c r="M193" i="1" a="1"/>
  <c r="M193" i="1" s="1"/>
  <c r="G194" i="10" s="1"/>
  <c r="G195" i="10"/>
  <c r="M195" i="1" a="1"/>
  <c r="M195" i="1" s="1"/>
  <c r="G196" i="10" s="1"/>
  <c r="M196" i="1" a="1"/>
  <c r="M196" i="1" s="1"/>
  <c r="G197" i="10" s="1"/>
  <c r="G198" i="10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G204" i="10" s="1"/>
  <c r="M204" i="1" a="1"/>
  <c r="M204" i="1" s="1"/>
  <c r="G205" i="10" s="1"/>
  <c r="M205" i="1" a="1"/>
  <c r="M205" i="1" s="1"/>
  <c r="G206" i="10" s="1"/>
  <c r="M206" i="1" a="1"/>
  <c r="M206" i="1" s="1"/>
  <c r="G207" i="10" s="1"/>
  <c r="M207" i="1" a="1"/>
  <c r="M207" i="1" s="1"/>
  <c r="G208" i="10" s="1"/>
  <c r="M208" i="1" a="1"/>
  <c r="M208" i="1" s="1"/>
  <c r="G209" i="10" s="1"/>
  <c r="M209" i="1" a="1"/>
  <c r="M209" i="1" s="1"/>
  <c r="G210" i="10" s="1"/>
  <c r="M210" i="1" a="1"/>
  <c r="M210" i="1" s="1"/>
  <c r="G211" i="10" s="1"/>
  <c r="M211" i="1" a="1"/>
  <c r="M211" i="1" s="1"/>
  <c r="G212" i="10" s="1"/>
  <c r="M212" i="1" a="1"/>
  <c r="M212" i="1" s="1"/>
  <c r="G213" i="10" s="1"/>
  <c r="M213" i="1" a="1"/>
  <c r="M213" i="1" s="1"/>
  <c r="G214" i="10" s="1"/>
  <c r="M214" i="1" a="1"/>
  <c r="M214" i="1" s="1"/>
  <c r="G215" i="10" s="1"/>
  <c r="M215" i="1" a="1"/>
  <c r="M215" i="1" s="1"/>
  <c r="G216" i="10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G222" i="10" s="1"/>
  <c r="M222" i="1" a="1"/>
  <c r="M222" i="1" s="1"/>
  <c r="G223" i="10" s="1"/>
  <c r="M223" i="1" a="1"/>
  <c r="M223" i="1" s="1"/>
  <c r="G224" i="10" s="1"/>
  <c r="M224" i="1" a="1"/>
  <c r="M224" i="1" s="1"/>
  <c r="G225" i="10" s="1"/>
  <c r="M225" i="1" a="1"/>
  <c r="M225" i="1" s="1"/>
  <c r="G226" i="10" s="1"/>
  <c r="M226" i="1" a="1"/>
  <c r="M226" i="1" s="1"/>
  <c r="G227" i="10" s="1"/>
  <c r="M227" i="1" a="1"/>
  <c r="M227" i="1" s="1"/>
  <c r="G228" i="10" s="1"/>
  <c r="M228" i="1" a="1"/>
  <c r="M228" i="1" s="1"/>
  <c r="G229" i="10" s="1"/>
  <c r="M229" i="1" a="1"/>
  <c r="M229" i="1" s="1"/>
  <c r="G230" i="10" s="1"/>
  <c r="M230" i="1" a="1"/>
  <c r="M230" i="1" s="1"/>
  <c r="M231" i="1" a="1"/>
  <c r="M231" i="1" s="1"/>
  <c r="G232" i="10" s="1"/>
  <c r="M232" i="1" a="1"/>
  <c r="M232" i="1" s="1"/>
  <c r="G233" i="10" s="1"/>
  <c r="M233" i="1" a="1"/>
  <c r="M233" i="1" s="1"/>
  <c r="G234" i="10" s="1"/>
  <c r="M234" i="1" a="1"/>
  <c r="M234" i="1" s="1"/>
  <c r="G235" i="10" s="1"/>
  <c r="M235" i="1" a="1"/>
  <c r="M235" i="1" s="1"/>
  <c r="G236" i="10" s="1"/>
  <c r="M236" i="1" a="1"/>
  <c r="M236" i="1" s="1"/>
  <c r="G237" i="10" s="1"/>
  <c r="M237" i="1" a="1"/>
  <c r="M237" i="1" s="1"/>
  <c r="G238" i="10" s="1"/>
  <c r="M238" i="1" a="1"/>
  <c r="M238" i="1" s="1"/>
  <c r="G239" i="10" s="1"/>
  <c r="M239" i="1" a="1"/>
  <c r="M239" i="1" s="1"/>
  <c r="G240" i="10" s="1"/>
  <c r="M240" i="1" a="1"/>
  <c r="M240" i="1" s="1"/>
  <c r="G241" i="10" s="1"/>
  <c r="M241" i="1" a="1"/>
  <c r="M241" i="1" s="1"/>
  <c r="G242" i="10" s="1"/>
  <c r="M242" i="1" a="1"/>
  <c r="M242" i="1" s="1"/>
  <c r="G243" i="10" s="1"/>
  <c r="M243" i="1" a="1"/>
  <c r="M243" i="1" s="1"/>
  <c r="G244" i="10" s="1"/>
  <c r="M244" i="1" a="1"/>
  <c r="M244" i="1" s="1"/>
  <c r="G245" i="10" s="1"/>
  <c r="M245" i="1" a="1"/>
  <c r="M245" i="1" s="1"/>
  <c r="G246" i="10" s="1"/>
  <c r="M246" i="1" a="1"/>
  <c r="M246" i="1" s="1"/>
  <c r="G247" i="10" s="1"/>
  <c r="M247" i="1" a="1"/>
  <c r="M247" i="1" s="1"/>
  <c r="G248" i="10" s="1"/>
  <c r="M248" i="1" a="1"/>
  <c r="M248" i="1" s="1"/>
  <c r="G249" i="10" s="1"/>
  <c r="M249" i="1" a="1"/>
  <c r="M249" i="1" s="1"/>
  <c r="G250" i="10" s="1"/>
  <c r="M250" i="1" a="1"/>
  <c r="M250" i="1" s="1"/>
  <c r="G251" i="10" s="1"/>
  <c r="M251" i="1" a="1"/>
  <c r="M251" i="1" s="1"/>
  <c r="G252" i="10" s="1"/>
  <c r="M252" i="1" a="1"/>
  <c r="M252" i="1" s="1"/>
  <c r="G253" i="10" s="1"/>
  <c r="M253" i="1" a="1"/>
  <c r="M253" i="1" s="1"/>
  <c r="G254" i="10" s="1"/>
  <c r="M254" i="1" a="1"/>
  <c r="M254" i="1" s="1"/>
  <c r="G255" i="10" s="1"/>
  <c r="M255" i="1" a="1"/>
  <c r="M255" i="1" s="1"/>
  <c r="G256" i="10" s="1"/>
  <c r="M256" i="1" a="1"/>
  <c r="M256" i="1" s="1"/>
  <c r="G257" i="10" s="1"/>
  <c r="M257" i="1" a="1"/>
  <c r="M257" i="1" s="1"/>
  <c r="G258" i="10" s="1"/>
  <c r="M258" i="1" a="1"/>
  <c r="M258" i="1" s="1"/>
  <c r="G259" i="10" s="1"/>
  <c r="M259" i="1" a="1"/>
  <c r="M259" i="1" s="1"/>
  <c r="G260" i="10" s="1"/>
  <c r="M260" i="1" a="1"/>
  <c r="M260" i="1" s="1"/>
  <c r="G261" i="10" s="1"/>
  <c r="M261" i="1" a="1"/>
  <c r="M261" i="1" s="1"/>
  <c r="G262" i="10" s="1"/>
  <c r="M262" i="1" a="1"/>
  <c r="M262" i="1" s="1"/>
  <c r="G263" i="10" s="1"/>
  <c r="M263" i="1" a="1"/>
  <c r="M263" i="1" s="1"/>
  <c r="G264" i="10" s="1"/>
  <c r="M264" i="1" a="1"/>
  <c r="M264" i="1" s="1"/>
  <c r="G265" i="10" s="1"/>
  <c r="M265" i="1" a="1"/>
  <c r="M265" i="1" s="1"/>
  <c r="G266" i="10" s="1"/>
  <c r="M266" i="1" a="1"/>
  <c r="M266" i="1" s="1"/>
  <c r="G267" i="10" s="1"/>
  <c r="M267" i="1" a="1"/>
  <c r="M267" i="1" s="1"/>
  <c r="G268" i="10" s="1"/>
  <c r="M268" i="1" a="1"/>
  <c r="M268" i="1" s="1"/>
  <c r="G269" i="10" s="1"/>
  <c r="M269" i="1" a="1"/>
  <c r="M269" i="1" s="1"/>
  <c r="G270" i="10" s="1"/>
  <c r="M270" i="1" a="1"/>
  <c r="M270" i="1" s="1"/>
  <c r="G271" i="10" s="1"/>
  <c r="M271" i="1" a="1"/>
  <c r="M271" i="1" s="1"/>
  <c r="G272" i="10" s="1"/>
  <c r="M272" i="1" a="1"/>
  <c r="M272" i="1" s="1"/>
  <c r="G273" i="10" s="1"/>
  <c r="M273" i="1" a="1"/>
  <c r="M273" i="1" s="1"/>
  <c r="G274" i="10" s="1"/>
  <c r="M274" i="1" a="1"/>
  <c r="M274" i="1" s="1"/>
  <c r="G275" i="10" s="1"/>
  <c r="M275" i="1" a="1"/>
  <c r="M275" i="1" s="1"/>
  <c r="G276" i="10" s="1"/>
  <c r="M276" i="1" a="1"/>
  <c r="M276" i="1" s="1"/>
  <c r="G277" i="10" s="1"/>
  <c r="M277" i="1" a="1"/>
  <c r="M277" i="1" s="1"/>
  <c r="G278" i="10" s="1"/>
  <c r="M278" i="1" a="1"/>
  <c r="M278" i="1" s="1"/>
  <c r="G279" i="10" s="1"/>
  <c r="M279" i="1" a="1"/>
  <c r="M279" i="1" s="1"/>
  <c r="G280" i="10" s="1"/>
  <c r="M280" i="1" a="1"/>
  <c r="M280" i="1" s="1"/>
  <c r="G281" i="10" s="1"/>
  <c r="M281" i="1" a="1"/>
  <c r="M281" i="1" s="1"/>
  <c r="G282" i="10" s="1"/>
  <c r="M282" i="1" a="1"/>
  <c r="M282" i="1" s="1"/>
  <c r="G283" i="10" s="1"/>
  <c r="M283" i="1" a="1"/>
  <c r="M283" i="1" s="1"/>
  <c r="G284" i="10" s="1"/>
  <c r="M284" i="1" a="1"/>
  <c r="M284" i="1" s="1"/>
  <c r="G285" i="10" s="1"/>
  <c r="M285" i="1" a="1"/>
  <c r="M285" i="1" s="1"/>
  <c r="G286" i="10" s="1"/>
  <c r="M286" i="1" a="1"/>
  <c r="M286" i="1" s="1"/>
  <c r="G287" i="10" s="1"/>
  <c r="M287" i="1" a="1"/>
  <c r="M287" i="1" s="1"/>
  <c r="G288" i="10" s="1"/>
  <c r="M288" i="1" a="1"/>
  <c r="M288" i="1" s="1"/>
  <c r="G289" i="10" s="1"/>
  <c r="M289" i="1" a="1"/>
  <c r="M289" i="1" s="1"/>
  <c r="G290" i="10" s="1"/>
  <c r="M290" i="1" a="1"/>
  <c r="M290" i="1" s="1"/>
  <c r="G291" i="10" s="1"/>
  <c r="M291" i="1" a="1"/>
  <c r="M291" i="1" s="1"/>
  <c r="G292" i="10" s="1"/>
  <c r="M292" i="1" a="1"/>
  <c r="M292" i="1" s="1"/>
  <c r="G293" i="10" s="1"/>
  <c r="M293" i="1" a="1"/>
  <c r="M293" i="1" s="1"/>
  <c r="G294" i="10" s="1"/>
  <c r="M294" i="1" a="1"/>
  <c r="M294" i="1" s="1"/>
  <c r="G295" i="10" s="1"/>
  <c r="M295" i="1" a="1"/>
  <c r="M295" i="1" s="1"/>
  <c r="G296" i="10" s="1"/>
  <c r="M296" i="1" a="1"/>
  <c r="M296" i="1" s="1"/>
  <c r="G297" i="10" s="1"/>
  <c r="M297" i="1" a="1"/>
  <c r="M297" i="1" s="1"/>
  <c r="G298" i="10" s="1"/>
  <c r="M298" i="1" a="1"/>
  <c r="M298" i="1" s="1"/>
  <c r="G299" i="10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G303" i="10" s="1"/>
  <c r="M303" i="1" a="1"/>
  <c r="M303" i="1" s="1"/>
  <c r="G304" i="10" s="1"/>
  <c r="M304" i="1" a="1"/>
  <c r="M304" i="1" s="1"/>
  <c r="G305" i="10" s="1"/>
  <c r="M305" i="1" a="1"/>
  <c r="M305" i="1" s="1"/>
  <c r="G306" i="10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G312" i="10" s="1"/>
  <c r="M312" i="1" a="1"/>
  <c r="M312" i="1" s="1"/>
  <c r="G313" i="10" s="1"/>
  <c r="M313" i="1" a="1"/>
  <c r="M313" i="1" s="1"/>
  <c r="G314" i="10" s="1"/>
  <c r="M314" i="1" a="1"/>
  <c r="M314" i="1" s="1"/>
  <c r="G315" i="10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G321" i="10" s="1"/>
  <c r="M321" i="1" a="1"/>
  <c r="M321" i="1" s="1"/>
  <c r="G322" i="10" s="1"/>
  <c r="M322" i="1" a="1"/>
  <c r="M322" i="1" s="1"/>
  <c r="G323" i="10" s="1"/>
  <c r="M323" i="1" a="1"/>
  <c r="M323" i="1" s="1"/>
  <c r="G324" i="10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G330" i="10" s="1"/>
  <c r="M330" i="1" a="1"/>
  <c r="M330" i="1" s="1"/>
  <c r="G331" i="10" s="1"/>
  <c r="M331" i="1" a="1"/>
  <c r="M331" i="1" s="1"/>
  <c r="G332" i="10" s="1"/>
  <c r="M332" i="1" a="1"/>
  <c r="M332" i="1" s="1"/>
  <c r="G333" i="10" s="1"/>
  <c r="M333" i="1" a="1"/>
  <c r="M333" i="1" s="1"/>
  <c r="G334" i="10" s="1"/>
  <c r="M334" i="1" a="1"/>
  <c r="M334" i="1" s="1"/>
  <c r="G335" i="10" s="1"/>
  <c r="M335" i="1" a="1"/>
  <c r="M335" i="1" s="1"/>
  <c r="G336" i="10" s="1"/>
  <c r="M336" i="1" a="1"/>
  <c r="M336" i="1" s="1"/>
  <c r="G337" i="10" s="1"/>
  <c r="M337" i="1" a="1"/>
  <c r="M337" i="1" s="1"/>
  <c r="G338" i="10" s="1"/>
  <c r="M338" i="1" a="1"/>
  <c r="M338" i="1" s="1"/>
  <c r="G339" i="10" s="1"/>
  <c r="M339" i="1" a="1"/>
  <c r="M339" i="1" s="1"/>
  <c r="G340" i="10" s="1"/>
  <c r="M340" i="1" a="1"/>
  <c r="M340" i="1" s="1"/>
  <c r="G341" i="10" s="1"/>
  <c r="M341" i="1" a="1"/>
  <c r="M341" i="1" s="1"/>
  <c r="G342" i="10" s="1"/>
  <c r="M342" i="1" a="1"/>
  <c r="M342" i="1" s="1"/>
  <c r="G343" i="10" s="1"/>
  <c r="M343" i="1" a="1"/>
  <c r="M343" i="1" s="1"/>
  <c r="G344" i="10" s="1"/>
  <c r="M344" i="1" a="1"/>
  <c r="M344" i="1" s="1"/>
  <c r="G345" i="10" s="1"/>
  <c r="M345" i="1" a="1"/>
  <c r="M345" i="1" s="1"/>
  <c r="G346" i="10" s="1"/>
  <c r="M346" i="1" a="1"/>
  <c r="M346" i="1" s="1"/>
  <c r="G347" i="10" s="1"/>
  <c r="M347" i="1" a="1"/>
  <c r="M347" i="1" s="1"/>
  <c r="G348" i="10" s="1"/>
  <c r="M348" i="1" a="1"/>
  <c r="M348" i="1" s="1"/>
  <c r="G349" i="10" s="1"/>
  <c r="M349" i="1" a="1"/>
  <c r="M349" i="1" s="1"/>
  <c r="G350" i="10" s="1"/>
  <c r="M350" i="1" a="1"/>
  <c r="M350" i="1" s="1"/>
  <c r="G351" i="10" s="1"/>
  <c r="M351" i="1" a="1"/>
  <c r="M351" i="1" s="1"/>
  <c r="G352" i="10" s="1"/>
  <c r="M352" i="1" a="1"/>
  <c r="M352" i="1" s="1"/>
  <c r="G353" i="10" s="1"/>
  <c r="M353" i="1" a="1"/>
  <c r="M353" i="1" s="1"/>
  <c r="G354" i="10" s="1"/>
  <c r="M354" i="1" a="1"/>
  <c r="M354" i="1" s="1"/>
  <c r="G355" i="10" s="1"/>
  <c r="M355" i="1" a="1"/>
  <c r="M355" i="1" s="1"/>
  <c r="G356" i="10" s="1"/>
  <c r="M356" i="1" a="1"/>
  <c r="M356" i="1" s="1"/>
  <c r="G357" i="10" s="1"/>
  <c r="M357" i="1" a="1"/>
  <c r="M357" i="1" s="1"/>
  <c r="G358" i="10" s="1"/>
  <c r="M358" i="1" a="1"/>
  <c r="M358" i="1" s="1"/>
  <c r="G359" i="10" s="1"/>
  <c r="M359" i="1" a="1"/>
  <c r="M359" i="1" s="1"/>
  <c r="G360" i="10" s="1"/>
  <c r="M360" i="1" a="1"/>
  <c r="M360" i="1" s="1"/>
  <c r="G361" i="10" s="1"/>
  <c r="M361" i="1" a="1"/>
  <c r="M361" i="1" s="1"/>
  <c r="G362" i="10" s="1"/>
  <c r="M362" i="1" a="1"/>
  <c r="M362" i="1" s="1"/>
  <c r="G363" i="10" s="1"/>
  <c r="M363" i="1" a="1"/>
  <c r="M363" i="1" s="1"/>
  <c r="G364" i="10" s="1"/>
  <c r="M364" i="1" a="1"/>
  <c r="M364" i="1" s="1"/>
  <c r="G365" i="10" s="1"/>
  <c r="M365" i="1" a="1"/>
  <c r="M365" i="1" s="1"/>
  <c r="G366" i="10" s="1"/>
  <c r="M366" i="1" a="1"/>
  <c r="M366" i="1" s="1"/>
  <c r="G367" i="10" s="1"/>
  <c r="M367" i="1" a="1"/>
  <c r="M367" i="1" s="1"/>
  <c r="G368" i="10" s="1"/>
  <c r="M368" i="1" a="1"/>
  <c r="M368" i="1" s="1"/>
  <c r="G369" i="10" s="1"/>
  <c r="M369" i="1" a="1"/>
  <c r="M369" i="1" s="1"/>
  <c r="G370" i="10" s="1"/>
  <c r="M370" i="1" a="1"/>
  <c r="M370" i="1" s="1"/>
  <c r="G371" i="10" s="1"/>
  <c r="M371" i="1" a="1"/>
  <c r="M371" i="1" s="1"/>
  <c r="G372" i="10" s="1"/>
  <c r="M372" i="1" a="1"/>
  <c r="M372" i="1" s="1"/>
  <c r="G373" i="10" s="1"/>
  <c r="M373" i="1" a="1"/>
  <c r="M373" i="1" s="1"/>
  <c r="G374" i="10" s="1"/>
  <c r="M374" i="1" a="1"/>
  <c r="M374" i="1" s="1"/>
  <c r="G375" i="10" s="1"/>
  <c r="M375" i="1" a="1"/>
  <c r="M375" i="1" s="1"/>
  <c r="G376" i="10" s="1"/>
  <c r="M376" i="1" a="1"/>
  <c r="M376" i="1" s="1"/>
  <c r="G377" i="10" s="1"/>
  <c r="M377" i="1" a="1"/>
  <c r="M377" i="1" s="1"/>
  <c r="G378" i="10" s="1"/>
  <c r="M378" i="1" a="1"/>
  <c r="M378" i="1" s="1"/>
  <c r="G379" i="10" s="1"/>
  <c r="M379" i="1" a="1"/>
  <c r="M379" i="1" s="1"/>
  <c r="G380" i="10" s="1"/>
  <c r="M380" i="1" a="1"/>
  <c r="M380" i="1" s="1"/>
  <c r="G381" i="10" s="1"/>
  <c r="M381" i="1" a="1"/>
  <c r="M381" i="1" s="1"/>
  <c r="G382" i="10" s="1"/>
  <c r="M382" i="1" a="1"/>
  <c r="M382" i="1" s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 s="1"/>
  <c r="G394" i="10" s="1"/>
  <c r="M394" i="1" a="1"/>
  <c r="M394" i="1" s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 s="1"/>
  <c r="G403" i="10" s="1"/>
  <c r="M403" i="1" a="1"/>
  <c r="M403" i="1" s="1"/>
  <c r="G404" i="10" s="1"/>
  <c r="M404" i="1" a="1"/>
  <c r="M404" i="1" s="1"/>
  <c r="G405" i="10" s="1"/>
  <c r="M405" i="1" a="1"/>
  <c r="M405" i="1" s="1"/>
  <c r="G406" i="10" s="1"/>
  <c r="M406" i="1" a="1"/>
  <c r="M406" i="1" s="1"/>
  <c r="G407" i="10" s="1"/>
  <c r="M407" i="1" a="1"/>
  <c r="M407" i="1" s="1"/>
  <c r="G408" i="10" s="1"/>
  <c r="M408" i="1" a="1"/>
  <c r="M408" i="1" s="1"/>
  <c r="G409" i="10" s="1"/>
  <c r="M409" i="1" a="1"/>
  <c r="M409" i="1" s="1"/>
  <c r="G410" i="10" s="1"/>
  <c r="M410" i="1" a="1"/>
  <c r="M410" i="1" s="1"/>
  <c r="G411" i="10" s="1"/>
  <c r="M411" i="1" a="1"/>
  <c r="M411" i="1" s="1"/>
  <c r="G412" i="10" s="1"/>
  <c r="M412" i="1" a="1"/>
  <c r="M412" i="1" s="1"/>
  <c r="G413" i="10" s="1"/>
  <c r="M413" i="1" a="1"/>
  <c r="M413" i="1" s="1"/>
  <c r="G414" i="10" s="1"/>
  <c r="M414" i="1" a="1"/>
  <c r="M414" i="1" s="1"/>
  <c r="G415" i="10" s="1"/>
  <c r="M415" i="1" a="1"/>
  <c r="M415" i="1" s="1"/>
  <c r="G416" i="10" s="1"/>
  <c r="M416" i="1" a="1"/>
  <c r="M416" i="1" s="1"/>
  <c r="G417" i="10" s="1"/>
  <c r="M417" i="1" a="1"/>
  <c r="M417" i="1" s="1"/>
  <c r="G418" i="10" s="1"/>
  <c r="M418" i="1" a="1"/>
  <c r="M418" i="1" s="1"/>
  <c r="G419" i="10" s="1"/>
  <c r="M419" i="1" a="1"/>
  <c r="M419" i="1" s="1"/>
  <c r="G420" i="10" s="1"/>
  <c r="M420" i="1" a="1"/>
  <c r="M420" i="1" s="1"/>
  <c r="G421" i="10" s="1"/>
  <c r="M421" i="1" a="1"/>
  <c r="M421" i="1" s="1"/>
  <c r="G422" i="10" s="1"/>
  <c r="M422" i="1" a="1"/>
  <c r="M422" i="1" s="1"/>
  <c r="G423" i="10" s="1"/>
  <c r="M423" i="1" a="1"/>
  <c r="M423" i="1" s="1"/>
  <c r="G424" i="10" s="1"/>
  <c r="M424" i="1" a="1"/>
  <c r="M424" i="1" s="1"/>
  <c r="G425" i="10" s="1"/>
  <c r="M425" i="1" a="1"/>
  <c r="M425" i="1" s="1"/>
  <c r="G426" i="10" s="1"/>
  <c r="M426" i="1" a="1"/>
  <c r="M426" i="1" s="1"/>
  <c r="G427" i="10" s="1"/>
  <c r="M427" i="1" a="1"/>
  <c r="M427" i="1" s="1"/>
  <c r="G428" i="10" s="1"/>
  <c r="M428" i="1" a="1"/>
  <c r="M428" i="1" s="1"/>
  <c r="G429" i="10" s="1"/>
  <c r="M429" i="1" a="1"/>
  <c r="M429" i="1" s="1"/>
  <c r="G430" i="10" s="1"/>
  <c r="M430" i="1" a="1"/>
  <c r="M430" i="1" s="1"/>
  <c r="G431" i="10" s="1"/>
  <c r="M431" i="1" a="1"/>
  <c r="M431" i="1" s="1"/>
  <c r="G432" i="10" s="1"/>
  <c r="M432" i="1" a="1"/>
  <c r="M432" i="1" s="1"/>
  <c r="G433" i="10" s="1"/>
  <c r="M433" i="1" a="1"/>
  <c r="M433" i="1" s="1"/>
  <c r="G434" i="10" s="1"/>
  <c r="M434" i="1" a="1"/>
  <c r="M434" i="1" s="1"/>
  <c r="G435" i="10" s="1"/>
  <c r="M435" i="1" a="1"/>
  <c r="M435" i="1" s="1"/>
  <c r="G436" i="10" s="1"/>
  <c r="M436" i="1" a="1"/>
  <c r="M436" i="1" s="1"/>
  <c r="G437" i="10" s="1"/>
  <c r="M437" i="1" a="1"/>
  <c r="M437" i="1" s="1"/>
  <c r="G438" i="10" s="1"/>
  <c r="M438" i="1" a="1"/>
  <c r="M438" i="1" s="1"/>
  <c r="G439" i="10" s="1"/>
  <c r="M439" i="1" a="1"/>
  <c r="M439" i="1" s="1"/>
  <c r="G440" i="10" s="1"/>
  <c r="M440" i="1" a="1"/>
  <c r="M440" i="1" s="1"/>
  <c r="G441" i="10" s="1"/>
  <c r="M441" i="1" a="1"/>
  <c r="M441" i="1" s="1"/>
  <c r="G442" i="10" s="1"/>
  <c r="M442" i="1" a="1"/>
  <c r="M442" i="1" s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 s="1"/>
  <c r="G512" i="10" s="1"/>
  <c r="M512" i="1" a="1"/>
  <c r="M512" i="1" s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 s="1"/>
  <c r="G521" i="10" s="1"/>
  <c r="M521" i="1" a="1"/>
  <c r="M521" i="1" s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G530" i="10" s="1"/>
  <c r="M530" i="1" a="1"/>
  <c r="M530" i="1" s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 s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 s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M812" i="1" a="1"/>
  <c r="M812" i="1" s="1"/>
  <c r="G813" i="10" s="1"/>
  <c r="M813" i="1" a="1"/>
  <c r="M813" i="1" s="1"/>
  <c r="G814" i="10" s="1"/>
  <c r="M814" i="1" a="1"/>
  <c r="M814" i="1" s="1"/>
  <c r="G815" i="10" s="1"/>
  <c r="M815" i="1" a="1"/>
  <c r="M815" i="1" s="1"/>
  <c r="G816" i="10" s="1"/>
  <c r="M816" i="1" a="1"/>
  <c r="M816" i="1" s="1"/>
  <c r="G817" i="10" s="1"/>
  <c r="M817" i="1" a="1"/>
  <c r="M817" i="1" s="1"/>
  <c r="G818" i="10" s="1"/>
  <c r="M818" i="1" a="1"/>
  <c r="M818" i="1" s="1"/>
  <c r="G819" i="10" s="1"/>
  <c r="M819" i="1" a="1"/>
  <c r="M819" i="1" s="1"/>
  <c r="G820" i="10" s="1"/>
  <c r="M820" i="1" a="1"/>
  <c r="M820" i="1" s="1"/>
  <c r="G821" i="10" s="1"/>
  <c r="M821" i="1" a="1"/>
  <c r="M821" i="1" s="1"/>
  <c r="G822" i="10" s="1"/>
  <c r="M822" i="1" a="1"/>
  <c r="M822" i="1" s="1"/>
  <c r="G823" i="10" s="1"/>
  <c r="M823" i="1" a="1"/>
  <c r="M823" i="1" s="1"/>
  <c r="G824" i="10" s="1"/>
  <c r="M824" i="1" a="1"/>
  <c r="M824" i="1" s="1"/>
  <c r="G825" i="10" s="1"/>
  <c r="M825" i="1" a="1"/>
  <c r="M825" i="1" s="1"/>
  <c r="G826" i="10" s="1"/>
  <c r="M826" i="1" a="1"/>
  <c r="M826" i="1" s="1"/>
  <c r="G827" i="10" s="1"/>
  <c r="M827" i="1" a="1"/>
  <c r="M827" i="1" s="1"/>
  <c r="G828" i="10" s="1"/>
  <c r="M828" i="1" a="1"/>
  <c r="M828" i="1" s="1"/>
  <c r="G829" i="10" s="1"/>
  <c r="M829" i="1" a="1"/>
  <c r="M829" i="1" s="1"/>
  <c r="G830" i="10" s="1"/>
  <c r="M830" i="1" a="1"/>
  <c r="M830" i="1" s="1"/>
  <c r="G831" i="10" s="1"/>
  <c r="M831" i="1" a="1"/>
  <c r="M831" i="1" s="1"/>
  <c r="G832" i="10" s="1"/>
  <c r="M832" i="1" a="1"/>
  <c r="M832" i="1" s="1"/>
  <c r="G833" i="10" s="1"/>
  <c r="M833" i="1" a="1"/>
  <c r="M833" i="1" s="1"/>
  <c r="G834" i="10" s="1"/>
  <c r="M834" i="1" a="1"/>
  <c r="M834" i="1" s="1"/>
  <c r="G835" i="10" s="1"/>
  <c r="M835" i="1" a="1"/>
  <c r="M835" i="1" s="1"/>
  <c r="G836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L183" i="11"/>
  <c r="L184" i="11"/>
  <c r="L185" i="11"/>
  <c r="L186" i="11"/>
  <c r="N191" i="1" a="1"/>
  <c r="N191" i="1" s="1"/>
  <c r="L187" i="11" s="1"/>
  <c r="N192" i="1" a="1"/>
  <c r="N192" i="1" s="1"/>
  <c r="L188" i="11" s="1"/>
  <c r="N193" i="1" a="1"/>
  <c r="N193" i="1" s="1"/>
  <c r="L189" i="11" s="1"/>
  <c r="L190" i="11"/>
  <c r="N195" i="1" a="1"/>
  <c r="N195" i="1" s="1"/>
  <c r="L191" i="11" s="1"/>
  <c r="N196" i="1" a="1"/>
  <c r="N196" i="1" s="1"/>
  <c r="L192" i="11" s="1"/>
  <c r="L193" i="1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91" i="1"/>
  <c r="R192" i="1"/>
  <c r="R193" i="1"/>
  <c r="R195" i="1"/>
  <c r="R196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7" i="1" a="1"/>
  <c r="S107" i="1" s="1"/>
  <c r="C108" i="10" s="1"/>
  <c r="S108" i="1" a="1"/>
  <c r="S108" i="1" s="1"/>
  <c r="C109" i="10" s="1"/>
  <c r="S112" i="1" a="1"/>
  <c r="S112" i="1" s="1"/>
  <c r="C113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C189" i="10"/>
  <c r="C190" i="10"/>
  <c r="C191" i="10"/>
  <c r="S191" i="1" a="1"/>
  <c r="S191" i="1" s="1"/>
  <c r="C192" i="10" s="1"/>
  <c r="S192" i="1" a="1"/>
  <c r="S192" i="1" s="1"/>
  <c r="C193" i="10" s="1"/>
  <c r="S193" i="1" a="1"/>
  <c r="S193" i="1" s="1"/>
  <c r="C194" i="10" s="1"/>
  <c r="C195" i="10"/>
  <c r="S195" i="1" a="1"/>
  <c r="S195" i="1" s="1"/>
  <c r="C196" i="10" s="1"/>
  <c r="S196" i="1" a="1"/>
  <c r="S196" i="1" s="1"/>
  <c r="C197" i="10" s="1"/>
  <c r="C198" i="10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S812" i="1" a="1"/>
  <c r="S812" i="1" s="1"/>
  <c r="C813" i="10" s="1"/>
  <c r="S813" i="1" a="1"/>
  <c r="S813" i="1" s="1"/>
  <c r="C814" i="10" s="1"/>
  <c r="S814" i="1" a="1"/>
  <c r="S814" i="1" s="1"/>
  <c r="C815" i="10" s="1"/>
  <c r="S815" i="1" a="1"/>
  <c r="S815" i="1" s="1"/>
  <c r="C816" i="10" s="1"/>
  <c r="S816" i="1" a="1"/>
  <c r="S816" i="1" s="1"/>
  <c r="C817" i="10" s="1"/>
  <c r="S817" i="1" a="1"/>
  <c r="S817" i="1" s="1"/>
  <c r="C818" i="10" s="1"/>
  <c r="S818" i="1" a="1"/>
  <c r="S818" i="1" s="1"/>
  <c r="C819" i="10" s="1"/>
  <c r="S819" i="1" a="1"/>
  <c r="S819" i="1" s="1"/>
  <c r="C820" i="10" s="1"/>
  <c r="S820" i="1" a="1"/>
  <c r="S820" i="1" s="1"/>
  <c r="C821" i="10" s="1"/>
  <c r="S821" i="1" a="1"/>
  <c r="S821" i="1" s="1"/>
  <c r="C822" i="10" s="1"/>
  <c r="S822" i="1" a="1"/>
  <c r="S822" i="1" s="1"/>
  <c r="C823" i="10" s="1"/>
  <c r="S823" i="1" a="1"/>
  <c r="S823" i="1" s="1"/>
  <c r="C824" i="10" s="1"/>
  <c r="S824" i="1" a="1"/>
  <c r="S824" i="1" s="1"/>
  <c r="C825" i="10" s="1"/>
  <c r="S825" i="1" a="1"/>
  <c r="S825" i="1" s="1"/>
  <c r="C826" i="10" s="1"/>
  <c r="S826" i="1" a="1"/>
  <c r="S826" i="1" s="1"/>
  <c r="C827" i="10" s="1"/>
  <c r="S827" i="1" a="1"/>
  <c r="S827" i="1" s="1"/>
  <c r="C828" i="10" s="1"/>
  <c r="S828" i="1" a="1"/>
  <c r="S828" i="1" s="1"/>
  <c r="C829" i="10" s="1"/>
  <c r="S829" i="1" a="1"/>
  <c r="S829" i="1" s="1"/>
  <c r="C830" i="10" s="1"/>
  <c r="S830" i="1" a="1"/>
  <c r="S830" i="1" s="1"/>
  <c r="C831" i="10" s="1"/>
  <c r="S831" i="1" a="1"/>
  <c r="S831" i="1" s="1"/>
  <c r="C832" i="10" s="1"/>
  <c r="S832" i="1" a="1"/>
  <c r="S832" i="1" s="1"/>
  <c r="C833" i="10" s="1"/>
  <c r="S833" i="1" a="1"/>
  <c r="S833" i="1" s="1"/>
  <c r="C834" i="10" s="1"/>
  <c r="S834" i="1" a="1"/>
  <c r="S834" i="1" s="1"/>
  <c r="C835" i="10" s="1"/>
  <c r="S835" i="1" a="1"/>
  <c r="S835" i="1" s="1"/>
  <c r="C836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7" i="1" a="1"/>
  <c r="T107" i="1" s="1"/>
  <c r="D108" i="10" s="1"/>
  <c r="T108" i="1" a="1"/>
  <c r="T108" i="1" s="1"/>
  <c r="D109" i="10" s="1"/>
  <c r="T112" i="1" a="1"/>
  <c r="T112" i="1" s="1"/>
  <c r="D113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D189" i="10"/>
  <c r="D190" i="10"/>
  <c r="D191" i="10"/>
  <c r="T191" i="1" a="1"/>
  <c r="T191" i="1" s="1"/>
  <c r="D192" i="10" s="1"/>
  <c r="T192" i="1" a="1"/>
  <c r="T192" i="1" s="1"/>
  <c r="D193" i="10" s="1"/>
  <c r="T193" i="1" a="1"/>
  <c r="T193" i="1" s="1"/>
  <c r="D194" i="10" s="1"/>
  <c r="D195" i="10"/>
  <c r="T195" i="1" a="1"/>
  <c r="T195" i="1" s="1"/>
  <c r="D196" i="10" s="1"/>
  <c r="T196" i="1" a="1"/>
  <c r="T196" i="1" s="1"/>
  <c r="D197" i="10" s="1"/>
  <c r="D198" i="10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T812" i="1" a="1"/>
  <c r="T812" i="1" s="1"/>
  <c r="D813" i="10" s="1"/>
  <c r="T813" i="1" a="1"/>
  <c r="T813" i="1" s="1"/>
  <c r="D814" i="10" s="1"/>
  <c r="T814" i="1" a="1"/>
  <c r="T814" i="1" s="1"/>
  <c r="D815" i="10" s="1"/>
  <c r="T815" i="1" a="1"/>
  <c r="T815" i="1" s="1"/>
  <c r="D816" i="10" s="1"/>
  <c r="T816" i="1" a="1"/>
  <c r="T816" i="1" s="1"/>
  <c r="D817" i="10" s="1"/>
  <c r="T817" i="1" a="1"/>
  <c r="T817" i="1" s="1"/>
  <c r="D818" i="10" s="1"/>
  <c r="T818" i="1" a="1"/>
  <c r="T818" i="1" s="1"/>
  <c r="D819" i="10" s="1"/>
  <c r="T819" i="1" a="1"/>
  <c r="T819" i="1" s="1"/>
  <c r="D820" i="10" s="1"/>
  <c r="T820" i="1" a="1"/>
  <c r="T820" i="1" s="1"/>
  <c r="D821" i="10" s="1"/>
  <c r="T821" i="1" a="1"/>
  <c r="T821" i="1" s="1"/>
  <c r="D822" i="10" s="1"/>
  <c r="T822" i="1" a="1"/>
  <c r="T822" i="1" s="1"/>
  <c r="D823" i="10" s="1"/>
  <c r="T823" i="1" a="1"/>
  <c r="T823" i="1" s="1"/>
  <c r="D824" i="10" s="1"/>
  <c r="T824" i="1" a="1"/>
  <c r="T824" i="1" s="1"/>
  <c r="D825" i="10" s="1"/>
  <c r="T825" i="1" a="1"/>
  <c r="T825" i="1" s="1"/>
  <c r="D826" i="10" s="1"/>
  <c r="T826" i="1" a="1"/>
  <c r="T826" i="1" s="1"/>
  <c r="D827" i="10" s="1"/>
  <c r="T827" i="1" a="1"/>
  <c r="T827" i="1" s="1"/>
  <c r="D828" i="10" s="1"/>
  <c r="T828" i="1" a="1"/>
  <c r="T828" i="1" s="1"/>
  <c r="D829" i="10" s="1"/>
  <c r="T829" i="1" a="1"/>
  <c r="T829" i="1" s="1"/>
  <c r="D830" i="10" s="1"/>
  <c r="T830" i="1" a="1"/>
  <c r="T830" i="1" s="1"/>
  <c r="D831" i="10" s="1"/>
  <c r="T831" i="1" a="1"/>
  <c r="T831" i="1" s="1"/>
  <c r="D832" i="10" s="1"/>
  <c r="T832" i="1" a="1"/>
  <c r="T832" i="1" s="1"/>
  <c r="D833" i="10" s="1"/>
  <c r="T833" i="1" a="1"/>
  <c r="T833" i="1" s="1"/>
  <c r="D834" i="10" s="1"/>
  <c r="T834" i="1" a="1"/>
  <c r="T834" i="1" s="1"/>
  <c r="D835" i="10" s="1"/>
  <c r="T835" i="1" a="1"/>
  <c r="T835" i="1" s="1"/>
  <c r="D836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1" i="1" a="1"/>
  <c r="U191" i="1" s="1"/>
  <c r="U192" i="1" a="1"/>
  <c r="U192" i="1" s="1"/>
  <c r="U193" i="1" a="1"/>
  <c r="U193" i="1" s="1"/>
  <c r="U195" i="1" a="1"/>
  <c r="U195" i="1" s="1"/>
  <c r="U196" i="1" a="1"/>
  <c r="U196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1" i="1"/>
  <c r="AJ192" i="1"/>
  <c r="AJ193" i="1"/>
  <c r="AJ195" i="1"/>
  <c r="AJ196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1" i="1"/>
  <c r="K192" i="10" s="1"/>
  <c r="AK192" i="1"/>
  <c r="K193" i="10" s="1"/>
  <c r="AK193" i="1"/>
  <c r="K194" i="10" s="1"/>
  <c r="K195" i="10"/>
  <c r="AK195" i="1"/>
  <c r="K196" i="10" s="1"/>
  <c r="AK196" i="1"/>
  <c r="K197" i="10" s="1"/>
  <c r="K198" i="10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1" i="1"/>
  <c r="AL192" i="1"/>
  <c r="AL193" i="1"/>
  <c r="AL195" i="1"/>
  <c r="AL196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92" i="1"/>
  <c r="AM193" i="1"/>
  <c r="AM195" i="1"/>
  <c r="AM196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5" i="1"/>
  <c r="BE195" i="1" s="1" a="1"/>
  <c r="BE195" i="1" s="1"/>
  <c r="AO196" i="1"/>
  <c r="BE196" i="1" s="1" a="1"/>
  <c r="BE196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1" i="1"/>
  <c r="M192" i="10" s="1"/>
  <c r="AP192" i="1"/>
  <c r="M193" i="10" s="1"/>
  <c r="AP193" i="1"/>
  <c r="M194" i="10" s="1"/>
  <c r="M195" i="10"/>
  <c r="AP195" i="1"/>
  <c r="M196" i="10" s="1"/>
  <c r="AP196" i="1"/>
  <c r="M197" i="10" s="1"/>
  <c r="M198" i="10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1" i="1"/>
  <c r="AQ192" i="1"/>
  <c r="AQ193" i="1"/>
  <c r="AQ195" i="1"/>
  <c r="AQ196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1" i="1"/>
  <c r="BB192" i="1"/>
  <c r="BB193" i="1"/>
  <c r="BB195" i="1"/>
  <c r="BB196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1" i="1"/>
  <c r="BF192" i="1"/>
  <c r="BF193" i="1"/>
  <c r="BF195" i="1"/>
  <c r="BF196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1" i="1"/>
  <c r="BR192" i="1"/>
  <c r="BR193" i="1"/>
  <c r="BR195" i="1"/>
  <c r="BR196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1" i="1"/>
  <c r="BS192" i="1"/>
  <c r="BS193" i="1"/>
  <c r="BS195" i="1"/>
  <c r="BS196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C11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94" i="1" l="1" a="1"/>
  <c r="BE194" i="1" s="1"/>
  <c r="BD194" i="1" a="1"/>
  <c r="BD194" i="1" s="1"/>
  <c r="BC194" i="1" a="1"/>
  <c r="BC194" i="1" s="1"/>
  <c r="BQ194" i="1"/>
  <c r="G231" i="10"/>
  <c r="AM230" i="1"/>
  <c r="L231" i="10" s="1"/>
  <c r="BE197" i="1" a="1"/>
  <c r="BE197" i="1" s="1"/>
  <c r="BD197" i="1" a="1"/>
  <c r="BD197" i="1" s="1"/>
  <c r="BC197" i="1" a="1"/>
  <c r="BC197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6" i="1"/>
  <c r="AM209" i="1"/>
  <c r="AM236" i="1"/>
  <c r="AM127" i="1"/>
  <c r="AM263" i="1"/>
  <c r="AM191" i="1"/>
  <c r="AM206" i="1"/>
  <c r="AM221" i="1"/>
  <c r="E7" i="11"/>
  <c r="D7" i="11"/>
  <c r="E831" i="11"/>
  <c r="E830" i="11"/>
  <c r="E829" i="11"/>
  <c r="E828" i="11"/>
  <c r="E827" i="11"/>
  <c r="E826" i="11"/>
  <c r="E825" i="11"/>
  <c r="E824" i="11"/>
  <c r="E823" i="11"/>
  <c r="E822" i="11"/>
  <c r="E821" i="11"/>
  <c r="E820" i="11"/>
  <c r="E819" i="11"/>
  <c r="E818" i="11"/>
  <c r="E817" i="11"/>
  <c r="E816" i="11"/>
  <c r="E815" i="11"/>
  <c r="E814" i="11"/>
  <c r="E813" i="11"/>
  <c r="E812" i="11"/>
  <c r="E811" i="11"/>
  <c r="E810" i="11"/>
  <c r="E809" i="11"/>
  <c r="E808" i="11"/>
  <c r="E807" i="11"/>
  <c r="E806" i="11"/>
  <c r="E805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117" i="11"/>
  <c r="E116" i="11"/>
  <c r="E115" i="11"/>
  <c r="E114" i="11"/>
  <c r="E113" i="11"/>
  <c r="E112" i="11"/>
  <c r="E111" i="11"/>
  <c r="E109" i="11"/>
  <c r="E105" i="11"/>
  <c r="E104" i="11"/>
  <c r="E102" i="11"/>
  <c r="E101" i="11"/>
  <c r="E100" i="11"/>
  <c r="E99" i="11"/>
  <c r="E97" i="11"/>
  <c r="E96" i="11"/>
  <c r="E95" i="11"/>
  <c r="E94" i="11"/>
  <c r="E91" i="11"/>
  <c r="E90" i="11"/>
  <c r="E89" i="11"/>
  <c r="E88" i="11"/>
  <c r="E87" i="11"/>
  <c r="E86" i="11"/>
  <c r="E81" i="11"/>
  <c r="E80" i="11"/>
  <c r="E79" i="11"/>
  <c r="E76" i="11"/>
  <c r="E75" i="11"/>
  <c r="E74" i="11"/>
  <c r="E73" i="11"/>
  <c r="E72" i="11"/>
  <c r="E71" i="11"/>
  <c r="E68" i="11"/>
  <c r="E67" i="11"/>
  <c r="E65" i="11"/>
  <c r="E64" i="11"/>
  <c r="E63" i="11"/>
  <c r="E62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31" i="11"/>
  <c r="D830" i="11"/>
  <c r="D829" i="11"/>
  <c r="D828" i="11"/>
  <c r="D827" i="11"/>
  <c r="D826" i="11"/>
  <c r="D825" i="11"/>
  <c r="D824" i="11"/>
  <c r="D823" i="11"/>
  <c r="D822" i="11"/>
  <c r="D821" i="11"/>
  <c r="D820" i="11"/>
  <c r="D819" i="11"/>
  <c r="D818" i="11"/>
  <c r="D817" i="11"/>
  <c r="D816" i="11"/>
  <c r="D815" i="11"/>
  <c r="D814" i="11"/>
  <c r="D813" i="11"/>
  <c r="D812" i="11"/>
  <c r="D811" i="11"/>
  <c r="D810" i="11"/>
  <c r="D809" i="11"/>
  <c r="D808" i="11"/>
  <c r="D807" i="11"/>
  <c r="D806" i="11"/>
  <c r="D805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117" i="11"/>
  <c r="D116" i="11"/>
  <c r="D115" i="11"/>
  <c r="D114" i="11"/>
  <c r="D113" i="11"/>
  <c r="D112" i="11"/>
  <c r="D111" i="11"/>
  <c r="D109" i="11"/>
  <c r="D105" i="11"/>
  <c r="D104" i="11"/>
  <c r="D102" i="11"/>
  <c r="D101" i="11"/>
  <c r="D100" i="11"/>
  <c r="D99" i="11"/>
  <c r="D97" i="11"/>
  <c r="D96" i="11"/>
  <c r="D95" i="11"/>
  <c r="D94" i="11"/>
  <c r="D91" i="11"/>
  <c r="D90" i="11"/>
  <c r="D89" i="11"/>
  <c r="D88" i="11"/>
  <c r="D87" i="11"/>
  <c r="D86" i="11"/>
  <c r="D81" i="11"/>
  <c r="D80" i="11"/>
  <c r="D79" i="11"/>
  <c r="D76" i="11"/>
  <c r="D75" i="11"/>
  <c r="D74" i="11"/>
  <c r="D73" i="11"/>
  <c r="D72" i="11"/>
  <c r="D71" i="11"/>
  <c r="D68" i="11"/>
  <c r="D67" i="11"/>
  <c r="D65" i="11"/>
  <c r="D64" i="11"/>
  <c r="D63" i="11"/>
  <c r="D62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31" i="11"/>
  <c r="K830" i="11"/>
  <c r="K829" i="11"/>
  <c r="K828" i="11"/>
  <c r="K827" i="11"/>
  <c r="K826" i="11"/>
  <c r="K825" i="11"/>
  <c r="K824" i="11"/>
  <c r="K823" i="11"/>
  <c r="K822" i="11"/>
  <c r="K821" i="11"/>
  <c r="K820" i="11"/>
  <c r="K819" i="11"/>
  <c r="K818" i="11"/>
  <c r="K817" i="11"/>
  <c r="K816" i="11"/>
  <c r="K815" i="11"/>
  <c r="K814" i="11"/>
  <c r="K813" i="11"/>
  <c r="K812" i="11"/>
  <c r="K811" i="11"/>
  <c r="K810" i="11"/>
  <c r="K809" i="11"/>
  <c r="K808" i="11"/>
  <c r="K807" i="11"/>
  <c r="K806" i="11"/>
  <c r="K805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3" i="11"/>
  <c r="K402" i="11"/>
  <c r="K401" i="11"/>
  <c r="K400" i="11"/>
  <c r="K399" i="11"/>
  <c r="K397" i="11"/>
  <c r="K396" i="11"/>
  <c r="K394" i="11"/>
  <c r="K393" i="11"/>
  <c r="K392" i="11"/>
  <c r="K391" i="11"/>
  <c r="K390" i="11"/>
  <c r="K388" i="11"/>
  <c r="K387" i="11"/>
  <c r="K385" i="11"/>
  <c r="K384" i="11"/>
  <c r="K382" i="11"/>
  <c r="K381" i="11"/>
  <c r="K379" i="11"/>
  <c r="K378" i="11"/>
  <c r="K376" i="11"/>
  <c r="K375" i="11"/>
  <c r="K374" i="11"/>
  <c r="K373" i="11"/>
  <c r="K372" i="11"/>
  <c r="K370" i="11"/>
  <c r="K369" i="11"/>
  <c r="K367" i="11"/>
  <c r="K366" i="11"/>
  <c r="K365" i="11"/>
  <c r="K364" i="11"/>
  <c r="K363" i="11"/>
  <c r="K361" i="11"/>
  <c r="K360" i="11"/>
  <c r="K358" i="11"/>
  <c r="K357" i="11"/>
  <c r="K355" i="11"/>
  <c r="K354" i="11"/>
  <c r="K352" i="11"/>
  <c r="K351" i="11"/>
  <c r="K349" i="11"/>
  <c r="K348" i="11"/>
  <c r="K347" i="11"/>
  <c r="K346" i="11"/>
  <c r="K345" i="11"/>
  <c r="K343" i="11"/>
  <c r="K342" i="11"/>
  <c r="K340" i="11"/>
  <c r="K339" i="11"/>
  <c r="K338" i="11"/>
  <c r="K337" i="11"/>
  <c r="K336" i="11"/>
  <c r="K334" i="11"/>
  <c r="K333" i="11"/>
  <c r="K331" i="11"/>
  <c r="K330" i="11"/>
  <c r="K328" i="11"/>
  <c r="K327" i="11"/>
  <c r="K325" i="11"/>
  <c r="K319" i="11"/>
  <c r="K316" i="11"/>
  <c r="K310" i="11"/>
  <c r="K307" i="11"/>
  <c r="K301" i="11"/>
  <c r="K298" i="11"/>
  <c r="K294" i="11"/>
  <c r="K293" i="11"/>
  <c r="K291" i="11"/>
  <c r="K290" i="11"/>
  <c r="K288" i="11"/>
  <c r="K287" i="11"/>
  <c r="K285" i="11"/>
  <c r="K284" i="11"/>
  <c r="K282" i="11"/>
  <c r="K281" i="11"/>
  <c r="K279" i="11"/>
  <c r="AM281" i="1"/>
  <c r="AM278" i="1"/>
  <c r="AM275" i="1"/>
  <c r="AM272" i="1"/>
  <c r="AM269" i="1"/>
  <c r="AM266" i="1"/>
  <c r="AM260" i="1"/>
  <c r="AM257" i="1"/>
  <c r="AM254" i="1"/>
  <c r="AM251" i="1"/>
  <c r="AM248" i="1"/>
  <c r="AM245" i="1"/>
  <c r="AM242" i="1"/>
  <c r="AM239" i="1"/>
  <c r="AM233" i="1"/>
  <c r="AM227" i="1"/>
  <c r="AM224" i="1"/>
  <c r="AM215" i="1"/>
  <c r="AM212" i="1"/>
  <c r="AM203" i="1"/>
  <c r="AM186" i="1"/>
  <c r="AM185" i="1"/>
  <c r="AM180" i="1"/>
  <c r="AM179" i="1"/>
  <c r="AM174" i="1"/>
  <c r="AM170" i="1"/>
  <c r="AM168" i="1"/>
  <c r="AM167" i="1"/>
  <c r="AM165" i="1"/>
  <c r="AM158" i="1"/>
  <c r="K114" i="11"/>
  <c r="K96" i="11"/>
  <c r="K90" i="11"/>
  <c r="K88" i="11"/>
  <c r="K79" i="11"/>
  <c r="K76" i="11"/>
  <c r="K74" i="11"/>
  <c r="K73" i="11"/>
  <c r="K68" i="11"/>
  <c r="K65" i="11"/>
  <c r="K62" i="11"/>
  <c r="K58" i="11"/>
  <c r="K57" i="11"/>
  <c r="K55" i="11"/>
  <c r="K54" i="11"/>
  <c r="K43" i="11"/>
  <c r="K41" i="11"/>
  <c r="K34" i="11"/>
  <c r="K31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3" i="11"/>
  <c r="K52" i="11"/>
  <c r="K67" i="11"/>
  <c r="K71" i="11"/>
  <c r="E69" i="11"/>
  <c r="D69" i="11"/>
  <c r="E77" i="11"/>
  <c r="D77" i="11"/>
  <c r="E78" i="11"/>
  <c r="D78" i="11"/>
  <c r="K78" i="11"/>
  <c r="D66" i="11"/>
  <c r="E66" i="11"/>
  <c r="D61" i="11"/>
  <c r="E61" i="11"/>
  <c r="K50" i="11"/>
  <c r="D82" i="11"/>
  <c r="E82" i="11"/>
  <c r="K84" i="11"/>
  <c r="D84" i="11"/>
  <c r="E84" i="11"/>
  <c r="D85" i="11"/>
  <c r="E85" i="11"/>
  <c r="K85" i="11"/>
  <c r="K81" i="11"/>
  <c r="K82" i="11"/>
  <c r="E70" i="11"/>
  <c r="D70" i="11"/>
  <c r="K93" i="11"/>
  <c r="D93" i="11"/>
  <c r="E93" i="11"/>
  <c r="K94" i="11"/>
  <c r="K97" i="11"/>
  <c r="K101" i="11"/>
  <c r="K105" i="11"/>
  <c r="K109" i="11"/>
  <c r="K102" i="11"/>
  <c r="E103" i="11"/>
  <c r="D103" i="11"/>
  <c r="K103" i="11"/>
  <c r="E107" i="11"/>
  <c r="D107" i="11"/>
  <c r="E108" i="11"/>
  <c r="D108" i="11"/>
  <c r="E106" i="11"/>
  <c r="D106" i="11"/>
  <c r="K106" i="11"/>
  <c r="E92" i="11"/>
  <c r="D92" i="11"/>
  <c r="E98" i="11"/>
  <c r="D98" i="11"/>
  <c r="K98" i="11"/>
  <c r="E110" i="11"/>
  <c r="D110" i="11"/>
  <c r="D4" i="11"/>
  <c r="E4" i="11"/>
  <c r="D5" i="11"/>
  <c r="E5" i="11"/>
  <c r="D6" i="11"/>
  <c r="E6" i="11"/>
  <c r="K112" i="11"/>
  <c r="K116" i="11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1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83" i="1"/>
  <c r="AN181" i="1"/>
  <c r="AN223" i="1"/>
  <c r="AN221" i="1"/>
  <c r="AN214" i="1"/>
  <c r="AN212" i="1"/>
  <c r="AN205" i="1"/>
  <c r="AN203" i="1"/>
  <c r="AN196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D83" i="11"/>
  <c r="E83" i="11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<sst xmlns="http://schemas.openxmlformats.org/spreadsheetml/2006/main" count="6700" uniqueCount="1464">
  <si>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</si>
  <si>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</si>
  <si>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</si>
  <si>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</si>
  <si>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</si>
  <si>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</si>
  <si>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</si>
  <si>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</si>
  <si>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</si>
  <si>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</si>
  <si>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</si>
  <si>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</si>
  <si>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</si>
  <si>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</si>
  <si>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</si>
  <si>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</si>
  <si>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</si>
  <si>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</si>
  <si>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</si>
  <si>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</si>
  <si>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</si>
  <si>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</si>
  <si>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</si>
  <si>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</si>
  <si>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</si>
  <si>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</si>
  <si>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</si>
  <si>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</si>
  <si>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</si>
  <si>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</si>
  <si>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</si>
  <si>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</si>
  <si>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</si>
  <si>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</si>
  <si>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</si>
  <si>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</si>
  <si>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</si>
  <si>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</si>
  <si>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</si>
  <si>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</si>
  <si>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</si>
  <si>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</si>
  <si>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</si>
  <si>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</si>
  <si>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</si>
  <si>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</si>
  <si>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</si>
  <si>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</si>
  <si>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</si>
  <si>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</si>
  <si>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</si>
  <si>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</si>
  <si>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</si>
  <si>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</si>
  <si>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</si>
  <si>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</si>
  <si>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</si>
  <si>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</si>
  <si>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</si>
  <si>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</si>
  <si>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</si>
  <si>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</si>
  <si>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</si>
  <si>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</si>
  <si>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</si>
  <si>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</si>
  <si>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</si>
  <si>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</si>
  <si>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</si>
  <si>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</si>
  <si>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</si>
  <si>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</si>
  <si>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</si>
  <si>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</si>
  <si>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</si>
  <si>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</si>
  <si>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</si>
  <si>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</si>
  <si>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</si>
  <si>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</si>
  <si>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</si>
  <si>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</si>
  <si>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</si>
  <si>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</si>
  <si>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</si>
  <si>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</si>
  <si>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</si>
  <si>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</si>
  <si>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</si>
  <si>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</si>
  <si>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</si>
  <si>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</si>
  <si>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</si>
  <si>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</si>
  <si>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</si>
  <si>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</si>
  <si>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</si>
  <si>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</si>
  <si>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</si>
  <si>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</si>
  <si>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</si>
  <si>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</si>
  <si>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</si>
  <si>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</si>
  <si>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</si>
  <si>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</si>
  <si>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</si>
  <si>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</si>
  <si>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</si>
  <si>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</si>
  <si>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</si>
  <si>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</si>
  <si>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</si>
  <si>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</si>
  <si>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</si>
  <si>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</si>
  <si>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</si>
  <si>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</si>
  <si>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</si>
  <si>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</si>
  <si>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</si>
  <si>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</si>
  <si>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</si>
  <si>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</si>
  <si>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</si>
  <si>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</si>
  <si>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</si>
  <si>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</si>
  <si>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</si>
  <si>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</si>
  <si>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</si>
  <si>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</si>
  <si>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</si>
  <si>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</si>
  <si>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</si>
  <si>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</si>
  <si>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</si>
  <si>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</si>
  <si>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</si>
  <si>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</si>
  <si>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</si>
  <si>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</si>
  <si>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</si>
  <si>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</si>
  <si>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</si>
  <si>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</si>
  <si>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</si>
  <si>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</si>
  <si>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</si>
  <si>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</si>
  <si>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</si>
  <si>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</si>
  <si>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</si>
  <si>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</si>
  <si>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</si>
  <si>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</si>
  <si>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</si>
  <si>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</si>
  <si>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</si>
  <si>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</si>
  <si>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</si>
  <si>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</si>
  <si>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</si>
  <si>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</si>
  <si>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</si>
  <si>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</si>
  <si>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</si>
  <si>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</si>
  <si>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</si>
  <si>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</si>
  <si>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</si>
  <si>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</si>
  <si>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</si>
  <si>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</si>
  <si>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</si>
  <si>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</si>
  <si>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</si>
  <si>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</si>
  <si>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</si>
  <si>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</si>
  <si>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</si>
  <si>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</si>
  <si>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</si>
  <si>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</si>
  <si>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</si>
  <si>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</si>
  <si>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</si>
  <si>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</si>
  <si>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</si>
  <si>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</si>
  <si>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</si>
  <si>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</si>
  <si>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</si>
  <si>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</si>
  <si>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</si>
  <si>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</si>
  <si>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</si>
  <si>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</si>
  <si>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</si>
  <si>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</si>
  <si>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</si>
  <si>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</si>
  <si>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</si>
  <si>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</si>
  <si>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</si>
  <si>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</si>
  <si>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</si>
  <si>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</si>
  <si>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</si>
  <si>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</si>
  <si>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</si>
  <si>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</si>
  <si>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</si>
  <si>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</si>
  <si>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</si>
  <si>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</si>
  <si>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</si>
  <si>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</si>
  <si>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</si>
  <si>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</si>
  <si>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</si>
  <si>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</si>
  <si>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</si>
  <si>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</si>
  <si>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</si>
  <si>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</si>
  <si>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</si>
  <si>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</si>
  <si>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</si>
  <si>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</si>
  <si>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</si>
  <si>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</si>
  <si>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</si>
  <si>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</si>
  <si>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</si>
  <si>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</si>
  <si>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</si>
  <si>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</si>
  <si>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</si>
  <si>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</si>
  <si>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</si>
  <si>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</si>
  <si>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</si>
  <si>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</si>
  <si>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</si>
  <si>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</si>
  <si>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</si>
  <si>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</si>
  <si>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</si>
  <si>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</si>
  <si>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</si>
  <si>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</si>
  <si>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</si>
  <si>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</si>
  <si>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</si>
  <si>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</si>
  <si>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</si>
  <si>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</si>
  <si>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</si>
  <si>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</si>
  <si>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</si>
  <si>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</si>
  <si>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</si>
  <si>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</si>
  <si>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</si>
  <si>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</si>
  <si>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</si>
  <si>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</si>
  <si>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</si>
  <si>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</si>
  <si>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</si>
  <si>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</si>
  <si>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</si>
  <si>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</si>
  <si>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</si>
  <si>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</si>
  <si>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</si>
  <si>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</si>
  <si>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</si>
  <si>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</si>
  <si>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</si>
  <si>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</si>
  <si>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</si>
  <si>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</si>
  <si>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</si>
  <si>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</si>
  <si>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</si>
  <si>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</si>
  <si>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</si>
  <si>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</si>
  <si>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</si>
  <si>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</si>
  <si>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</si>
  <si>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</si>
  <si>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</si>
  <si>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</si>
  <si>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</si>
  <si>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</si>
  <si>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</si>
  <si>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</si>
  <si>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</si>
  <si>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</si>
  <si>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</si>
  <si>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</si>
  <si>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</si>
  <si>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</si>
  <si>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</si>
  <si>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</si>
  <si>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</si>
  <si>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</si>
  <si>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</si>
  <si>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</si>
  <si>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</si>
  <si>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</si>
  <si>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</si>
  <si>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</si>
  <si>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</si>
  <si>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</si>
  <si>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</si>
  <si>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</si>
  <si>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</si>
  <si>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</si>
  <si>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</si>
  <si>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</si>
  <si>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</si>
  <si>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</si>
  <si>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</si>
  <si>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</si>
  <si>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</si>
  <si>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</si>
  <si>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</si>
  <si>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</si>
  <si>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</si>
  <si>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</si>
  <si>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</si>
  <si>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</si>
  <si>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</si>
  <si>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</si>
  <si>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</si>
  <si>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</si>
  <si>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</si>
  <si>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</si>
  <si>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</si>
  <si>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</si>
  <si>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</si>
  <si>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</si>
  <si>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</si>
  <si>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</si>
  <si>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</si>
  <si>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</si>
  <si>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</si>
  <si>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</si>
  <si>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</si>
  <si>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</si>
  <si>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</si>
  <si>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</si>
  <si>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</si>
  <si>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</si>
  <si>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</si>
  <si>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</si>
  <si>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</si>
  <si>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</si>
  <si>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</si>
  <si>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</si>
  <si>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</si>
  <si>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</si>
  <si>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</si>
  <si>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</si>
  <si>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</si>
  <si>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</si>
  <si>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</si>
  <si>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</si>
  <si>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</si>
  <si>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</si>
  <si>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</si>
  <si>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</si>
  <si>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</si>
  <si>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</si>
  <si>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</si>
  <si>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</si>
  <si>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</si>
  <si>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</si>
  <si>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</si>
  <si>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</si>
  <si>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</si>
  <si>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</si>
  <si>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</si>
  <si>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</si>
  <si>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</si>
  <si>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</si>
  <si>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</si>
  <si>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</si>
  <si>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</si>
  <si>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</si>
  <si>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</si>
  <si>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</si>
  <si>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</si>
  <si>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</si>
  <si>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</si>
  <si>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</si>
  <si>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</si>
  <si>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</si>
  <si>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</si>
  <si>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</si>
  <si>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</si>
  <si>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</si>
  <si>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</si>
  <si>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</si>
  <si>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</si>
  <si>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</si>
  <si>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</si>
  <si>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</si>
  <si>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</si>
  <si>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</si>
  <si>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</si>
  <si>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</si>
  <si>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</si>
  <si>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</si>
  <si>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</si>
  <si>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</si>
  <si>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</si>
  <si>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</si>
  <si>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</si>
  <si>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</si>
  <si>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</si>
  <si>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</si>
  <si>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</si>
  <si>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</si>
  <si>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</si>
  <si>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</si>
  <si>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</si>
  <si>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</si>
  <si>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</si>
  <si>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</si>
  <si>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</si>
  <si>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</si>
  <si>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</si>
  <si>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</si>
  <si>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</si>
  <si>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</si>
  <si>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</si>
  <si>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</si>
  <si>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</si>
  <si>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</si>
  <si>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</si>
  <si>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</si>
  <si>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</si>
  <si>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</si>
  <si>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</si>
  <si>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</si>
  <si>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</si>
  <si>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</si>
  <si>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</si>
  <si>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</si>
  <si>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</si>
  <si>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</si>
  <si>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</si>
  <si>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</si>
  <si>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</si>
  <si>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</si>
  <si>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</si>
  <si>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</si>
  <si>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</si>
  <si>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</si>
  <si>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</si>
  <si>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</si>
  <si>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</si>
  <si>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</si>
  <si>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</si>
  <si>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</si>
  <si>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</si>
  <si>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</si>
  <si>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</si>
  <si>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</si>
  <si>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</si>
  <si>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</si>
  <si>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</si>
  <si>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</si>
  <si>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</si>
  <si>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</si>
  <si>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</si>
  <si>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</si>
  <si>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</si>
  <si>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</si>
  <si>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</si>
  <si>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</si>
  <si>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</si>
  <si>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</si>
  <si>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</si>
  <si>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</si>
  <si>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</si>
  <si>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</si>
  <si>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</si>
  <si>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</si>
  <si>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</si>
  <si>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</si>
  <si>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</si>
  <si>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</si>
  <si>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</si>
  <si>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</si>
  <si>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</si>
  <si>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</si>
  <si>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</si>
  <si>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</si>
  <si>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</si>
  <si>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</si>
  <si>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</si>
  <si>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</si>
  <si>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</si>
  <si>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</si>
  <si>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</si>
  <si>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</si>
  <si>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</si>
  <si>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</si>
  <si>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</si>
  <si>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</si>
  <si>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</si>
  <si>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</si>
  <si>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</si>
  <si>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</si>
  <si>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</si>
  <si>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</si>
  <si>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</si>
  <si>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</si>
  <si>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</si>
  <si>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</si>
  <si>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</si>
  <si>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</si>
  <si>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</si>
  <si>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</si>
  <si>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</si>
  <si>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</si>
  <si>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</si>
  <si>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</si>
  <si>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</si>
  <si>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</si>
  <si>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</si>
  <si>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</si>
  <si>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</si>
  <si>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</si>
  <si>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</si>
  <si>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</si>
  <si>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</si>
  <si>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</si>
  <si>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</si>
  <si>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</si>
  <si>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</si>
  <si>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</si>
  <si>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</si>
  <si>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</si>
  <si>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</si>
  <si>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</si>
  <si>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</si>
  <si>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</si>
  <si>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</si>
  <si>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</si>
  <si>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</si>
  <si>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</si>
  <si>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</si>
  <si>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</si>
  <si>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</si>
  <si>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</si>
  <si>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</si>
  <si>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</si>
  <si>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</si>
  <si>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</si>
  <si>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</si>
  <si>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</si>
  <si>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</si>
  <si>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</si>
  <si>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</si>
  <si>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</si>
  <si>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</si>
  <si>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</si>
  <si>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</si>
  <si>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</si>
  <si>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</si>
  <si>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</si>
  <si>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</si>
  <si>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</si>
  <si>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</si>
  <si>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</si>
  <si>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</si>
  <si>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</si>
  <si>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</si>
  <si>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</si>
  <si>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</si>
  <si>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</si>
  <si>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</si>
  <si>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</si>
  <si>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</si>
  <si>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</si>
  <si>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</si>
  <si>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</si>
  <si>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</si>
  <si>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</si>
  <si>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</si>
  <si>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</si>
  <si>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</si>
  <si>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</si>
  <si>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</si>
  <si>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</si>
  <si>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</si>
  <si>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</si>
  <si>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</si>
  <si>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</si>
  <si>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</si>
  <si>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</si>
  <si>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</si>
  <si>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</si>
  <si>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</si>
  <si>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</si>
  <si>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</si>
  <si>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</si>
  <si>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</si>
  <si>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</si>
  <si>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</si>
  <si>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</si>
  <si>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</si>
  <si>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</si>
  <si>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</si>
  <si>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</si>
  <si>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</si>
  <si>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</si>
  <si>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</si>
  <si>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</si>
  <si>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</si>
  <si>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</si>
  <si>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</si>
  <si>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</si>
  <si>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</si>
  <si>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</si>
  <si>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</si>
  <si>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</si>
  <si>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</si>
  <si>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</si>
  <si>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</si>
  <si>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</si>
  <si>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</si>
  <si>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</si>
  <si>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</si>
  <si>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</si>
  <si>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</si>
  <si>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</si>
  <si>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</si>
  <si>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</si>
  <si>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</si>
  <si>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</si>
  <si>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</si>
  <si>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</si>
  <si>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</si>
  <si>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</si>
  <si>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</si>
  <si>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</si>
  <si>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</si>
  <si>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</si>
  <si>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</si>
  <si>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</si>
  <si>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</si>
  <si>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</si>
  <si>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</si>
  <si>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</si>
  <si>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</si>
  <si>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</si>
  <si>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</si>
  <si>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</si>
  <si>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</si>
  <si>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</si>
  <si>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</si>
  <si>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</si>
  <si>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</si>
  <si>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</si>
  <si>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</si>
  <si>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</si>
  <si>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</si>
  <si>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</si>
  <si>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</si>
  <si>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</si>
  <si>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</si>
  <si>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</si>
  <si>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</si>
  <si>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</si>
  <si>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</si>
  <si>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</si>
  <si>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</si>
  <si>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</si>
  <si>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</si>
  <si>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</si>
  <si>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</si>
  <si>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</si>
  <si>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</si>
  <si>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</si>
  <si>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</si>
  <si>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</si>
  <si>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</si>
  <si>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</si>
  <si>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</si>
  <si>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</si>
  <si>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</si>
  <si>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</si>
  <si>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</si>
  <si>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</si>
  <si>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</si>
  <si>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</si>
  <si>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</si>
  <si>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</si>
  <si>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</si>
  <si>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</si>
  <si>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</si>
  <si>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</si>
  <si>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</si>
  <si>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</si>
  <si>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</si>
  <si>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</si>
  <si>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</si>
  <si>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</si>
  <si>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</si>
  <si>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</si>
  <si>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</si>
  <si>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</si>
  <si>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</si>
  <si>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</si>
  <si>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</si>
  <si>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</si>
  <si>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</si>
  <si>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</si>
  <si>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</si>
  <si>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</si>
  <si>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</si>
  <si>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</si>
  <si>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</si>
  <si>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</si>
  <si>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</si>
  <si>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</si>
  <si>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</si>
  <si>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</si>
  <si>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</si>
  <si>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</si>
  <si>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</si>
  <si>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</si>
  <si>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</si>
  <si>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</si>
  <si>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</si>
  <si>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</si>
  <si>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</si>
  <si>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</si>
  <si>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</si>
  <si>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</si>
  <si>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</si>
  <si>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</si>
  <si>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</si>
  <si>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</si>
  <si>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</si>
  <si>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</si>
  <si>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</si>
  <si>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</si>
  <si>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</si>
  <si>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</si>
  <si>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</si>
  <si>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</si>
  <si>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</si>
  <si>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</si>
  <si>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</si>
  <si>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</si>
  <si>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</si>
  <si>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</si>
  <si>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</si>
  <si>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</si>
  <si>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</si>
  <si>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</si>
  <si>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</si>
  <si>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</si>
  <si>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</si>
  <si>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</si>
  <si>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</si>
  <si>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</si>
  <si>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</si>
  <si>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</si>
  <si>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</si>
  <si>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</si>
  <si>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</si>
  <si>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</si>
  <si>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</si>
  <si>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</si>
  <si>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</si>
  <si>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</si>
  <si>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</si>
  <si>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</si>
  <si>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</si>
  <si>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</si>
  <si>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</si>
  <si>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</si>
  <si>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</si>
  <si>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</si>
  <si>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</si>
  <si>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</si>
  <si>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</si>
  <si>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</si>
  <si>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</si>
  <si>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</si>
  <si>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</si>
  <si>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</si>
  <si>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</si>
  <si>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</si>
  <si>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</si>
  <si>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</si>
  <si>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</si>
  <si>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</si>
  <si>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</si>
  <si>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</si>
  <si>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</si>
  <si>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</si>
  <si>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</si>
  <si>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</si>
  <si>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</si>
  <si>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</si>
  <si>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</si>
  <si>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</si>
  <si>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</si>
  <si>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</si>
  <si>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</si>
  <si>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</si>
  <si>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</si>
  <si>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</si>
  <si>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</si>
  <si>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</si>
  <si>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</si>
  <si>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</si>
  <si>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</si>
  <si>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</si>
  <si>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</si>
  <si>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</si>
  <si>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</si>
  <si>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</si>
  <si>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</si>
  <si>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</si>
  <si>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</si>
  <si>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</si>
  <si>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</si>
  <si>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</si>
  <si>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</si>
  <si>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</si>
  <si>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</si>
  <si>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</si>
  <si>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</si>
  <si>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</si>
  <si>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</si>
  <si>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</si>
  <si>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</si>
  <si>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</si>
  <si>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</si>
  <si>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</si>
  <si>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</si>
  <si>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</si>
  <si>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</si>
  <si>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</si>
  <si>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</si>
  <si>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</si>
  <si>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</si>
  <si>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</si>
  <si>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</si>
  <si>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</si>
  <si>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</si>
  <si>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</si>
  <si>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</si>
  <si>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</si>
  <si>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</si>
  <si>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</si>
  <si>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</si>
  <si>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</si>
  <si>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</si>
  <si>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</si>
  <si>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</si>
  <si>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</si>
  <si>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</si>
  <si>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</si>
  <si>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</si>
  <si>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</si>
  <si>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</si>
  <si>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</si>
  <si>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</si>
  <si>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</si>
  <si>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</si>
  <si>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</si>
  <si>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</si>
  <si>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</si>
  <si>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</si>
  <si>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</si>
  <si>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</si>
  <si>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</si>
  <si>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</si>
  <si>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</si>
  <si>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</si>
  <si>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</si>
  <si>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</si>
  <si>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</si>
  <si>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</si>
  <si>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</si>
  <si>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</si>
  <si>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</si>
  <si>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</si>
  <si>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</si>
  <si>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</si>
  <si>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</si>
  <si>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</si>
  <si>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</si>
  <si>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</si>
  <si>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</si>
  <si>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</si>
  <si>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</si>
  <si>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</si>
  <si>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</si>
  <si>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</si>
  <si>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</si>
  <si>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</si>
  <si>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</si>
  <si>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</si>
  <si>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</si>
  <si>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</si>
  <si>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</si>
  <si>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</si>
  <si>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</si>
  <si>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</si>
  <si>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</si>
  <si>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</si>
  <si>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</si>
  <si>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</si>
  <si>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</si>
  <si>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</si>
  <si>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</si>
  <si>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</si>
  <si>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</si>
  <si>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</si>
  <si>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</si>
  <si>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</si>
  <si>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</si>
  <si>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</si>
  <si>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</si>
  <si>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</si>
  <si>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</si>
  <si>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</si>
  <si>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</si>
  <si>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</si>
  <si>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</si>
  <si>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</si>
  <si>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</si>
  <si>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</si>
  <si>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</si>
  <si>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</si>
  <si>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</si>
  <si>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</si>
  <si>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</si>
  <si>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</si>
  <si>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</si>
  <si>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</si>
  <si>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</si>
  <si>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</si>
  <si>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</si>
  <si>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</si>
  <si>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</si>
  <si>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</si>
  <si>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</si>
  <si>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</si>
  <si>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</si>
  <si>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</si>
  <si>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</si>
  <si>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</si>
  <si>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</si>
  <si>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</si>
  <si>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</si>
  <si>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</si>
  <si>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</si>
  <si>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</si>
  <si>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</si>
  <si>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</si>
  <si>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</si>
  <si>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</si>
  <si>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</si>
  <si>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</si>
  <si>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</si>
  <si>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</si>
  <si>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</si>
  <si>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</si>
  <si>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</si>
  <si>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</si>
  <si>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</si>
  <si>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</si>
  <si>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</si>
  <si>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</si>
  <si>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</si>
  <si>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</si>
  <si>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</si>
  <si>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</si>
  <si>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</si>
  <si>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</si>
  <si>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</si>
  <si>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</si>
  <si>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</si>
  <si>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</si>
  <si>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</si>
  <si>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</si>
  <si>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</si>
  <si>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</si>
  <si>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</si>
  <si>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</si>
  <si>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</si>
  <si>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</si>
  <si>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</si>
  <si>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</si>
  <si>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</si>
  <si>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</si>
  <si>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</si>
  <si>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</si>
  <si>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</si>
  <si>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</si>
  <si>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</si>
  <si>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</si>
  <si>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</si>
  <si>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</si>
  <si>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</si>
  <si>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</si>
  <si>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</si>
  <si>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</si>
  <si>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</si>
  <si>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</si>
  <si>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</si>
  <si>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</si>
  <si>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</si>
  <si>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</si>
  <si>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</si>
  <si>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</si>
  <si>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</si>
  <si>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</si>
  <si>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</si>
  <si>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</si>
  <si>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</si>
  <si>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</si>
  <si>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</si>
  <si>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</si>
  <si>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</si>
  <si>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</si>
  <si>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</si>
  <si>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</si>
  <si>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</si>
  <si>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</si>
  <si>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</si>
  <si>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</si>
  <si>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</si>
  <si>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</si>
  <si>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</si>
  <si>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</si>
  <si>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</si>
  <si>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</si>
  <si>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</si>
  <si>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</si>
  <si>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</si>
  <si>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</si>
  <si>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</si>
  <si>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</si>
  <si>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</si>
  <si>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</si>
  <si>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</si>
  <si>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</si>
  <si>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</si>
  <si>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</si>
  <si>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</si>
  <si>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</si>
  <si>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</si>
  <si>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</si>
  <si>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</si>
  <si>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</si>
  <si>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</si>
  <si>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</si>
  <si>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</si>
  <si>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</si>
  <si>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</si>
  <si>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</si>
  <si>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</si>
  <si>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</si>
  <si>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</si>
  <si>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</si>
  <si>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</si>
  <si>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</si>
  <si>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</si>
  <si>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</si>
  <si>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</si>
  <si>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</si>
  <si>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</si>
  <si>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</si>
  <si>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</si>
  <si>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</si>
  <si>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</si>
  <si>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</si>
  <si>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</si>
  <si>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</si>
  <si>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</si>
  <si>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</si>
  <si>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</si>
  <si>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</si>
  <si>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</si>
  <si>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</si>
  <si>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</si>
  <si>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</si>
  <si>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</si>
  <si>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</si>
  <si>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</si>
  <si>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</si>
  <si>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</si>
  <si>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</si>
  <si>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</si>
  <si>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</si>
  <si>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</si>
  <si>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</si>
  <si>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</si>
  <si>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</si>
  <si>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</si>
  <si>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</si>
  <si>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</si>
  <si>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</si>
  <si>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</si>
  <si>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</si>
  <si>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</si>
  <si>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</si>
  <si>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</si>
  <si>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</si>
  <si>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</si>
  <si>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</si>
  <si>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</si>
  <si>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</si>
  <si>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</si>
  <si>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</si>
  <si>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</si>
  <si>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</si>
  <si>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</si>
  <si>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</si>
  <si>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</si>
  <si>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</si>
  <si>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</si>
  <si>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</si>
  <si>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</si>
  <si>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</si>
  <si>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</si>
  <si>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</si>
  <si>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</si>
  <si>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</si>
  <si>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</si>
  <si>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</si>
  <si>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</si>
  <si>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</si>
  <si>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</si>
  <si>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</si>
  <si>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</si>
  <si>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</si>
  <si>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</si>
  <si>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</si>
  <si>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</si>
  <si>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</si>
  <si>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</si>
  <si>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</si>
  <si>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</si>
  <si>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</si>
  <si>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</si>
  <si>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</si>
  <si>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</si>
  <si>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</si>
  <si>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</si>
  <si>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</si>
  <si>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</si>
  <si>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</si>
  <si>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</si>
  <si>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</si>
  <si>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</si>
  <si>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</si>
  <si>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</si>
  <si>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</si>
  <si>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</si>
  <si>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</si>
  <si>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</si>
  <si>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</si>
  <si>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</si>
  <si>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</si>
  <si>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</si>
  <si>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</si>
  <si>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</si>
  <si>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</si>
  <si>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</si>
  <si>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</si>
  <si>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</si>
  <si>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</si>
  <si>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</si>
  <si>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</si>
  <si>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</si>
  <si>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</si>
  <si>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</si>
  <si>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</si>
  <si>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</si>
  <si>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</si>
  <si>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</si>
  <si>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</si>
  <si>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</si>
  <si>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</si>
  <si>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</si>
  <si>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</si>
  <si>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</si>
  <si>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</si>
  <si>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</si>
  <si>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</si>
  <si>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</si>
  <si>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</si>
  <si>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</si>
  <si>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</si>
  <si>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</si>
  <si>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</si>
  <si>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</si>
  <si>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</si>
  <si>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</si>
  <si>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</si>
  <si>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</si>
  <si>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</si>
  <si>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</si>
  <si>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</si>
  <si>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</si>
  <si>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</si>
  <si>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</si>
  <si>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</si>
  <si>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</si>
  <si>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</si>
  <si>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</si>
  <si>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</si>
  <si>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</si>
  <si>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</si>
  <si>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</si>
  <si>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</si>
  <si>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</si>
  <si>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</si>
  <si>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</si>
  <si>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</si>
  <si>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</si>
  <si>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</si>
  <si>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</si>
  <si>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</si>
  <si>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</si>
  <si>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</si>
  <si>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</si>
  <si>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</si>
  <si>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</si>
  <si>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</si>
  <si>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</si>
  <si>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</si>
  <si>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</si>
  <si>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</si>
  <si>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</si>
  <si>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</si>
  <si>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</si>
  <si>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</si>
  <si>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</si>
  <si>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</si>
  <si>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</si>
  <si>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</si>
  <si>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</si>
  <si>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</si>
  <si>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</si>
  <si>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</si>
  <si>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</si>
  <si>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</si>
  <si>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</si>
  <si>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</si>
  <si>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</si>
  <si>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</si>
  <si>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</si>
  <si>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</si>
  <si>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</si>
  <si>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</si>
  <si>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</si>
  <si>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</si>
  <si>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</si>
  <si>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</si>
  <si>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</si>
  <si>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</si>
  <si>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</si>
  <si>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</si>
  <si>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</si>
  <si>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</si>
  <si>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</si>
  <si>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</si>
  <si>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</si>
  <si>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</si>
  <si>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</si>
  <si>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</si>
  <si>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</si>
  <si>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</si>
  <si>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</si>
  <si>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</si>
  <si>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</si>
  <si>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</si>
  <si>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</si>
  <si>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</si>
  <si>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</si>
  <si>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</si>
  <si>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</si>
  <si>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</si>
  <si>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</si>
  <si>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</si>
  <si>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</si>
  <si>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</si>
  <si>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</si>
  <si>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</si>
  <si>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</si>
  <si>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</si>
  <si>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</si>
  <si>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</si>
  <si>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</si>
  <si>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</si>
  <si>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</si>
  <si>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</si>
  <si>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</si>
  <si>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</si>
  <si>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</si>
  <si>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</si>
  <si>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</si>
  <si>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</si>
  <si>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</si>
  <si>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</si>
  <si>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</si>
  <si>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</si>
  <si>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</si>
  <si>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</si>
  <si>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</si>
  <si>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</si>
  <si>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</si>
  <si>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</si>
  <si>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</si>
  <si>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</si>
  <si>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</si>
  <si>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</si>
  <si>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</si>
  <si>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</si>
  <si>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</si>
  <si>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</si>
  <si>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</si>
  <si>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</si>
  <si>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</si>
  <si>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</si>
  <si>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</si>
  <si>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</si>
  <si>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</si>
  <si>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</si>
  <si>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</si>
  <si>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</si>
  <si>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</si>
  <si>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</si>
  <si>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</si>
  <si>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</si>
  <si>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</si>
  <si>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</si>
  <si>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</si>
  <si>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</si>
  <si>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</si>
  <si>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</si>
  <si>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</si>
  <si>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</si>
  <si>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</si>
  <si>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</si>
  <si>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</si>
  <si>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</si>
  <si>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</si>
  <si>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</si>
  <si>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</si>
  <si>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</si>
  <si>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</si>
  <si>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</si>
  <si>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</si>
  <si>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</si>
  <si>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</si>
  <si>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</si>
  <si>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</si>
  <si>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</si>
  <si>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</si>
  <si>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</si>
  <si>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</si>
  <si>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</si>
  <si>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</si>
  <si>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</si>
  <si>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</si>
  <si>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</si>
  <si>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</si>
  <si>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</si>
  <si>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</si>
  <si>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</si>
  <si>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</si>
  <si>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</si>
  <si>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</si>
  <si>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</si>
  <si>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</si>
  <si>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</si>
  <si>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</si>
  <si>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</si>
  <si>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</si>
  <si>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</si>
  <si>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</si>
  <si>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</si>
  <si>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</si>
  <si>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</si>
  <si>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</si>
  <si>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</si>
  <si>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</si>
  <si>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</si>
  <si>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</si>
  <si>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</si>
  <si>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</si>
  <si>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</si>
  <si>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</si>
  <si>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</si>
  <si>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</si>
  <si>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</si>
  <si>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</si>
  <si>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</si>
  <si>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</si>
  <si>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</si>
  <si>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</si>
  <si>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</si>
  <si>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</si>
  <si>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</si>
  <si>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</si>
  <si>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</si>
  <si>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</si>
  <si>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</si>
  <si>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</si>
  <si>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</si>
  <si>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</si>
  <si>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</si>
  <si>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</si>
  <si>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</si>
  <si>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</si>
  <si>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</si>
  <si>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</si>
  <si>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</si>
  <si>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</si>
  <si>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</si>
  <si>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</si>
  <si>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</si>
  <si>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</si>
  <si>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Esmelhiriadora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</si>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</sst>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0.875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0" t="str">
        <f>IF(BS_CONTROLE[[#This Row],[Atividade]]=0, "-", BS_CONTROLE[[#This Row],[Atividade]])</f>
        <v>MECANIZAÇÃO - ESMERILHADORA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>MecanizaçãoOperação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0" t="str">
        <f>IF(BS_CONTROLE[[#This Row],[Atividade]]=0, "-", BS_CONTROLE[[#This Row],[Atividade]])</f>
        <v>PDM - SOLDA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0.16666666666666666</v>
      </c>
      <c r="Q189" s="117">
        <v>2040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0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 hidden="1">
      <c r="A191" s="147" t="str">
        <f>D191&amp;B191</f>
        <v>V8345973</v>
      </c>
      <c r="B191" s="155">
        <v>45973</v>
      </c>
      <c r="C191" s="156">
        <f>IF(BS_CONTROLE[[#This Row],[DATA]]="","",WEEKNUM(BS_CONTROLE[[#This Row],[DATA]]))</f>
        <v>46</v>
      </c>
      <c r="D191" s="157" t="s">
        <v>875</v>
      </c>
      <c r="E191" s="239">
        <v>151</v>
      </c>
      <c r="F191" s="142" t="s">
        <v>833</v>
      </c>
      <c r="G191" s="177" t="str">
        <f>IF(D191="","*",VLOOKUP(F191,BS_ATIVIDADE[],3,FALSE))</f>
        <v>OUTROS</v>
      </c>
      <c r="H191" s="200" t="s">
        <v>300</v>
      </c>
      <c r="I191" s="158" t="s">
        <v>300</v>
      </c>
      <c r="J191" s="141">
        <v>73</v>
      </c>
      <c r="K191" s="141">
        <v>186.5</v>
      </c>
      <c r="L191" s="117" t="s">
        <v>517</v>
      </c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1" s="118">
        <v>8.3333333333333329E-2</v>
      </c>
      <c r="P191" s="118">
        <v>0.33333333333333331</v>
      </c>
      <c r="Q191" s="117">
        <v>1</v>
      </c>
      <c r="R191" s="10" t="str">
        <f>IFERROR(_xlfn.XLOOKUP(F191, BS_ATIVIDADE[ATIVIDADE],BS_ATIVIDADE[UNIDADE] ), "*")</f>
        <v>BINÁRIO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1287</v>
      </c>
      <c r="W191" s="117" t="s">
        <v>1344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>
        <v>6214</v>
      </c>
      <c r="AF191" s="119" t="s">
        <v>517</v>
      </c>
      <c r="AG191" s="119" t="s">
        <v>517</v>
      </c>
      <c r="AH191" s="16"/>
      <c r="AI191" s="140" t="str">
        <f>IF(BS_CONTROLE[[#This Row],[Atividade]]=0, "-", BS_CONTROLE[[#This Row],[Atividade]])</f>
        <v>OUTRAS ATIVIDADES</v>
      </c>
      <c r="AJ191" s="9" t="str">
        <f>IF(BS_CONTROLE[[#This Row],[Atividade]]=0, "-", BS_CONTROLE[[#This Row],[Atividade]])</f>
        <v>OUTRAS ATIVIDADES</v>
      </c>
      <c r="AK191" s="34" t="str">
        <f>BS_CONTROLE[[#This Row],[Local - Partida]]</f>
        <v>ZEH</v>
      </c>
      <c r="AL191" s="34" t="str">
        <f>BS_CONTROLE[[#This Row],[Local - Encerramento]]</f>
        <v>ZEH</v>
      </c>
      <c r="AM191" s="117" t="str">
        <f>IF(BS_CONTROLE[[#This Row],[Entre - Estações]]=0, "-", BS_CONTROLE[[#This Row],[Entre - Estações]])</f>
        <v>ZCG-ZEH</v>
      </c>
      <c r="AN191" s="117" t="str">
        <f>IF(BS_CONTROLE[[#This Row],[SB]]=0, "-", BS_CONTROLE[[#This Row],[SB]])</f>
        <v>184ZEH</v>
      </c>
      <c r="AO191" s="117">
        <f>IF(BS_CONTROLE[[#This Row],[SUB]]=0, "-", BS_CONTROLE[[#This Row],[SUB]])</f>
        <v>73</v>
      </c>
      <c r="AP191" s="117">
        <f>BS_CONTROLE[[#This Row],[KM - Inicio]]</f>
        <v>186.5</v>
      </c>
      <c r="AQ191" s="117">
        <f>BS_CONTROLE[[#This Row],[KM - Inicio]]</f>
        <v>186.5</v>
      </c>
      <c r="AR191" s="120"/>
      <c r="AS191" s="120"/>
      <c r="AT191" s="120"/>
      <c r="AU191" s="166"/>
      <c r="AV191" s="166"/>
      <c r="AW191" s="15"/>
      <c r="AX191" s="15"/>
      <c r="AY191" s="12">
        <f t="shared" si="57"/>
        <v>0</v>
      </c>
      <c r="AZ191" s="192"/>
      <c r="BA191" s="121"/>
      <c r="BB191" s="10" t="str">
        <f>IFERROR(_xlfn.XLOOKUP(AI191, BS_ATIVIDADE[ATIVIDADE],BS_ATIVIDADE[UNIDADE] ), "*")</f>
        <v>BINÁRIO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Saulo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58"/>
        <v>Produção e Intervalo</v>
      </c>
      <c r="BR191" s="21">
        <f t="shared" si="59"/>
        <v>0</v>
      </c>
      <c r="BS191" s="21">
        <f t="shared" si="60"/>
        <v>0</v>
      </c>
      <c r="BT191" s="8" t="str">
        <f t="shared" si="43"/>
        <v/>
      </c>
    </row>
    <row r="192" spans="1:73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/>
      </c>
    </row>
    <row r="193" spans="1:73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/>
      </c>
    </row>
    <row r="194" spans="1:73" hidden="1">
      <c r="A194" s="147" t="str">
        <f>D194&amp;B194</f>
        <v>V4045973</v>
      </c>
      <c r="B194" s="155">
        <v>45973</v>
      </c>
      <c r="C194" s="156">
        <f>IF(BS_CONTROLE[[#This Row],[DATA]]="","",WEEKNUM(BS_CONTROLE[[#This Row],[DATA]]))</f>
        <v>46</v>
      </c>
      <c r="D194" s="157" t="s">
        <v>852</v>
      </c>
      <c r="E194" s="239">
        <v>136</v>
      </c>
      <c r="F194" s="142" t="s">
        <v>795</v>
      </c>
      <c r="G194" s="177" t="str">
        <f>IF(D194="","*",VLOOKUP(F194,BS_ATIVIDADE[],3,FALSE))</f>
        <v>MECANIZAÇÃO - SOCADORA</v>
      </c>
      <c r="H194" s="200" t="s">
        <v>211</v>
      </c>
      <c r="I194" s="158" t="s">
        <v>211</v>
      </c>
      <c r="J194" s="141">
        <v>73</v>
      </c>
      <c r="K194" s="141">
        <v>15</v>
      </c>
      <c r="L194" s="117" t="s">
        <v>517</v>
      </c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4" s="118">
        <v>0.35416666666666669</v>
      </c>
      <c r="P194" s="118">
        <v>8.3333333333333329E-2</v>
      </c>
      <c r="Q194" s="117">
        <f>896*2</f>
        <v>1792</v>
      </c>
      <c r="R194" s="10" t="str">
        <f>IFERROR(_xlfn.XLOOKUP(F194, BS_ATIVIDADE[ATIVIDADE],BS_ATIVIDADE[UNIDADE] ), "*")</f>
        <v>M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1287</v>
      </c>
      <c r="W194" s="117" t="s">
        <v>1412</v>
      </c>
      <c r="X194" s="116" t="s">
        <v>519</v>
      </c>
      <c r="Y194" s="143"/>
      <c r="Z194" s="116"/>
      <c r="AA194" s="117">
        <v>1</v>
      </c>
      <c r="AB194" s="115" t="s">
        <v>509</v>
      </c>
      <c r="AC194" s="115" t="s">
        <v>517</v>
      </c>
      <c r="AD194" s="119">
        <v>0.29166666666666669</v>
      </c>
      <c r="AE194" s="117">
        <v>6240</v>
      </c>
      <c r="AF194" s="117">
        <v>6222</v>
      </c>
      <c r="AG194" s="141" t="s">
        <v>517</v>
      </c>
      <c r="AH194" s="16"/>
      <c r="AI194" s="140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4" t="str">
        <f>BS_CONTROLE[[#This Row],[Local - Partida]]</f>
        <v>ZMAPAT2</v>
      </c>
      <c r="AL194" s="34" t="str">
        <f>BS_CONTROLE[[#This Row],[Local - Encerramento]]</f>
        <v>ZMAPAT2</v>
      </c>
      <c r="AM194" s="117" t="str">
        <f>IF(BS_CONTROLE[[#This Row],[Entre - Estações]]=0, "-", BS_CONTROLE[[#This Row],[Entre - Estações]])</f>
        <v>ZTO-ZDZ</v>
      </c>
      <c r="AN194" s="117" t="str">
        <f>IF(BS_CONTROLE[[#This Row],[SB]]=0, "-", BS_CONTROLE[[#This Row],[SB]])</f>
        <v>K14K18</v>
      </c>
      <c r="AO194" s="117">
        <f>IF(BS_CONTROLE[[#This Row],[SUB]]=0, "-", BS_CONTROLE[[#This Row],[SUB]])</f>
        <v>73</v>
      </c>
      <c r="AP194" s="117">
        <f>BS_CONTROLE[[#This Row],[KM - Inicio]]</f>
        <v>15</v>
      </c>
      <c r="AQ194" s="117">
        <f>BS_CONTROLE[[#This Row],[KM - Inicio]]</f>
        <v>15</v>
      </c>
      <c r="AR194" s="120"/>
      <c r="AS194" s="120"/>
      <c r="AT194" s="120"/>
      <c r="AU194" s="166"/>
      <c r="AV194" s="166"/>
      <c r="AW194" s="15"/>
      <c r="AX194" s="15"/>
      <c r="AY194" s="12">
        <f t="shared" ref="AY194" si="63">IF(D194="","*",IFERROR(IF(ISODD(COUNT(AS194:AX194)),"ERRO",SUM((AT194-AS194),(AV194-AU194),(AX194-AW194))),"ERRO"))</f>
        <v>0</v>
      </c>
      <c r="AZ194" s="192"/>
      <c r="BA194" s="121"/>
      <c r="BB194" s="10" t="str">
        <f>IFERROR(_xlfn.XLOOKUP(AI194, BS_ATIVIDADE[ATIVIDADE],BS_ATIVIDADE[UNIDADE] ), "*")</f>
        <v>M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tr">
        <f>BS_CONTROLE[[#This Row],[Responsavel pelo boletim]]</f>
        <v>Saulo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ref="BQ194" si="64">IF(AND(BR194&lt;1,BS194&lt;1),"Produção e Intervalo",IF(BR194&lt;1,"Intervalo",IF(BS194&lt;1,"Produção","Aderente")))</f>
        <v>Produção e Intervalo</v>
      </c>
      <c r="BR194" s="21">
        <f t="shared" ref="BR194" si="65">IF(OR(B194="",F194=""),"*",AY194/P194)</f>
        <v>0</v>
      </c>
      <c r="BS194" s="21">
        <f t="shared" ref="BS194" si="66">IF(OR(B194="",F194=""),"*",BA194/Q194)</f>
        <v>0</v>
      </c>
      <c r="BT194" s="8" t="str">
        <f t="shared" ref="BT194" si="67">IF(BN194="","",SUBSTITUTE(BM194," ","")&amp;SUBSTITUTE(BN194," ",""))</f>
        <v/>
      </c>
    </row>
    <row r="195" spans="1:73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/>
      </c>
    </row>
    <row r="196" spans="1:73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/>
      </c>
    </row>
    <row r="197" spans="1:73" hidden="1">
      <c r="A197" s="147" t="str">
        <f t="shared" ref="A197" si="68">D197&amp;B197</f>
        <v>ANTÔNIO (TP-713)45973</v>
      </c>
      <c r="B197" s="155">
        <v>45973</v>
      </c>
      <c r="C197" s="156">
        <f>IF(BS_CONTROLE[[#This Row],[DATA]]="","",WEEKNUM(BS_CONTROLE[[#This Row],[DATA]]))</f>
        <v>46</v>
      </c>
      <c r="D197" s="157" t="s">
        <v>935</v>
      </c>
      <c r="E197" s="239">
        <v>80</v>
      </c>
      <c r="F197" s="142" t="s">
        <v>872</v>
      </c>
      <c r="G197" s="177" t="str">
        <f>IF(D197="","*",VLOOKUP(F197,BS_ATIVIDADE[],3,FALSE))</f>
        <v>SOLDA</v>
      </c>
      <c r="H197" s="141" t="s">
        <v>171</v>
      </c>
      <c r="I197" s="118" t="s">
        <v>517</v>
      </c>
      <c r="J197" s="141">
        <v>71</v>
      </c>
      <c r="K197" s="141">
        <v>230</v>
      </c>
      <c r="L197" s="117">
        <v>230.5</v>
      </c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97" s="141" t="s">
        <v>171</v>
      </c>
      <c r="O197" s="118">
        <v>0.375</v>
      </c>
      <c r="P197" s="118">
        <v>6.25E-2</v>
      </c>
      <c r="Q197" s="117">
        <v>1</v>
      </c>
      <c r="R197" s="10" t="str">
        <f>IFERROR(_xlfn.XLOOKUP(F197, BS_ATIVIDADE[ATIVIDADE],BS_ATIVIDADE[UNIDADE] ), "*")</f>
        <v>Nº DE SOLDA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7" s="117" t="s">
        <v>1213</v>
      </c>
      <c r="W197" s="117" t="s">
        <v>1182</v>
      </c>
      <c r="X197" s="116" t="s">
        <v>519</v>
      </c>
      <c r="Y197" s="143"/>
      <c r="Z197" s="116"/>
      <c r="AA197" s="117" t="s">
        <v>517</v>
      </c>
      <c r="AB197" s="115" t="s">
        <v>517</v>
      </c>
      <c r="AC197" s="115" t="s">
        <v>517</v>
      </c>
      <c r="AD197" s="119" t="s">
        <v>517</v>
      </c>
      <c r="AE197" s="119" t="s">
        <v>517</v>
      </c>
      <c r="AF197" s="119" t="s">
        <v>517</v>
      </c>
      <c r="AG197" s="119" t="s">
        <v>517</v>
      </c>
      <c r="AH197" s="16"/>
      <c r="AI197" s="142" t="s">
        <v>872</v>
      </c>
      <c r="AJ197" s="9" t="str">
        <f>IF(BS_CONTROLE[[#This Row],[Atividade]]=0, "-", BS_CONTROLE[[#This Row],[Atividade]])</f>
        <v>PDM - SOLDA</v>
      </c>
      <c r="AK197" s="34" t="str">
        <f>BS_CONTROLE[[#This Row],[Local - Partida]]</f>
        <v>ZTI2322</v>
      </c>
      <c r="AL197" s="34" t="str">
        <f>BS_CONTROLE[[#This Row],[Local - Encerramento]]</f>
        <v>-</v>
      </c>
      <c r="AM197" s="117" t="str">
        <f>IF(BS_CONTROLE[[#This Row],[Entre - Estações]]=0, "-", BS_CONTROLE[[#This Row],[Entre - Estações]])</f>
        <v>ZTI</v>
      </c>
      <c r="AN197" s="117" t="str">
        <f>IF(BS_CONTROLE[[#This Row],[SB]]=0, "-", BS_CONTROLE[[#This Row],[SB]])</f>
        <v>ZTI2322</v>
      </c>
      <c r="AO197" s="117">
        <f>IF(BS_CONTROLE[[#This Row],[SUB]]=0, "-", BS_CONTROLE[[#This Row],[SUB]])</f>
        <v>71</v>
      </c>
      <c r="AP197" s="117">
        <f>BS_CONTROLE[[#This Row],[KM - Inicio]]</f>
        <v>230</v>
      </c>
      <c r="AQ197" s="117">
        <f>BS_CONTROLE[[#This Row],[KM - Inicio]]</f>
        <v>230</v>
      </c>
      <c r="AR197" s="120"/>
      <c r="AS197" s="120"/>
      <c r="AT197" s="120"/>
      <c r="AU197" s="166"/>
      <c r="AV197" s="166"/>
      <c r="AW197" s="15"/>
      <c r="AX197" s="15"/>
      <c r="AY197" s="12">
        <f>IF(D197="","*",IFERROR(IF(ISODD(COUNT(AS197:AX197)),"ERRO",SUM((AT197-AS197),(AV197-AU197),(AX197-AW197))),"ERRO"))</f>
        <v>0</v>
      </c>
      <c r="AZ197" s="192"/>
      <c r="BA197" s="121"/>
      <c r="BB197" s="10" t="str">
        <f>IFERROR(_xlfn.XLOOKUP(AI197, BS_ATIVIDADE[ATIVIDADE],BS_ATIVIDADE[UNIDADE] ), "*")</f>
        <v>Nº DE SOLDA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7" s="187" t="str">
        <f>BS_CONTROLE[[#This Row],[Responsavel pelo boletim]]</f>
        <v>Antônio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>IF(AND(BR197&lt;1,BS197&lt;1),"Produção e Intervalo",IF(BR197&lt;1,"Intervalo",IF(BS197&lt;1,"Produção","Aderente")))</f>
        <v>Produção e Intervalo</v>
      </c>
      <c r="BR197" s="21">
        <f>IF(OR(B197="",F197=""),"*",AY197/P197)</f>
        <v>0</v>
      </c>
      <c r="BS197" s="21">
        <f>IF(OR(B197="",F197=""),"*",BA197/Q197)</f>
        <v>0</v>
      </c>
      <c r="BT197" s="8" t="str">
        <f t="shared" si="43"/>
        <v/>
      </c>
      <c r="BU197" s="8"/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/>
      </c>
    </row>
    <row r="200" spans="1:73" hidden="1">
      <c r="A200" s="147" t="str">
        <f>D200&amp;B200</f>
        <v>EXPANSÃO TURMA 145973</v>
      </c>
      <c r="B200" s="155">
        <v>45973</v>
      </c>
      <c r="C200" s="156">
        <f>IF(BS_CONTROLE[[#This Row],[DATA]]="","",WEEKNUM(BS_CONTROLE[[#This Row],[DATA]]))</f>
        <v>46</v>
      </c>
      <c r="D200" s="157" t="s">
        <v>691</v>
      </c>
      <c r="E200" s="239">
        <v>160</v>
      </c>
      <c r="F200" s="142" t="s">
        <v>751</v>
      </c>
      <c r="G200" s="177" t="str">
        <f>IF(D200="","*",VLOOKUP(F200,BS_ATIVIDADE[],3,FALSE))</f>
        <v>EXPANSÃO</v>
      </c>
      <c r="H200" s="200" t="s">
        <v>96</v>
      </c>
      <c r="I200" s="158" t="s">
        <v>517</v>
      </c>
      <c r="J200" s="141">
        <v>70</v>
      </c>
      <c r="K200" s="141">
        <v>112</v>
      </c>
      <c r="L200" s="117" t="s">
        <v>517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0" s="118">
        <v>0.35416666666666669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0" s="117" t="s">
        <v>1443</v>
      </c>
      <c r="W200" s="117" t="s">
        <v>1182</v>
      </c>
      <c r="X200" s="116" t="s">
        <v>519</v>
      </c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EXPANSÃO - SOLDA</v>
      </c>
      <c r="AJ200" s="9" t="str">
        <f>IF(BS_CONTROLE[[#This Row],[Atividade]]=0, "-", BS_CONTROLE[[#This Row],[Atividade]])</f>
        <v>EXPANSÃO - SOLDA</v>
      </c>
      <c r="AK200" s="34" t="str">
        <f>BS_CONTROLE[[#This Row],[Local - Partida]]</f>
        <v>111ZCD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ZLI-ZCD</v>
      </c>
      <c r="AN200" s="117" t="str">
        <f>IF(BS_CONTROLE[[#This Row],[SB]]=0, "-", BS_CONTROLE[[#This Row],[SB]])</f>
        <v>111ZCD</v>
      </c>
      <c r="AO200" s="117">
        <f>IF(BS_CONTROLE[[#This Row],[SUB]]=0, "-", BS_CONTROLE[[#This Row],[SUB]])</f>
        <v>70</v>
      </c>
      <c r="AP200" s="117">
        <f>BS_CONTROLE[[#This Row],[KM - Inicio]]</f>
        <v>112</v>
      </c>
      <c r="AQ200" s="117">
        <f>BS_CONTROLE[[#This Row],[KM - Inicio]]</f>
        <v>112</v>
      </c>
      <c r="AR200" s="120"/>
      <c r="AS200" s="120"/>
      <c r="AT200" s="120"/>
      <c r="AU200" s="166"/>
      <c r="AV200" s="166"/>
      <c r="AW200" s="15"/>
      <c r="AX200" s="15"/>
      <c r="AY200" s="12">
        <f t="shared" si="57"/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0" s="187" t="str">
        <f>BS_CONTROLE[[#This Row],[Responsavel pelo boletim]]</f>
        <v xml:space="preserve">Elder 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58"/>
        <v>Produção e Intervalo</v>
      </c>
      <c r="BR200" s="21">
        <f t="shared" si="59"/>
        <v>0</v>
      </c>
      <c r="BS200" s="21">
        <f t="shared" si="60"/>
        <v>0</v>
      </c>
      <c r="BT200" s="8" t="str">
        <f t="shared" si="43"/>
        <v/>
      </c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/>
      </c>
    </row>
    <row r="204" spans="1:73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/>
      </c>
    </row>
    <row r="205" spans="1:73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/>
      </c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9">IF(BN212="","",SUBSTITUTE(BM212," ","")&amp;SUBSTITUTE(BN212," ",""))</f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9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9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9"/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9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9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9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9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9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9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9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9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9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9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9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9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9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9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9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9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9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9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70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9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70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9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7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9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7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9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7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1">IF(AND(BR238&lt;1,BS238&lt;1),"Produção e Intervalo",IF(BR238&lt;1,"Intervalo",IF(BS238&lt;1,"Produção","Aderente")))</f>
        <v>Aderente</v>
      </c>
      <c r="BR238" s="21" t="str">
        <f t="shared" ref="BR238:BR301" si="72">IF(OR(B238="",F238=""),"*",AY238/P238)</f>
        <v>*</v>
      </c>
      <c r="BS238" s="21" t="str">
        <f t="shared" ref="BS238:BS301" si="73">IF(OR(B238="",F238=""),"*",BA238/Q238)</f>
        <v>*</v>
      </c>
      <c r="BT238" s="8" t="str">
        <f t="shared" si="69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7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1"/>
        <v>Aderente</v>
      </c>
      <c r="BR239" s="21" t="str">
        <f t="shared" si="72"/>
        <v>*</v>
      </c>
      <c r="BS239" s="21" t="str">
        <f t="shared" si="73"/>
        <v>*</v>
      </c>
      <c r="BT239" s="8" t="str">
        <f t="shared" si="69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7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1"/>
        <v>Aderente</v>
      </c>
      <c r="BR240" s="21" t="str">
        <f t="shared" si="72"/>
        <v>*</v>
      </c>
      <c r="BS240" s="21" t="str">
        <f t="shared" si="73"/>
        <v>*</v>
      </c>
      <c r="BT240" s="8" t="str">
        <f t="shared" si="69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7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1"/>
        <v>Aderente</v>
      </c>
      <c r="BR241" s="21" t="str">
        <f t="shared" si="72"/>
        <v>*</v>
      </c>
      <c r="BS241" s="21" t="str">
        <f t="shared" si="73"/>
        <v>*</v>
      </c>
      <c r="BT241" s="8" t="str">
        <f t="shared" si="69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7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1"/>
        <v>Aderente</v>
      </c>
      <c r="BR242" s="21" t="str">
        <f t="shared" si="72"/>
        <v>*</v>
      </c>
      <c r="BS242" s="21" t="str">
        <f t="shared" si="73"/>
        <v>*</v>
      </c>
      <c r="BT242" s="8" t="str">
        <f t="shared" si="69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7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1"/>
        <v>Aderente</v>
      </c>
      <c r="BR243" s="21" t="str">
        <f t="shared" si="72"/>
        <v>*</v>
      </c>
      <c r="BS243" s="21" t="str">
        <f t="shared" si="73"/>
        <v>*</v>
      </c>
      <c r="BT243" s="8" t="str">
        <f t="shared" si="69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7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1"/>
        <v>Aderente</v>
      </c>
      <c r="BR244" s="21" t="str">
        <f t="shared" si="72"/>
        <v>*</v>
      </c>
      <c r="BS244" s="21" t="str">
        <f t="shared" si="73"/>
        <v>*</v>
      </c>
      <c r="BT244" s="8" t="str">
        <f t="shared" si="69"/>
        <v/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7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1"/>
        <v>Aderente</v>
      </c>
      <c r="BR245" s="21" t="str">
        <f t="shared" si="72"/>
        <v>*</v>
      </c>
      <c r="BS245" s="21" t="str">
        <f t="shared" si="73"/>
        <v>*</v>
      </c>
      <c r="BT245" s="8" t="str">
        <f t="shared" si="69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7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1"/>
        <v>Aderente</v>
      </c>
      <c r="BR246" s="21" t="str">
        <f t="shared" si="72"/>
        <v>*</v>
      </c>
      <c r="BS246" s="21" t="str">
        <f t="shared" si="73"/>
        <v>*</v>
      </c>
      <c r="BT246" s="8" t="str">
        <f t="shared" si="69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7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1"/>
        <v>Aderente</v>
      </c>
      <c r="BR247" s="21" t="str">
        <f t="shared" si="72"/>
        <v>*</v>
      </c>
      <c r="BS247" s="21" t="str">
        <f t="shared" si="73"/>
        <v>*</v>
      </c>
      <c r="BT247" s="8" t="str">
        <f t="shared" si="69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7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1"/>
        <v>Aderente</v>
      </c>
      <c r="BR248" s="21" t="str">
        <f t="shared" si="72"/>
        <v>*</v>
      </c>
      <c r="BS248" s="21" t="str">
        <f t="shared" si="73"/>
        <v>*</v>
      </c>
      <c r="BT248" s="8" t="str">
        <f t="shared" ref="BT237:BT300" si="74">IF(BN248="","",SUBSTITUTE(BM248," ","")&amp;SUBSTITUTE(BN248," ",""))</f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7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1"/>
        <v>Aderente</v>
      </c>
      <c r="BR249" s="21" t="str">
        <f t="shared" si="72"/>
        <v>*</v>
      </c>
      <c r="BS249" s="21" t="str">
        <f t="shared" si="73"/>
        <v>*</v>
      </c>
      <c r="BT249" s="8" t="str">
        <f t="shared" si="7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7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1"/>
        <v>Aderente</v>
      </c>
      <c r="BR250" s="21" t="str">
        <f t="shared" si="72"/>
        <v>*</v>
      </c>
      <c r="BS250" s="21" t="str">
        <f t="shared" si="73"/>
        <v>*</v>
      </c>
      <c r="BT250" s="8" t="str">
        <f t="shared" si="74"/>
        <v/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7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1"/>
        <v>Aderente</v>
      </c>
      <c r="BR251" s="21" t="str">
        <f t="shared" si="72"/>
        <v>*</v>
      </c>
      <c r="BS251" s="21" t="str">
        <f t="shared" si="73"/>
        <v>*</v>
      </c>
      <c r="BT251" s="8" t="str">
        <f t="shared" si="74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7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1"/>
        <v>Aderente</v>
      </c>
      <c r="BR252" s="21" t="str">
        <f t="shared" si="72"/>
        <v>*</v>
      </c>
      <c r="BS252" s="21" t="str">
        <f t="shared" si="73"/>
        <v>*</v>
      </c>
      <c r="BT252" s="8" t="str">
        <f t="shared" si="74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7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1"/>
        <v>Aderente</v>
      </c>
      <c r="BR253" s="21" t="str">
        <f t="shared" si="72"/>
        <v>*</v>
      </c>
      <c r="BS253" s="21" t="str">
        <f t="shared" si="73"/>
        <v>*</v>
      </c>
      <c r="BT253" s="8" t="str">
        <f t="shared" si="74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7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1"/>
        <v>Aderente</v>
      </c>
      <c r="BR254" s="21" t="str">
        <f t="shared" si="72"/>
        <v>*</v>
      </c>
      <c r="BS254" s="21" t="str">
        <f t="shared" si="73"/>
        <v>*</v>
      </c>
      <c r="BT254" s="8" t="str">
        <f t="shared" si="74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7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1"/>
        <v>Aderente</v>
      </c>
      <c r="BR255" s="21" t="str">
        <f t="shared" si="72"/>
        <v>*</v>
      </c>
      <c r="BS255" s="21" t="str">
        <f t="shared" si="73"/>
        <v>*</v>
      </c>
      <c r="BT255" s="8" t="str">
        <f t="shared" si="74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7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1"/>
        <v>Aderente</v>
      </c>
      <c r="BR256" s="21" t="str">
        <f t="shared" si="72"/>
        <v>*</v>
      </c>
      <c r="BS256" s="21" t="str">
        <f t="shared" si="73"/>
        <v>*</v>
      </c>
      <c r="BT256" s="8" t="str">
        <f t="shared" si="74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7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1"/>
        <v>Aderente</v>
      </c>
      <c r="BR257" s="21" t="str">
        <f t="shared" si="72"/>
        <v>*</v>
      </c>
      <c r="BS257" s="21" t="str">
        <f t="shared" si="73"/>
        <v>*</v>
      </c>
      <c r="BT257" s="8" t="str">
        <f t="shared" si="74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7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1"/>
        <v>Aderente</v>
      </c>
      <c r="BR258" s="21" t="str">
        <f t="shared" si="72"/>
        <v>*</v>
      </c>
      <c r="BS258" s="21" t="str">
        <f t="shared" si="73"/>
        <v>*</v>
      </c>
      <c r="BT258" s="8" t="str">
        <f t="shared" si="74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7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1"/>
        <v>Aderente</v>
      </c>
      <c r="BR259" s="21" t="str">
        <f t="shared" si="72"/>
        <v>*</v>
      </c>
      <c r="BS259" s="21" t="str">
        <f t="shared" si="73"/>
        <v>*</v>
      </c>
      <c r="BT259" s="8" t="str">
        <f t="shared" si="74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7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1"/>
        <v>Aderente</v>
      </c>
      <c r="BR260" s="21" t="str">
        <f t="shared" si="72"/>
        <v>*</v>
      </c>
      <c r="BS260" s="21" t="str">
        <f t="shared" si="73"/>
        <v>*</v>
      </c>
      <c r="BT260" s="8" t="str">
        <f t="shared" si="74"/>
        <v/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7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1"/>
        <v>Aderente</v>
      </c>
      <c r="BR261" s="21" t="str">
        <f t="shared" si="72"/>
        <v>*</v>
      </c>
      <c r="BS261" s="21" t="str">
        <f t="shared" si="73"/>
        <v>*</v>
      </c>
      <c r="BT261" s="8" t="str">
        <f t="shared" si="74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7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1"/>
        <v>Aderente</v>
      </c>
      <c r="BR262" s="21" t="str">
        <f t="shared" si="72"/>
        <v>*</v>
      </c>
      <c r="BS262" s="21" t="str">
        <f t="shared" si="73"/>
        <v>*</v>
      </c>
      <c r="BT262" s="8" t="str">
        <f t="shared" si="74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7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1"/>
        <v>Aderente</v>
      </c>
      <c r="BR263" s="21" t="str">
        <f t="shared" si="72"/>
        <v>*</v>
      </c>
      <c r="BS263" s="21" t="str">
        <f t="shared" si="73"/>
        <v>*</v>
      </c>
      <c r="BT263" s="8" t="str">
        <f t="shared" si="74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7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1"/>
        <v>Aderente</v>
      </c>
      <c r="BR264" s="21" t="str">
        <f t="shared" si="72"/>
        <v>*</v>
      </c>
      <c r="BS264" s="21" t="str">
        <f t="shared" si="73"/>
        <v>*</v>
      </c>
      <c r="BT264" s="8" t="str">
        <f t="shared" si="74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7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1"/>
        <v>Aderente</v>
      </c>
      <c r="BR265" s="21" t="str">
        <f t="shared" si="72"/>
        <v>*</v>
      </c>
      <c r="BS265" s="21" t="str">
        <f t="shared" si="73"/>
        <v>*</v>
      </c>
      <c r="BT265" s="8" t="str">
        <f t="shared" si="74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7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1"/>
        <v>Aderente</v>
      </c>
      <c r="BR266" s="21" t="str">
        <f t="shared" si="72"/>
        <v>*</v>
      </c>
      <c r="BS266" s="21" t="str">
        <f t="shared" si="73"/>
        <v>*</v>
      </c>
      <c r="BT266" s="8" t="str">
        <f t="shared" si="74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70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1"/>
        <v>Aderente</v>
      </c>
      <c r="BR267" s="21" t="str">
        <f t="shared" si="72"/>
        <v>*</v>
      </c>
      <c r="BS267" s="21" t="str">
        <f t="shared" si="73"/>
        <v>*</v>
      </c>
      <c r="BT267" s="8" t="str">
        <f t="shared" si="74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70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1"/>
        <v>Aderente</v>
      </c>
      <c r="BR268" s="21" t="str">
        <f t="shared" si="72"/>
        <v>*</v>
      </c>
      <c r="BS268" s="21" t="str">
        <f t="shared" si="73"/>
        <v>*</v>
      </c>
      <c r="BT268" s="8" t="str">
        <f t="shared" si="74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70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1"/>
        <v>Aderente</v>
      </c>
      <c r="BR269" s="21" t="str">
        <f t="shared" si="72"/>
        <v>*</v>
      </c>
      <c r="BS269" s="21" t="str">
        <f t="shared" si="73"/>
        <v>*</v>
      </c>
      <c r="BT269" s="8" t="str">
        <f t="shared" si="74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70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1"/>
        <v>Aderente</v>
      </c>
      <c r="BR270" s="21" t="str">
        <f t="shared" si="72"/>
        <v>*</v>
      </c>
      <c r="BS270" s="21" t="str">
        <f t="shared" si="73"/>
        <v>*</v>
      </c>
      <c r="BT270" s="8" t="str">
        <f t="shared" si="74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70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1"/>
        <v>Aderente</v>
      </c>
      <c r="BR271" s="21" t="str">
        <f t="shared" si="72"/>
        <v>*</v>
      </c>
      <c r="BS271" s="21" t="str">
        <f t="shared" si="73"/>
        <v>*</v>
      </c>
      <c r="BT271" s="8" t="str">
        <f t="shared" si="74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70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1"/>
        <v>Aderente</v>
      </c>
      <c r="BR272" s="21" t="str">
        <f t="shared" si="72"/>
        <v>*</v>
      </c>
      <c r="BS272" s="21" t="str">
        <f t="shared" si="73"/>
        <v>*</v>
      </c>
      <c r="BT272" s="8" t="str">
        <f t="shared" si="74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70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1"/>
        <v>Aderente</v>
      </c>
      <c r="BR273" s="21" t="str">
        <f t="shared" si="72"/>
        <v>*</v>
      </c>
      <c r="BS273" s="21" t="str">
        <f t="shared" si="73"/>
        <v>*</v>
      </c>
      <c r="BT273" s="8" t="str">
        <f t="shared" si="74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7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1"/>
        <v>Aderente</v>
      </c>
      <c r="BR274" s="21" t="str">
        <f t="shared" si="72"/>
        <v>*</v>
      </c>
      <c r="BS274" s="21" t="str">
        <f t="shared" si="73"/>
        <v>*</v>
      </c>
      <c r="BT274" s="8" t="str">
        <f t="shared" si="74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7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1"/>
        <v>Aderente</v>
      </c>
      <c r="BR275" s="21" t="str">
        <f t="shared" si="72"/>
        <v>*</v>
      </c>
      <c r="BS275" s="21" t="str">
        <f t="shared" si="73"/>
        <v>*</v>
      </c>
      <c r="BT275" s="8" t="str">
        <f t="shared" si="74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7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1"/>
        <v>Aderente</v>
      </c>
      <c r="BR276" s="21" t="str">
        <f t="shared" si="72"/>
        <v>*</v>
      </c>
      <c r="BS276" s="21" t="str">
        <f t="shared" si="73"/>
        <v>*</v>
      </c>
      <c r="BT276" s="8" t="str">
        <f t="shared" si="74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7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1"/>
        <v>Aderente</v>
      </c>
      <c r="BR277" s="21" t="str">
        <f t="shared" si="72"/>
        <v>*</v>
      </c>
      <c r="BS277" s="21" t="str">
        <f t="shared" si="73"/>
        <v>*</v>
      </c>
      <c r="BT277" s="8" t="str">
        <f t="shared" si="74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7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1"/>
        <v>Aderente</v>
      </c>
      <c r="BR278" s="21" t="str">
        <f t="shared" si="72"/>
        <v>*</v>
      </c>
      <c r="BS278" s="21" t="str">
        <f t="shared" si="73"/>
        <v>*</v>
      </c>
      <c r="BT278" s="8" t="str">
        <f t="shared" si="74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7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1"/>
        <v>Aderente</v>
      </c>
      <c r="BR279" s="21" t="str">
        <f t="shared" si="72"/>
        <v>*</v>
      </c>
      <c r="BS279" s="21" t="str">
        <f t="shared" si="73"/>
        <v>*</v>
      </c>
      <c r="BT279" s="8" t="str">
        <f t="shared" si="74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7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1"/>
        <v>Aderente</v>
      </c>
      <c r="BR280" s="21" t="str">
        <f t="shared" si="72"/>
        <v>*</v>
      </c>
      <c r="BS280" s="21" t="str">
        <f t="shared" si="73"/>
        <v>*</v>
      </c>
      <c r="BT280" s="8" t="str">
        <f t="shared" si="74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7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1"/>
        <v>Aderente</v>
      </c>
      <c r="BR281" s="21" t="str">
        <f t="shared" si="72"/>
        <v>*</v>
      </c>
      <c r="BS281" s="21" t="str">
        <f t="shared" si="73"/>
        <v>*</v>
      </c>
      <c r="BT281" s="8" t="str">
        <f t="shared" si="74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7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1"/>
        <v>Aderente</v>
      </c>
      <c r="BR282" s="21" t="str">
        <f t="shared" si="72"/>
        <v>*</v>
      </c>
      <c r="BS282" s="21" t="str">
        <f t="shared" si="73"/>
        <v>*</v>
      </c>
      <c r="BT282" s="8" t="str">
        <f t="shared" si="74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7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1"/>
        <v>Aderente</v>
      </c>
      <c r="BR283" s="21" t="str">
        <f t="shared" si="72"/>
        <v>*</v>
      </c>
      <c r="BS283" s="21" t="str">
        <f t="shared" si="73"/>
        <v>*</v>
      </c>
      <c r="BT283" s="8" t="str">
        <f t="shared" si="74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7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1"/>
        <v>Aderente</v>
      </c>
      <c r="BR284" s="21" t="str">
        <f t="shared" si="72"/>
        <v>*</v>
      </c>
      <c r="BS284" s="21" t="str">
        <f t="shared" si="73"/>
        <v>*</v>
      </c>
      <c r="BT284" s="8" t="str">
        <f t="shared" si="74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7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1"/>
        <v>Aderente</v>
      </c>
      <c r="BR285" s="21" t="str">
        <f t="shared" si="72"/>
        <v>*</v>
      </c>
      <c r="BS285" s="21" t="str">
        <f t="shared" si="73"/>
        <v>*</v>
      </c>
      <c r="BT285" s="8" t="str">
        <f t="shared" si="74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7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1"/>
        <v>Aderente</v>
      </c>
      <c r="BR286" s="21" t="str">
        <f t="shared" si="72"/>
        <v>*</v>
      </c>
      <c r="BS286" s="21" t="str">
        <f t="shared" si="73"/>
        <v>*</v>
      </c>
      <c r="BT286" s="8" t="str">
        <f t="shared" si="74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7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1"/>
        <v>Aderente</v>
      </c>
      <c r="BR287" s="21" t="str">
        <f t="shared" si="72"/>
        <v>*</v>
      </c>
      <c r="BS287" s="21" t="str">
        <f t="shared" si="73"/>
        <v>*</v>
      </c>
      <c r="BT287" s="8" t="str">
        <f t="shared" si="74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7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1"/>
        <v>Aderente</v>
      </c>
      <c r="BR288" s="21" t="str">
        <f t="shared" si="72"/>
        <v>*</v>
      </c>
      <c r="BS288" s="21" t="str">
        <f t="shared" si="73"/>
        <v>*</v>
      </c>
      <c r="BT288" s="8" t="str">
        <f t="shared" si="74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7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1"/>
        <v>Aderente</v>
      </c>
      <c r="BR289" s="21" t="str">
        <f t="shared" si="72"/>
        <v>*</v>
      </c>
      <c r="BS289" s="21" t="str">
        <f t="shared" si="73"/>
        <v>*</v>
      </c>
      <c r="BT289" s="8" t="str">
        <f t="shared" si="74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7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1"/>
        <v>Aderente</v>
      </c>
      <c r="BR290" s="21" t="str">
        <f t="shared" si="72"/>
        <v>*</v>
      </c>
      <c r="BS290" s="21" t="str">
        <f t="shared" si="73"/>
        <v>*</v>
      </c>
      <c r="BT290" s="8" t="str">
        <f t="shared" si="74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7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1"/>
        <v>Aderente</v>
      </c>
      <c r="BR291" s="21" t="str">
        <f t="shared" si="72"/>
        <v>*</v>
      </c>
      <c r="BS291" s="21" t="str">
        <f t="shared" si="73"/>
        <v>*</v>
      </c>
      <c r="BT291" s="8" t="str">
        <f t="shared" si="74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7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1"/>
        <v>Aderente</v>
      </c>
      <c r="BR292" s="21" t="str">
        <f t="shared" si="72"/>
        <v>*</v>
      </c>
      <c r="BS292" s="21" t="str">
        <f t="shared" si="73"/>
        <v>*</v>
      </c>
      <c r="BT292" s="8" t="str">
        <f t="shared" si="74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7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1"/>
        <v>Aderente</v>
      </c>
      <c r="BR293" s="21" t="str">
        <f t="shared" si="72"/>
        <v>*</v>
      </c>
      <c r="BS293" s="21" t="str">
        <f t="shared" si="73"/>
        <v>*</v>
      </c>
      <c r="BT293" s="8" t="str">
        <f t="shared" si="74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1"/>
        <v>Aderente</v>
      </c>
      <c r="BR294" s="21" t="str">
        <f t="shared" si="72"/>
        <v>*</v>
      </c>
      <c r="BS294" s="21" t="str">
        <f t="shared" si="73"/>
        <v>*</v>
      </c>
      <c r="BT294" s="8" t="str">
        <f t="shared" si="74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1"/>
        <v>Aderente</v>
      </c>
      <c r="BR295" s="21" t="str">
        <f t="shared" si="72"/>
        <v>*</v>
      </c>
      <c r="BS295" s="21" t="str">
        <f t="shared" si="73"/>
        <v>*</v>
      </c>
      <c r="BT295" s="8" t="str">
        <f t="shared" si="74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7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1"/>
        <v>Aderente</v>
      </c>
      <c r="BR296" s="21" t="str">
        <f t="shared" si="72"/>
        <v>*</v>
      </c>
      <c r="BS296" s="21" t="str">
        <f t="shared" si="73"/>
        <v>*</v>
      </c>
      <c r="BT296" s="8" t="str">
        <f t="shared" si="74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70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1"/>
        <v>Aderente</v>
      </c>
      <c r="BR297" s="21" t="str">
        <f t="shared" si="72"/>
        <v>*</v>
      </c>
      <c r="BS297" s="21" t="str">
        <f t="shared" si="73"/>
        <v>*</v>
      </c>
      <c r="BT297" s="8" t="str">
        <f t="shared" si="74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5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1"/>
        <v>Aderente</v>
      </c>
      <c r="BR298" s="21" t="str">
        <f t="shared" si="72"/>
        <v>*</v>
      </c>
      <c r="BS298" s="21" t="str">
        <f t="shared" si="73"/>
        <v>*</v>
      </c>
      <c r="BT298" s="8" t="str">
        <f t="shared" si="74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1"/>
        <v>Aderente</v>
      </c>
      <c r="BR299" s="21" t="str">
        <f t="shared" si="72"/>
        <v>*</v>
      </c>
      <c r="BS299" s="21" t="str">
        <f t="shared" si="73"/>
        <v>*</v>
      </c>
      <c r="BT299" s="8" t="str">
        <f t="shared" si="74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1"/>
        <v>Aderente</v>
      </c>
      <c r="BR300" s="21" t="str">
        <f t="shared" si="72"/>
        <v>*</v>
      </c>
      <c r="BS300" s="21" t="str">
        <f t="shared" si="73"/>
        <v>*</v>
      </c>
      <c r="BT300" s="8" t="str">
        <f t="shared" si="74"/>
        <v/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1"/>
        <v>Aderente</v>
      </c>
      <c r="BR301" s="21" t="str">
        <f t="shared" si="72"/>
        <v>*</v>
      </c>
      <c r="BS301" s="21" t="str">
        <f t="shared" si="73"/>
        <v>*</v>
      </c>
      <c r="BT301" s="8" t="str">
        <f t="shared" ref="BT301:BT364" si="76">IF(BN301="","",SUBSTITUTE(BM301," ","")&amp;SUBSTITUTE(BN301," ",""))</f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7">IF(AND(BR302&lt;1,BS302&lt;1),"Produção e Intervalo",IF(BR302&lt;1,"Intervalo",IF(BS302&lt;1,"Produção","Aderente")))</f>
        <v>Aderente</v>
      </c>
      <c r="BR302" s="21" t="str">
        <f t="shared" ref="BR302:BR365" si="78">IF(OR(B302="",F302=""),"*",AY302/P302)</f>
        <v>*</v>
      </c>
      <c r="BS302" s="21" t="str">
        <f t="shared" ref="BS302:BS365" si="79">IF(OR(B302="",F302=""),"*",BA302/Q302)</f>
        <v>*</v>
      </c>
      <c r="BT302" s="8" t="str">
        <f t="shared" si="76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7"/>
        <v>Aderente</v>
      </c>
      <c r="BR303" s="21" t="str">
        <f t="shared" si="78"/>
        <v>*</v>
      </c>
      <c r="BS303" s="21" t="str">
        <f t="shared" si="79"/>
        <v>*</v>
      </c>
      <c r="BT303" s="8" t="str">
        <f t="shared" si="76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7"/>
        <v>Aderente</v>
      </c>
      <c r="BR304" s="21" t="str">
        <f t="shared" si="78"/>
        <v>*</v>
      </c>
      <c r="BS304" s="21" t="str">
        <f t="shared" si="79"/>
        <v>*</v>
      </c>
      <c r="BT304" s="8" t="str">
        <f t="shared" si="76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7"/>
        <v>Aderente</v>
      </c>
      <c r="BR305" s="21" t="str">
        <f t="shared" si="78"/>
        <v>*</v>
      </c>
      <c r="BS305" s="21" t="str">
        <f t="shared" si="79"/>
        <v>*</v>
      </c>
      <c r="BT305" s="8" t="str">
        <f t="shared" si="76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7"/>
        <v>Aderente</v>
      </c>
      <c r="BR306" s="21" t="str">
        <f t="shared" si="78"/>
        <v>*</v>
      </c>
      <c r="BS306" s="21" t="str">
        <f t="shared" si="79"/>
        <v>*</v>
      </c>
      <c r="BT306" s="8" t="str">
        <f t="shared" si="76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7"/>
        <v>Aderente</v>
      </c>
      <c r="BR307" s="21" t="str">
        <f t="shared" si="78"/>
        <v>*</v>
      </c>
      <c r="BS307" s="21" t="str">
        <f t="shared" si="79"/>
        <v>*</v>
      </c>
      <c r="BT307" s="8" t="str">
        <f t="shared" si="76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7"/>
        <v>Aderente</v>
      </c>
      <c r="BR308" s="21" t="str">
        <f t="shared" si="78"/>
        <v>*</v>
      </c>
      <c r="BS308" s="21" t="str">
        <f t="shared" si="79"/>
        <v>*</v>
      </c>
      <c r="BT308" s="8" t="str">
        <f t="shared" si="76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7"/>
        <v>Aderente</v>
      </c>
      <c r="BR309" s="21" t="str">
        <f t="shared" si="78"/>
        <v>*</v>
      </c>
      <c r="BS309" s="21" t="str">
        <f t="shared" si="79"/>
        <v>*</v>
      </c>
      <c r="BT309" s="8" t="str">
        <f t="shared" si="76"/>
        <v/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7"/>
        <v>Aderente</v>
      </c>
      <c r="BR310" s="21" t="str">
        <f t="shared" si="78"/>
        <v>*</v>
      </c>
      <c r="BS310" s="21" t="str">
        <f t="shared" si="79"/>
        <v>*</v>
      </c>
      <c r="BT310" s="8" t="str">
        <f t="shared" si="76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7"/>
        <v>Aderente</v>
      </c>
      <c r="BR311" s="21" t="str">
        <f t="shared" si="78"/>
        <v>*</v>
      </c>
      <c r="BS311" s="21" t="str">
        <f t="shared" si="79"/>
        <v>*</v>
      </c>
      <c r="BT311" s="8" t="str">
        <f t="shared" si="76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7"/>
        <v>Aderente</v>
      </c>
      <c r="BR312" s="21" t="str">
        <f t="shared" si="78"/>
        <v>*</v>
      </c>
      <c r="BS312" s="21" t="str">
        <f t="shared" si="79"/>
        <v>*</v>
      </c>
      <c r="BT312" s="8" t="str">
        <f t="shared" si="76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7"/>
        <v>Aderente</v>
      </c>
      <c r="BR313" s="21" t="str">
        <f t="shared" si="78"/>
        <v>*</v>
      </c>
      <c r="BS313" s="21" t="str">
        <f t="shared" si="79"/>
        <v>*</v>
      </c>
      <c r="BT313" s="8" t="str">
        <f t="shared" si="76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7"/>
        <v>Aderente</v>
      </c>
      <c r="BR314" s="21" t="str">
        <f t="shared" si="78"/>
        <v>*</v>
      </c>
      <c r="BS314" s="21" t="str">
        <f t="shared" si="79"/>
        <v>*</v>
      </c>
      <c r="BT314" s="8" t="str">
        <f t="shared" si="76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7"/>
        <v>Aderente</v>
      </c>
      <c r="BR315" s="21" t="str">
        <f t="shared" si="78"/>
        <v>*</v>
      </c>
      <c r="BS315" s="21" t="str">
        <f t="shared" si="79"/>
        <v>*</v>
      </c>
      <c r="BT315" s="8" t="str">
        <f t="shared" si="76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7"/>
        <v>Aderente</v>
      </c>
      <c r="BR316" s="21" t="str">
        <f t="shared" si="78"/>
        <v>*</v>
      </c>
      <c r="BS316" s="21" t="str">
        <f t="shared" si="79"/>
        <v>*</v>
      </c>
      <c r="BT316" s="8" t="str">
        <f t="shared" si="76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7"/>
        <v>Aderente</v>
      </c>
      <c r="BR317" s="21" t="str">
        <f t="shared" si="78"/>
        <v>*</v>
      </c>
      <c r="BS317" s="21" t="str">
        <f t="shared" si="79"/>
        <v>*</v>
      </c>
      <c r="BT317" s="8" t="str">
        <f t="shared" si="76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7"/>
        <v>Aderente</v>
      </c>
      <c r="BR318" s="21" t="str">
        <f t="shared" si="78"/>
        <v>*</v>
      </c>
      <c r="BS318" s="21" t="str">
        <f t="shared" si="79"/>
        <v>*</v>
      </c>
      <c r="BT318" s="8" t="str">
        <f t="shared" si="76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7"/>
        <v>Aderente</v>
      </c>
      <c r="BR319" s="21" t="str">
        <f t="shared" si="78"/>
        <v>*</v>
      </c>
      <c r="BS319" s="21" t="str">
        <f t="shared" si="79"/>
        <v>*</v>
      </c>
      <c r="BT319" s="8" t="str">
        <f t="shared" si="76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7"/>
        <v>Aderente</v>
      </c>
      <c r="BR320" s="21" t="str">
        <f t="shared" si="78"/>
        <v>*</v>
      </c>
      <c r="BS320" s="21" t="str">
        <f t="shared" si="79"/>
        <v>*</v>
      </c>
      <c r="BT320" s="8" t="str">
        <f t="shared" si="76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7"/>
        <v>Aderente</v>
      </c>
      <c r="BR321" s="21" t="str">
        <f t="shared" si="78"/>
        <v>*</v>
      </c>
      <c r="BS321" s="21" t="str">
        <f t="shared" si="79"/>
        <v>*</v>
      </c>
      <c r="BT321" s="8" t="str">
        <f t="shared" si="76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7"/>
        <v>Aderente</v>
      </c>
      <c r="BR322" s="21" t="str">
        <f t="shared" si="78"/>
        <v>*</v>
      </c>
      <c r="BS322" s="21" t="str">
        <f t="shared" si="79"/>
        <v>*</v>
      </c>
      <c r="BT322" s="8" t="str">
        <f t="shared" si="76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7"/>
        <v>Aderente</v>
      </c>
      <c r="BR323" s="21" t="str">
        <f t="shared" si="78"/>
        <v>*</v>
      </c>
      <c r="BS323" s="21" t="str">
        <f t="shared" si="79"/>
        <v>*</v>
      </c>
      <c r="BT323" s="8" t="str">
        <f t="shared" si="76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7"/>
        <v>Aderente</v>
      </c>
      <c r="BR324" s="21" t="str">
        <f t="shared" si="78"/>
        <v>*</v>
      </c>
      <c r="BS324" s="21" t="str">
        <f t="shared" si="79"/>
        <v>*</v>
      </c>
      <c r="BT324" s="8" t="str">
        <f t="shared" si="76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7"/>
        <v>Aderente</v>
      </c>
      <c r="BR325" s="21" t="str">
        <f t="shared" si="78"/>
        <v>*</v>
      </c>
      <c r="BS325" s="21" t="str">
        <f t="shared" si="79"/>
        <v>*</v>
      </c>
      <c r="BT325" s="8" t="str">
        <f t="shared" si="76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7"/>
        <v>Aderente</v>
      </c>
      <c r="BR326" s="21" t="str">
        <f t="shared" si="78"/>
        <v>*</v>
      </c>
      <c r="BS326" s="21" t="str">
        <f t="shared" si="79"/>
        <v>*</v>
      </c>
      <c r="BT326" s="8" t="str">
        <f t="shared" si="76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7"/>
        <v>Aderente</v>
      </c>
      <c r="BR327" s="21" t="str">
        <f t="shared" si="78"/>
        <v>*</v>
      </c>
      <c r="BS327" s="21" t="str">
        <f t="shared" si="79"/>
        <v>*</v>
      </c>
      <c r="BT327" s="8" t="str">
        <f t="shared" si="76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7"/>
        <v>Aderente</v>
      </c>
      <c r="BR328" s="21" t="str">
        <f t="shared" si="78"/>
        <v>*</v>
      </c>
      <c r="BS328" s="21" t="str">
        <f t="shared" si="79"/>
        <v>*</v>
      </c>
      <c r="BT328" s="8" t="str">
        <f t="shared" si="76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7"/>
        <v>Aderente</v>
      </c>
      <c r="BR329" s="21" t="str">
        <f t="shared" si="78"/>
        <v>*</v>
      </c>
      <c r="BS329" s="21" t="str">
        <f t="shared" si="79"/>
        <v>*</v>
      </c>
      <c r="BT329" s="8" t="str">
        <f t="shared" si="76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7"/>
        <v>Aderente</v>
      </c>
      <c r="BR330" s="21" t="str">
        <f t="shared" si="78"/>
        <v>*</v>
      </c>
      <c r="BS330" s="21" t="str">
        <f t="shared" si="79"/>
        <v>*</v>
      </c>
      <c r="BT330" s="8" t="str">
        <f t="shared" si="76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5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7"/>
        <v>Aderente</v>
      </c>
      <c r="BR331" s="21" t="str">
        <f t="shared" si="78"/>
        <v>*</v>
      </c>
      <c r="BS331" s="21" t="str">
        <f t="shared" si="79"/>
        <v>*</v>
      </c>
      <c r="BT331" s="8" t="str">
        <f t="shared" si="76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5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7"/>
        <v>Aderente</v>
      </c>
      <c r="BR332" s="21" t="str">
        <f t="shared" si="78"/>
        <v>*</v>
      </c>
      <c r="BS332" s="21" t="str">
        <f t="shared" si="79"/>
        <v>*</v>
      </c>
      <c r="BT332" s="8" t="str">
        <f t="shared" si="76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5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7"/>
        <v>Aderente</v>
      </c>
      <c r="BR333" s="21" t="str">
        <f t="shared" si="78"/>
        <v>*</v>
      </c>
      <c r="BS333" s="21" t="str">
        <f t="shared" si="79"/>
        <v>*</v>
      </c>
      <c r="BT333" s="8" t="str">
        <f t="shared" si="76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5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7"/>
        <v>Aderente</v>
      </c>
      <c r="BR334" s="21" t="str">
        <f t="shared" si="78"/>
        <v>*</v>
      </c>
      <c r="BS334" s="21" t="str">
        <f t="shared" si="79"/>
        <v>*</v>
      </c>
      <c r="BT334" s="8" t="str">
        <f t="shared" si="76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5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7"/>
        <v>Aderente</v>
      </c>
      <c r="BR335" s="21" t="str">
        <f t="shared" si="78"/>
        <v>*</v>
      </c>
      <c r="BS335" s="21" t="str">
        <f t="shared" si="79"/>
        <v>*</v>
      </c>
      <c r="BT335" s="8" t="str">
        <f t="shared" si="76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5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7"/>
        <v>Aderente</v>
      </c>
      <c r="BR336" s="21" t="str">
        <f t="shared" si="78"/>
        <v>*</v>
      </c>
      <c r="BS336" s="21" t="str">
        <f t="shared" si="79"/>
        <v>*</v>
      </c>
      <c r="BT336" s="8" t="str">
        <f t="shared" si="76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7"/>
        <v>Aderente</v>
      </c>
      <c r="BR337" s="21" t="str">
        <f t="shared" si="78"/>
        <v>*</v>
      </c>
      <c r="BS337" s="21" t="str">
        <f t="shared" si="79"/>
        <v>*</v>
      </c>
      <c r="BT337" s="8" t="str">
        <f t="shared" si="76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7"/>
        <v>Aderente</v>
      </c>
      <c r="BR338" s="21" t="str">
        <f t="shared" si="78"/>
        <v>*</v>
      </c>
      <c r="BS338" s="21" t="str">
        <f t="shared" si="79"/>
        <v>*</v>
      </c>
      <c r="BT338" s="8" t="str">
        <f t="shared" si="76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7"/>
        <v>Aderente</v>
      </c>
      <c r="BR339" s="21" t="str">
        <f t="shared" si="78"/>
        <v>*</v>
      </c>
      <c r="BS339" s="21" t="str">
        <f t="shared" si="79"/>
        <v>*</v>
      </c>
      <c r="BT339" s="8" t="str">
        <f t="shared" si="76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7"/>
        <v>Aderente</v>
      </c>
      <c r="BR340" s="21" t="str">
        <f t="shared" si="78"/>
        <v>*</v>
      </c>
      <c r="BS340" s="21" t="str">
        <f t="shared" si="79"/>
        <v>*</v>
      </c>
      <c r="BT340" s="8" t="str">
        <f t="shared" si="76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7"/>
        <v>Aderente</v>
      </c>
      <c r="BR341" s="21" t="str">
        <f t="shared" si="78"/>
        <v>*</v>
      </c>
      <c r="BS341" s="21" t="str">
        <f t="shared" si="79"/>
        <v>*</v>
      </c>
      <c r="BT341" s="8" t="str">
        <f t="shared" si="76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7"/>
        <v>Aderente</v>
      </c>
      <c r="BR342" s="21" t="str">
        <f t="shared" si="78"/>
        <v>*</v>
      </c>
      <c r="BS342" s="21" t="str">
        <f t="shared" si="79"/>
        <v>*</v>
      </c>
      <c r="BT342" s="8" t="str">
        <f t="shared" si="76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7"/>
        <v>Aderente</v>
      </c>
      <c r="BR343" s="21" t="str">
        <f t="shared" si="78"/>
        <v>*</v>
      </c>
      <c r="BS343" s="21" t="str">
        <f t="shared" si="79"/>
        <v>*</v>
      </c>
      <c r="BT343" s="8" t="str">
        <f t="shared" si="76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7"/>
        <v>Aderente</v>
      </c>
      <c r="BR344" s="21" t="str">
        <f t="shared" si="78"/>
        <v>*</v>
      </c>
      <c r="BS344" s="21" t="str">
        <f t="shared" si="79"/>
        <v>*</v>
      </c>
      <c r="BT344" s="8" t="str">
        <f t="shared" si="76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7"/>
        <v>Aderente</v>
      </c>
      <c r="BR345" s="21" t="str">
        <f t="shared" si="78"/>
        <v>*</v>
      </c>
      <c r="BS345" s="21" t="str">
        <f t="shared" si="79"/>
        <v>*</v>
      </c>
      <c r="BT345" s="8" t="str">
        <f t="shared" si="76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7"/>
        <v>Aderente</v>
      </c>
      <c r="BR346" s="21" t="str">
        <f t="shared" si="78"/>
        <v>*</v>
      </c>
      <c r="BS346" s="21" t="str">
        <f t="shared" si="79"/>
        <v>*</v>
      </c>
      <c r="BT346" s="8" t="str">
        <f t="shared" si="76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7"/>
        <v>Aderente</v>
      </c>
      <c r="BR347" s="21" t="str">
        <f t="shared" si="78"/>
        <v>*</v>
      </c>
      <c r="BS347" s="21" t="str">
        <f t="shared" si="79"/>
        <v>*</v>
      </c>
      <c r="BT347" s="8" t="str">
        <f t="shared" si="76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7"/>
        <v>Aderente</v>
      </c>
      <c r="BR348" s="21" t="str">
        <f t="shared" si="78"/>
        <v>*</v>
      </c>
      <c r="BS348" s="21" t="str">
        <f t="shared" si="79"/>
        <v>*</v>
      </c>
      <c r="BT348" s="8" t="str">
        <f t="shared" si="76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7"/>
        <v>Aderente</v>
      </c>
      <c r="BR349" s="21" t="str">
        <f t="shared" si="78"/>
        <v>*</v>
      </c>
      <c r="BS349" s="21" t="str">
        <f t="shared" si="79"/>
        <v>*</v>
      </c>
      <c r="BT349" s="8" t="str">
        <f t="shared" si="76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7"/>
        <v>Aderente</v>
      </c>
      <c r="BR350" s="21" t="str">
        <f t="shared" si="78"/>
        <v>*</v>
      </c>
      <c r="BS350" s="21" t="str">
        <f t="shared" si="79"/>
        <v>*</v>
      </c>
      <c r="BT350" s="8" t="str">
        <f t="shared" si="76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7"/>
        <v>Aderente</v>
      </c>
      <c r="BR351" s="21" t="str">
        <f t="shared" si="78"/>
        <v>*</v>
      </c>
      <c r="BS351" s="21" t="str">
        <f t="shared" si="79"/>
        <v>*</v>
      </c>
      <c r="BT351" s="8" t="str">
        <f t="shared" si="76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7"/>
        <v>Aderente</v>
      </c>
      <c r="BR352" s="21" t="str">
        <f t="shared" si="78"/>
        <v>*</v>
      </c>
      <c r="BS352" s="21" t="str">
        <f t="shared" si="79"/>
        <v>*</v>
      </c>
      <c r="BT352" s="8" t="str">
        <f t="shared" si="76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7"/>
        <v>Aderente</v>
      </c>
      <c r="BR353" s="21" t="str">
        <f t="shared" si="78"/>
        <v>*</v>
      </c>
      <c r="BS353" s="21" t="str">
        <f t="shared" si="79"/>
        <v>*</v>
      </c>
      <c r="BT353" s="8" t="str">
        <f t="shared" si="76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7"/>
        <v>Aderente</v>
      </c>
      <c r="BR354" s="21" t="str">
        <f t="shared" si="78"/>
        <v>*</v>
      </c>
      <c r="BS354" s="21" t="str">
        <f t="shared" si="79"/>
        <v>*</v>
      </c>
      <c r="BT354" s="8" t="str">
        <f t="shared" si="76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7"/>
        <v>Aderente</v>
      </c>
      <c r="BR355" s="21" t="str">
        <f t="shared" si="78"/>
        <v>*</v>
      </c>
      <c r="BS355" s="21" t="str">
        <f t="shared" si="79"/>
        <v>*</v>
      </c>
      <c r="BT355" s="8" t="str">
        <f t="shared" si="76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7"/>
        <v>Aderente</v>
      </c>
      <c r="BR356" s="21" t="str">
        <f t="shared" si="78"/>
        <v>*</v>
      </c>
      <c r="BS356" s="21" t="str">
        <f t="shared" si="79"/>
        <v>*</v>
      </c>
      <c r="BT356" s="8" t="str">
        <f t="shared" si="76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7"/>
        <v>Aderente</v>
      </c>
      <c r="BR357" s="21" t="str">
        <f t="shared" si="78"/>
        <v>*</v>
      </c>
      <c r="BS357" s="21" t="str">
        <f t="shared" si="79"/>
        <v>*</v>
      </c>
      <c r="BT357" s="8" t="str">
        <f t="shared" si="76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7"/>
        <v>Aderente</v>
      </c>
      <c r="BR358" s="21" t="str">
        <f t="shared" si="78"/>
        <v>*</v>
      </c>
      <c r="BS358" s="21" t="str">
        <f t="shared" si="79"/>
        <v>*</v>
      </c>
      <c r="BT358" s="8" t="str">
        <f t="shared" si="76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7"/>
        <v>Aderente</v>
      </c>
      <c r="BR359" s="21" t="str">
        <f t="shared" si="78"/>
        <v>*</v>
      </c>
      <c r="BS359" s="21" t="str">
        <f t="shared" si="79"/>
        <v>*</v>
      </c>
      <c r="BT359" s="8" t="str">
        <f t="shared" si="76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7"/>
        <v>Aderente</v>
      </c>
      <c r="BR360" s="21" t="str">
        <f t="shared" si="78"/>
        <v>*</v>
      </c>
      <c r="BS360" s="21" t="str">
        <f t="shared" si="79"/>
        <v>*</v>
      </c>
      <c r="BT360" s="8" t="str">
        <f t="shared" si="76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7"/>
        <v>Aderente</v>
      </c>
      <c r="BR361" s="21" t="str">
        <f t="shared" si="78"/>
        <v>*</v>
      </c>
      <c r="BS361" s="21" t="str">
        <f t="shared" si="79"/>
        <v>*</v>
      </c>
      <c r="BT361" s="8" t="str">
        <f t="shared" si="76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80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7"/>
        <v>Aderente</v>
      </c>
      <c r="BR362" s="21" t="str">
        <f t="shared" si="78"/>
        <v>*</v>
      </c>
      <c r="BS362" s="21" t="str">
        <f t="shared" si="79"/>
        <v>*</v>
      </c>
      <c r="BT362" s="8" t="str">
        <f t="shared" si="76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7"/>
        <v>Aderente</v>
      </c>
      <c r="BR363" s="21" t="str">
        <f t="shared" si="78"/>
        <v>*</v>
      </c>
      <c r="BS363" s="21" t="str">
        <f t="shared" si="79"/>
        <v>*</v>
      </c>
      <c r="BT363" s="8" t="str">
        <f t="shared" si="76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7"/>
        <v>Aderente</v>
      </c>
      <c r="BR364" s="21" t="str">
        <f t="shared" si="78"/>
        <v>*</v>
      </c>
      <c r="BS364" s="21" t="str">
        <f t="shared" si="79"/>
        <v>*</v>
      </c>
      <c r="BT364" s="8" t="str">
        <f t="shared" si="76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7"/>
        <v>Aderente</v>
      </c>
      <c r="BR365" s="21" t="str">
        <f t="shared" si="78"/>
        <v>*</v>
      </c>
      <c r="BS365" s="21" t="str">
        <f t="shared" si="79"/>
        <v>*</v>
      </c>
      <c r="BT365" s="8" t="str">
        <f t="shared" ref="BT365:BT428" si="81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2">IF(AND(BR366&lt;1,BS366&lt;1),"Produção e Intervalo",IF(BR366&lt;1,"Intervalo",IF(BS366&lt;1,"Produção","Aderente")))</f>
        <v>Aderente</v>
      </c>
      <c r="BR366" s="21" t="str">
        <f t="shared" ref="BR366:BR429" si="83">IF(OR(B366="",F366=""),"*",AY366/P366)</f>
        <v>*</v>
      </c>
      <c r="BS366" s="21" t="str">
        <f t="shared" ref="BS366:BS429" si="84">IF(OR(B366="",F366=""),"*",BA366/Q366)</f>
        <v>*</v>
      </c>
      <c r="BT366" s="8" t="str">
        <f t="shared" si="8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2"/>
        <v>Aderente</v>
      </c>
      <c r="BR367" s="21" t="str">
        <f t="shared" si="83"/>
        <v>*</v>
      </c>
      <c r="BS367" s="21" t="str">
        <f t="shared" si="84"/>
        <v>*</v>
      </c>
      <c r="BT367" s="8" t="str">
        <f t="shared" si="8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2"/>
        <v>Aderente</v>
      </c>
      <c r="BR368" s="21" t="str">
        <f t="shared" si="83"/>
        <v>*</v>
      </c>
      <c r="BS368" s="21" t="str">
        <f t="shared" si="84"/>
        <v>*</v>
      </c>
      <c r="BT368" s="8" t="str">
        <f t="shared" si="81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2"/>
        <v>Aderente</v>
      </c>
      <c r="BR369" s="21" t="str">
        <f t="shared" si="83"/>
        <v>*</v>
      </c>
      <c r="BS369" s="21" t="str">
        <f t="shared" si="84"/>
        <v>*</v>
      </c>
      <c r="BT369" s="8" t="str">
        <f t="shared" si="81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2"/>
        <v>Aderente</v>
      </c>
      <c r="BR370" s="21" t="str">
        <f t="shared" si="83"/>
        <v>*</v>
      </c>
      <c r="BS370" s="21" t="str">
        <f t="shared" si="84"/>
        <v>*</v>
      </c>
      <c r="BT370" s="8" t="str">
        <f t="shared" si="81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2"/>
        <v>Aderente</v>
      </c>
      <c r="BR371" s="21" t="str">
        <f t="shared" si="83"/>
        <v>*</v>
      </c>
      <c r="BS371" s="21" t="str">
        <f t="shared" si="84"/>
        <v>*</v>
      </c>
      <c r="BT371" s="8" t="str">
        <f t="shared" si="81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2"/>
        <v>Aderente</v>
      </c>
      <c r="BR372" s="21" t="str">
        <f t="shared" si="83"/>
        <v>*</v>
      </c>
      <c r="BS372" s="21" t="str">
        <f t="shared" si="84"/>
        <v>*</v>
      </c>
      <c r="BT372" s="8" t="str">
        <f t="shared" si="81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2"/>
        <v>Aderente</v>
      </c>
      <c r="BR373" s="21" t="str">
        <f t="shared" si="83"/>
        <v>*</v>
      </c>
      <c r="BS373" s="21" t="str">
        <f t="shared" si="84"/>
        <v>*</v>
      </c>
      <c r="BT373" s="8" t="str">
        <f t="shared" si="81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2"/>
        <v>Aderente</v>
      </c>
      <c r="BR374" s="21" t="str">
        <f t="shared" si="83"/>
        <v>*</v>
      </c>
      <c r="BS374" s="21" t="str">
        <f t="shared" si="84"/>
        <v>*</v>
      </c>
      <c r="BT374" s="8" t="str">
        <f t="shared" si="81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2"/>
        <v>Aderente</v>
      </c>
      <c r="BR375" s="21" t="str">
        <f t="shared" si="83"/>
        <v>*</v>
      </c>
      <c r="BS375" s="21" t="str">
        <f t="shared" si="84"/>
        <v>*</v>
      </c>
      <c r="BT375" s="8" t="str">
        <f t="shared" si="81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2"/>
        <v>Aderente</v>
      </c>
      <c r="BR376" s="21" t="str">
        <f t="shared" si="83"/>
        <v>*</v>
      </c>
      <c r="BS376" s="21" t="str">
        <f t="shared" si="84"/>
        <v>*</v>
      </c>
      <c r="BT376" s="8" t="str">
        <f t="shared" si="81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2"/>
        <v>Aderente</v>
      </c>
      <c r="BR377" s="21" t="str">
        <f t="shared" si="83"/>
        <v>*</v>
      </c>
      <c r="BS377" s="21" t="str">
        <f t="shared" si="84"/>
        <v>*</v>
      </c>
      <c r="BT377" s="8" t="str">
        <f t="shared" si="81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2"/>
        <v>Aderente</v>
      </c>
      <c r="BR378" s="21" t="str">
        <f t="shared" si="83"/>
        <v>*</v>
      </c>
      <c r="BS378" s="21" t="str">
        <f t="shared" si="84"/>
        <v>*</v>
      </c>
      <c r="BT378" s="8" t="str">
        <f t="shared" si="81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2"/>
        <v>Aderente</v>
      </c>
      <c r="BR379" s="21" t="str">
        <f t="shared" si="83"/>
        <v>*</v>
      </c>
      <c r="BS379" s="21" t="str">
        <f t="shared" si="84"/>
        <v>*</v>
      </c>
      <c r="BT379" s="8" t="str">
        <f t="shared" si="81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2"/>
        <v>Aderente</v>
      </c>
      <c r="BR380" s="21" t="str">
        <f t="shared" si="83"/>
        <v>*</v>
      </c>
      <c r="BS380" s="21" t="str">
        <f t="shared" si="84"/>
        <v>*</v>
      </c>
      <c r="BT380" s="8" t="str">
        <f t="shared" si="81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2"/>
        <v>Aderente</v>
      </c>
      <c r="BR381" s="21" t="str">
        <f t="shared" si="83"/>
        <v>*</v>
      </c>
      <c r="BS381" s="21" t="str">
        <f t="shared" si="84"/>
        <v>*</v>
      </c>
      <c r="BT381" s="8" t="str">
        <f t="shared" si="81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2"/>
        <v>Aderente</v>
      </c>
      <c r="BR382" s="21" t="str">
        <f t="shared" si="83"/>
        <v>*</v>
      </c>
      <c r="BS382" s="21" t="str">
        <f t="shared" si="84"/>
        <v>*</v>
      </c>
      <c r="BT382" s="8" t="str">
        <f t="shared" si="81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2"/>
        <v>Aderente</v>
      </c>
      <c r="BR383" s="21" t="str">
        <f t="shared" si="83"/>
        <v>*</v>
      </c>
      <c r="BS383" s="21" t="str">
        <f t="shared" si="84"/>
        <v>*</v>
      </c>
      <c r="BT383" s="8" t="str">
        <f t="shared" si="81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2"/>
        <v>Aderente</v>
      </c>
      <c r="BR384" s="21" t="str">
        <f t="shared" si="83"/>
        <v>*</v>
      </c>
      <c r="BS384" s="21" t="str">
        <f t="shared" si="84"/>
        <v>*</v>
      </c>
      <c r="BT384" s="8" t="str">
        <f t="shared" si="81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2"/>
        <v>Aderente</v>
      </c>
      <c r="BR385" s="21" t="str">
        <f t="shared" si="83"/>
        <v>*</v>
      </c>
      <c r="BS385" s="21" t="str">
        <f t="shared" si="84"/>
        <v>*</v>
      </c>
      <c r="BT385" s="8" t="str">
        <f t="shared" si="81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2"/>
        <v>Aderente</v>
      </c>
      <c r="BR386" s="21" t="str">
        <f t="shared" si="83"/>
        <v>*</v>
      </c>
      <c r="BS386" s="21" t="str">
        <f t="shared" si="84"/>
        <v>*</v>
      </c>
      <c r="BT386" s="8" t="str">
        <f t="shared" si="81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2"/>
        <v>Aderente</v>
      </c>
      <c r="BR387" s="21" t="str">
        <f t="shared" si="83"/>
        <v>*</v>
      </c>
      <c r="BS387" s="21" t="str">
        <f t="shared" si="84"/>
        <v>*</v>
      </c>
      <c r="BT387" s="8" t="str">
        <f t="shared" si="81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2"/>
        <v>Aderente</v>
      </c>
      <c r="BR388" s="21" t="str">
        <f t="shared" si="83"/>
        <v>*</v>
      </c>
      <c r="BS388" s="21" t="str">
        <f t="shared" si="84"/>
        <v>*</v>
      </c>
      <c r="BT388" s="8" t="str">
        <f t="shared" si="81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2"/>
        <v>Aderente</v>
      </c>
      <c r="BR389" s="21" t="str">
        <f t="shared" si="83"/>
        <v>*</v>
      </c>
      <c r="BS389" s="21" t="str">
        <f t="shared" si="84"/>
        <v>*</v>
      </c>
      <c r="BT389" s="8" t="str">
        <f t="shared" si="81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2"/>
        <v>Aderente</v>
      </c>
      <c r="BR390" s="21" t="str">
        <f t="shared" si="83"/>
        <v>*</v>
      </c>
      <c r="BS390" s="21" t="str">
        <f t="shared" si="84"/>
        <v>*</v>
      </c>
      <c r="BT390" s="8" t="str">
        <f t="shared" si="81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2"/>
        <v>Aderente</v>
      </c>
      <c r="BR391" s="21" t="str">
        <f t="shared" si="83"/>
        <v>*</v>
      </c>
      <c r="BS391" s="21" t="str">
        <f t="shared" si="84"/>
        <v>*</v>
      </c>
      <c r="BT391" s="8" t="str">
        <f t="shared" si="81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2"/>
        <v>Aderente</v>
      </c>
      <c r="BR392" s="21" t="str">
        <f t="shared" si="83"/>
        <v>*</v>
      </c>
      <c r="BS392" s="21" t="str">
        <f t="shared" si="84"/>
        <v>*</v>
      </c>
      <c r="BT392" s="8" t="str">
        <f t="shared" si="81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2"/>
        <v>Aderente</v>
      </c>
      <c r="BR393" s="21" t="str">
        <f t="shared" si="83"/>
        <v>*</v>
      </c>
      <c r="BS393" s="21" t="str">
        <f t="shared" si="84"/>
        <v>*</v>
      </c>
      <c r="BT393" s="8" t="str">
        <f t="shared" si="81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2"/>
        <v>Aderente</v>
      </c>
      <c r="BR394" s="21" t="str">
        <f t="shared" si="83"/>
        <v>*</v>
      </c>
      <c r="BS394" s="21" t="str">
        <f t="shared" si="84"/>
        <v>*</v>
      </c>
      <c r="BT394" s="8" t="str">
        <f t="shared" si="81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0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2"/>
        <v>Aderente</v>
      </c>
      <c r="BR395" s="21" t="str">
        <f t="shared" si="83"/>
        <v>*</v>
      </c>
      <c r="BS395" s="21" t="str">
        <f t="shared" si="84"/>
        <v>*</v>
      </c>
      <c r="BT395" s="8" t="str">
        <f t="shared" si="81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0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2"/>
        <v>Aderente</v>
      </c>
      <c r="BR396" s="21" t="str">
        <f t="shared" si="83"/>
        <v>*</v>
      </c>
      <c r="BS396" s="21" t="str">
        <f t="shared" si="84"/>
        <v>*</v>
      </c>
      <c r="BT396" s="8" t="str">
        <f t="shared" si="81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0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2"/>
        <v>Aderente</v>
      </c>
      <c r="BR397" s="21" t="str">
        <f t="shared" si="83"/>
        <v>*</v>
      </c>
      <c r="BS397" s="21" t="str">
        <f t="shared" si="84"/>
        <v>*</v>
      </c>
      <c r="BT397" s="8" t="str">
        <f t="shared" si="81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0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2"/>
        <v>Aderente</v>
      </c>
      <c r="BR398" s="21" t="str">
        <f t="shared" si="83"/>
        <v>*</v>
      </c>
      <c r="BS398" s="21" t="str">
        <f t="shared" si="84"/>
        <v>*</v>
      </c>
      <c r="BT398" s="8" t="str">
        <f t="shared" si="81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0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2"/>
        <v>Aderente</v>
      </c>
      <c r="BR399" s="21" t="str">
        <f t="shared" si="83"/>
        <v>*</v>
      </c>
      <c r="BS399" s="21" t="str">
        <f t="shared" si="84"/>
        <v>*</v>
      </c>
      <c r="BT399" s="8" t="str">
        <f t="shared" si="81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0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2"/>
        <v>Aderente</v>
      </c>
      <c r="BR400" s="21" t="str">
        <f t="shared" si="83"/>
        <v>*</v>
      </c>
      <c r="BS400" s="21" t="str">
        <f t="shared" si="84"/>
        <v>*</v>
      </c>
      <c r="BT400" s="8" t="str">
        <f t="shared" si="81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0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2"/>
        <v>Aderente</v>
      </c>
      <c r="BR401" s="21" t="str">
        <f t="shared" si="83"/>
        <v>*</v>
      </c>
      <c r="BS401" s="21" t="str">
        <f t="shared" si="84"/>
        <v>*</v>
      </c>
      <c r="BT401" s="8" t="str">
        <f t="shared" si="81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2"/>
        <v>Aderente</v>
      </c>
      <c r="BR402" s="21" t="str">
        <f t="shared" si="83"/>
        <v>*</v>
      </c>
      <c r="BS402" s="21" t="str">
        <f t="shared" si="84"/>
        <v>*</v>
      </c>
      <c r="BT402" s="8" t="str">
        <f t="shared" si="81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2"/>
        <v>Aderente</v>
      </c>
      <c r="BR403" s="21" t="str">
        <f t="shared" si="83"/>
        <v>*</v>
      </c>
      <c r="BS403" s="21" t="str">
        <f t="shared" si="84"/>
        <v>*</v>
      </c>
      <c r="BT403" s="8" t="str">
        <f t="shared" si="81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2"/>
        <v>Aderente</v>
      </c>
      <c r="BR404" s="21" t="str">
        <f t="shared" si="83"/>
        <v>*</v>
      </c>
      <c r="BS404" s="21" t="str">
        <f t="shared" si="84"/>
        <v>*</v>
      </c>
      <c r="BT404" s="8" t="str">
        <f t="shared" si="81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2"/>
        <v>Aderente</v>
      </c>
      <c r="BR405" s="21" t="str">
        <f t="shared" si="83"/>
        <v>*</v>
      </c>
      <c r="BS405" s="21" t="str">
        <f t="shared" si="84"/>
        <v>*</v>
      </c>
      <c r="BT405" s="8" t="str">
        <f t="shared" si="81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2"/>
        <v>Aderente</v>
      </c>
      <c r="BR406" s="21" t="str">
        <f t="shared" si="83"/>
        <v>*</v>
      </c>
      <c r="BS406" s="21" t="str">
        <f t="shared" si="84"/>
        <v>*</v>
      </c>
      <c r="BT406" s="8" t="str">
        <f t="shared" si="81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2"/>
        <v>Aderente</v>
      </c>
      <c r="BR407" s="21" t="str">
        <f t="shared" si="83"/>
        <v>*</v>
      </c>
      <c r="BS407" s="21" t="str">
        <f t="shared" si="84"/>
        <v>*</v>
      </c>
      <c r="BT407" s="8" t="str">
        <f t="shared" si="81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2"/>
        <v>Aderente</v>
      </c>
      <c r="BR408" s="21" t="str">
        <f t="shared" si="83"/>
        <v>*</v>
      </c>
      <c r="BS408" s="21" t="str">
        <f t="shared" si="84"/>
        <v>*</v>
      </c>
      <c r="BT408" s="8" t="str">
        <f t="shared" si="81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2"/>
        <v>Aderente</v>
      </c>
      <c r="BR409" s="21" t="str">
        <f t="shared" si="83"/>
        <v>*</v>
      </c>
      <c r="BS409" s="21" t="str">
        <f t="shared" si="84"/>
        <v>*</v>
      </c>
      <c r="BT409" s="8" t="str">
        <f t="shared" si="81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2"/>
        <v>Aderente</v>
      </c>
      <c r="BR410" s="21" t="str">
        <f t="shared" si="83"/>
        <v>*</v>
      </c>
      <c r="BS410" s="21" t="str">
        <f t="shared" si="84"/>
        <v>*</v>
      </c>
      <c r="BT410" s="8" t="str">
        <f t="shared" si="81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2"/>
        <v>Aderente</v>
      </c>
      <c r="BR411" s="21" t="str">
        <f t="shared" si="83"/>
        <v>*</v>
      </c>
      <c r="BS411" s="21" t="str">
        <f t="shared" si="84"/>
        <v>*</v>
      </c>
      <c r="BT411" s="8" t="str">
        <f t="shared" si="81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2"/>
        <v>Aderente</v>
      </c>
      <c r="BR412" s="21" t="str">
        <f t="shared" si="83"/>
        <v>*</v>
      </c>
      <c r="BS412" s="21" t="str">
        <f t="shared" si="84"/>
        <v>*</v>
      </c>
      <c r="BT412" s="8" t="str">
        <f t="shared" si="81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2"/>
        <v>Aderente</v>
      </c>
      <c r="BR413" s="21" t="str">
        <f t="shared" si="83"/>
        <v>*</v>
      </c>
      <c r="BS413" s="21" t="str">
        <f t="shared" si="84"/>
        <v>*</v>
      </c>
      <c r="BT413" s="8" t="str">
        <f t="shared" si="81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2"/>
        <v>Aderente</v>
      </c>
      <c r="BR414" s="21" t="str">
        <f t="shared" si="83"/>
        <v>*</v>
      </c>
      <c r="BS414" s="21" t="str">
        <f t="shared" si="84"/>
        <v>*</v>
      </c>
      <c r="BT414" s="8" t="str">
        <f t="shared" si="81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2"/>
        <v>Aderente</v>
      </c>
      <c r="BR415" s="21" t="str">
        <f t="shared" si="83"/>
        <v>*</v>
      </c>
      <c r="BS415" s="21" t="str">
        <f t="shared" si="84"/>
        <v>*</v>
      </c>
      <c r="BT415" s="8" t="str">
        <f t="shared" si="81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2"/>
        <v>Aderente</v>
      </c>
      <c r="BR416" s="21" t="str">
        <f t="shared" si="83"/>
        <v>*</v>
      </c>
      <c r="BS416" s="21" t="str">
        <f t="shared" si="84"/>
        <v>*</v>
      </c>
      <c r="BT416" s="8" t="str">
        <f t="shared" si="81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2"/>
        <v>Aderente</v>
      </c>
      <c r="BR417" s="21" t="str">
        <f t="shared" si="83"/>
        <v>*</v>
      </c>
      <c r="BS417" s="21" t="str">
        <f t="shared" si="84"/>
        <v>*</v>
      </c>
      <c r="BT417" s="8" t="str">
        <f t="shared" si="81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2"/>
        <v>Aderente</v>
      </c>
      <c r="BR418" s="21" t="str">
        <f t="shared" si="83"/>
        <v>*</v>
      </c>
      <c r="BS418" s="21" t="str">
        <f t="shared" si="84"/>
        <v>*</v>
      </c>
      <c r="BT418" s="8" t="str">
        <f t="shared" si="81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2"/>
        <v>Aderente</v>
      </c>
      <c r="BR419" s="21" t="str">
        <f t="shared" si="83"/>
        <v>*</v>
      </c>
      <c r="BS419" s="21" t="str">
        <f t="shared" si="84"/>
        <v>*</v>
      </c>
      <c r="BT419" s="8" t="str">
        <f t="shared" si="81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2"/>
        <v>Aderente</v>
      </c>
      <c r="BR420" s="21" t="str">
        <f t="shared" si="83"/>
        <v>*</v>
      </c>
      <c r="BS420" s="21" t="str">
        <f t="shared" si="84"/>
        <v>*</v>
      </c>
      <c r="BT420" s="8" t="str">
        <f t="shared" si="81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2"/>
        <v>Aderente</v>
      </c>
      <c r="BR421" s="21" t="str">
        <f t="shared" si="83"/>
        <v>*</v>
      </c>
      <c r="BS421" s="21" t="str">
        <f t="shared" si="84"/>
        <v>*</v>
      </c>
      <c r="BT421" s="8" t="str">
        <f t="shared" si="81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2"/>
        <v>Aderente</v>
      </c>
      <c r="BR422" s="21" t="str">
        <f t="shared" si="83"/>
        <v>*</v>
      </c>
      <c r="BS422" s="21" t="str">
        <f t="shared" si="84"/>
        <v>*</v>
      </c>
      <c r="BT422" s="8" t="str">
        <f t="shared" si="81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2"/>
        <v>Aderente</v>
      </c>
      <c r="BR423" s="21" t="str">
        <f t="shared" si="83"/>
        <v>*</v>
      </c>
      <c r="BS423" s="21" t="str">
        <f t="shared" si="84"/>
        <v>*</v>
      </c>
      <c r="BT423" s="8" t="str">
        <f t="shared" si="81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2"/>
        <v>Aderente</v>
      </c>
      <c r="BR424" s="21" t="str">
        <f t="shared" si="83"/>
        <v>*</v>
      </c>
      <c r="BS424" s="21" t="str">
        <f t="shared" si="84"/>
        <v>*</v>
      </c>
      <c r="BT424" s="8" t="str">
        <f t="shared" si="81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0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2"/>
        <v>Aderente</v>
      </c>
      <c r="BR425" s="21" t="str">
        <f t="shared" si="83"/>
        <v>*</v>
      </c>
      <c r="BS425" s="21" t="str">
        <f t="shared" si="84"/>
        <v>*</v>
      </c>
      <c r="BT425" s="8" t="str">
        <f t="shared" si="81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5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2"/>
        <v>Aderente</v>
      </c>
      <c r="BR426" s="21" t="str">
        <f t="shared" si="83"/>
        <v>*</v>
      </c>
      <c r="BS426" s="21" t="str">
        <f t="shared" si="84"/>
        <v>*</v>
      </c>
      <c r="BT426" s="8" t="str">
        <f t="shared" si="81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2"/>
        <v>Aderente</v>
      </c>
      <c r="BR427" s="21" t="str">
        <f t="shared" si="83"/>
        <v>*</v>
      </c>
      <c r="BS427" s="21" t="str">
        <f t="shared" si="84"/>
        <v>*</v>
      </c>
      <c r="BT427" s="8" t="str">
        <f t="shared" si="81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2"/>
        <v>Aderente</v>
      </c>
      <c r="BR428" s="21" t="str">
        <f t="shared" si="83"/>
        <v>*</v>
      </c>
      <c r="BS428" s="21" t="str">
        <f t="shared" si="84"/>
        <v>*</v>
      </c>
      <c r="BT428" s="8" t="str">
        <f t="shared" si="81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2"/>
        <v>Aderente</v>
      </c>
      <c r="BR429" s="21" t="str">
        <f t="shared" si="83"/>
        <v>*</v>
      </c>
      <c r="BS429" s="21" t="str">
        <f t="shared" si="84"/>
        <v>*</v>
      </c>
      <c r="BT429" s="8" t="str">
        <f t="shared" ref="BT429:BT478" si="86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7">IF(AND(BR430&lt;1,BS430&lt;1),"Produção e Intervalo",IF(BR430&lt;1,"Intervalo",IF(BS430&lt;1,"Produção","Aderente")))</f>
        <v>Aderente</v>
      </c>
      <c r="BR430" s="21" t="str">
        <f t="shared" ref="BR430:BR493" si="88">IF(OR(B430="",F430=""),"*",AY430/P430)</f>
        <v>*</v>
      </c>
      <c r="BS430" s="21" t="str">
        <f t="shared" ref="BS430:BS493" si="89">IF(OR(B430="",F430=""),"*",BA430/Q430)</f>
        <v>*</v>
      </c>
      <c r="BT430" s="8" t="str">
        <f t="shared" si="8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7"/>
        <v>Aderente</v>
      </c>
      <c r="BR431" s="21" t="str">
        <f t="shared" si="88"/>
        <v>*</v>
      </c>
      <c r="BS431" s="21" t="str">
        <f t="shared" si="89"/>
        <v>*</v>
      </c>
      <c r="BT431" s="8" t="str">
        <f t="shared" si="8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7"/>
        <v>Aderente</v>
      </c>
      <c r="BR432" s="21" t="str">
        <f t="shared" si="88"/>
        <v>*</v>
      </c>
      <c r="BS432" s="21" t="str">
        <f t="shared" si="89"/>
        <v>*</v>
      </c>
      <c r="BT432" s="8" t="str">
        <f t="shared" si="86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7"/>
        <v>Aderente</v>
      </c>
      <c r="BR433" s="21" t="str">
        <f t="shared" si="88"/>
        <v>*</v>
      </c>
      <c r="BS433" s="21" t="str">
        <f t="shared" si="89"/>
        <v>*</v>
      </c>
      <c r="BT433" s="8" t="str">
        <f t="shared" si="86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7"/>
        <v>Aderente</v>
      </c>
      <c r="BR434" s="21" t="str">
        <f t="shared" si="88"/>
        <v>*</v>
      </c>
      <c r="BS434" s="21" t="str">
        <f t="shared" si="89"/>
        <v>*</v>
      </c>
      <c r="BT434" s="8" t="str">
        <f t="shared" si="86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7"/>
        <v>Aderente</v>
      </c>
      <c r="BR435" s="21" t="str">
        <f t="shared" si="88"/>
        <v>*</v>
      </c>
      <c r="BS435" s="21" t="str">
        <f t="shared" si="89"/>
        <v>*</v>
      </c>
      <c r="BT435" s="8" t="str">
        <f t="shared" si="86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7"/>
        <v>Aderente</v>
      </c>
      <c r="BR436" s="21" t="str">
        <f t="shared" si="88"/>
        <v>*</v>
      </c>
      <c r="BS436" s="21" t="str">
        <f t="shared" si="89"/>
        <v>*</v>
      </c>
      <c r="BT436" s="8" t="str">
        <f t="shared" si="86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7"/>
        <v>Aderente</v>
      </c>
      <c r="BR437" s="21" t="str">
        <f t="shared" si="88"/>
        <v>*</v>
      </c>
      <c r="BS437" s="21" t="str">
        <f t="shared" si="89"/>
        <v>*</v>
      </c>
      <c r="BT437" s="8" t="str">
        <f t="shared" si="86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7"/>
        <v>Aderente</v>
      </c>
      <c r="BR438" s="21" t="str">
        <f t="shared" si="88"/>
        <v>*</v>
      </c>
      <c r="BS438" s="21" t="str">
        <f t="shared" si="89"/>
        <v>*</v>
      </c>
      <c r="BT438" s="8" t="str">
        <f t="shared" si="86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7"/>
        <v>Aderente</v>
      </c>
      <c r="BR439" s="21" t="str">
        <f t="shared" si="88"/>
        <v>*</v>
      </c>
      <c r="BS439" s="21" t="str">
        <f t="shared" si="89"/>
        <v>*</v>
      </c>
      <c r="BT439" s="8" t="str">
        <f t="shared" si="86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7"/>
        <v>Aderente</v>
      </c>
      <c r="BR440" s="21" t="str">
        <f t="shared" si="88"/>
        <v>*</v>
      </c>
      <c r="BS440" s="21" t="str">
        <f t="shared" si="89"/>
        <v>*</v>
      </c>
      <c r="BT440" s="8" t="str">
        <f t="shared" si="86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7"/>
        <v>Aderente</v>
      </c>
      <c r="BR441" s="21" t="str">
        <f t="shared" si="88"/>
        <v>*</v>
      </c>
      <c r="BS441" s="21" t="str">
        <f t="shared" si="89"/>
        <v>*</v>
      </c>
      <c r="BT441" s="8" t="str">
        <f t="shared" si="86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7"/>
        <v>Aderente</v>
      </c>
      <c r="BR442" s="21" t="str">
        <f t="shared" si="88"/>
        <v>*</v>
      </c>
      <c r="BS442" s="21" t="str">
        <f t="shared" si="89"/>
        <v>*</v>
      </c>
      <c r="BT442" s="8" t="str">
        <f t="shared" si="86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7"/>
        <v>Aderente</v>
      </c>
      <c r="BR443" s="21" t="str">
        <f t="shared" si="88"/>
        <v>*</v>
      </c>
      <c r="BS443" s="21" t="str">
        <f t="shared" si="89"/>
        <v>*</v>
      </c>
      <c r="BT443" s="8" t="str">
        <f t="shared" si="86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7"/>
        <v>Aderente</v>
      </c>
      <c r="BR444" s="21" t="str">
        <f t="shared" si="88"/>
        <v>*</v>
      </c>
      <c r="BS444" s="21" t="str">
        <f t="shared" si="89"/>
        <v>*</v>
      </c>
      <c r="BT444" s="8" t="str">
        <f t="shared" si="86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7"/>
        <v>Aderente</v>
      </c>
      <c r="BR445" s="21" t="str">
        <f t="shared" si="88"/>
        <v>*</v>
      </c>
      <c r="BS445" s="21" t="str">
        <f t="shared" si="89"/>
        <v>*</v>
      </c>
      <c r="BT445" s="8" t="str">
        <f t="shared" si="86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7"/>
        <v>Aderente</v>
      </c>
      <c r="BR446" s="21" t="str">
        <f t="shared" si="88"/>
        <v>*</v>
      </c>
      <c r="BS446" s="21" t="str">
        <f t="shared" si="89"/>
        <v>*</v>
      </c>
      <c r="BT446" s="8" t="str">
        <f t="shared" si="86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7"/>
        <v>Aderente</v>
      </c>
      <c r="BR447" s="21" t="str">
        <f t="shared" si="88"/>
        <v>*</v>
      </c>
      <c r="BS447" s="21" t="str">
        <f t="shared" si="89"/>
        <v>*</v>
      </c>
      <c r="BT447" s="8" t="str">
        <f t="shared" si="86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7"/>
        <v>Aderente</v>
      </c>
      <c r="BR448" s="21" t="str">
        <f t="shared" si="88"/>
        <v>*</v>
      </c>
      <c r="BS448" s="21" t="str">
        <f t="shared" si="89"/>
        <v>*</v>
      </c>
      <c r="BT448" s="8" t="str">
        <f t="shared" si="86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7"/>
        <v>Aderente</v>
      </c>
      <c r="BR449" s="21" t="str">
        <f t="shared" si="88"/>
        <v>*</v>
      </c>
      <c r="BS449" s="21" t="str">
        <f t="shared" si="89"/>
        <v>*</v>
      </c>
      <c r="BT449" s="8" t="str">
        <f t="shared" si="86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7"/>
        <v>Aderente</v>
      </c>
      <c r="BR450" s="21" t="str">
        <f t="shared" si="88"/>
        <v>*</v>
      </c>
      <c r="BS450" s="21" t="str">
        <f t="shared" si="89"/>
        <v>*</v>
      </c>
      <c r="BT450" s="8" t="str">
        <f t="shared" si="86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7"/>
        <v>Aderente</v>
      </c>
      <c r="BR451" s="21" t="str">
        <f t="shared" si="88"/>
        <v>*</v>
      </c>
      <c r="BS451" s="21" t="str">
        <f t="shared" si="89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7"/>
        <v>Aderente</v>
      </c>
      <c r="BR452" s="21" t="str">
        <f t="shared" si="88"/>
        <v>*</v>
      </c>
      <c r="BS452" s="21" t="str">
        <f t="shared" si="89"/>
        <v>*</v>
      </c>
      <c r="BT452" s="8" t="str">
        <f t="shared" si="86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7"/>
        <v>Aderente</v>
      </c>
      <c r="BR453" s="21" t="str">
        <f t="shared" si="88"/>
        <v>*</v>
      </c>
      <c r="BS453" s="21" t="str">
        <f t="shared" si="89"/>
        <v>*</v>
      </c>
      <c r="BT453" s="8" t="str">
        <f t="shared" si="86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7"/>
        <v>Aderente</v>
      </c>
      <c r="BR454" s="21" t="str">
        <f t="shared" si="88"/>
        <v>*</v>
      </c>
      <c r="BS454" s="21" t="str">
        <f t="shared" si="89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7"/>
        <v>Aderente</v>
      </c>
      <c r="BR455" s="21" t="str">
        <f t="shared" si="88"/>
        <v>*</v>
      </c>
      <c r="BS455" s="21" t="str">
        <f t="shared" si="89"/>
        <v>*</v>
      </c>
      <c r="BT455" s="8" t="str">
        <f t="shared" si="86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7"/>
        <v>Aderente</v>
      </c>
      <c r="BR456" s="21" t="str">
        <f t="shared" si="88"/>
        <v>*</v>
      </c>
      <c r="BS456" s="21" t="str">
        <f t="shared" si="89"/>
        <v>*</v>
      </c>
      <c r="BT456" s="8" t="str">
        <f t="shared" si="86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7"/>
        <v>Aderente</v>
      </c>
      <c r="BR457" s="21" t="str">
        <f t="shared" si="88"/>
        <v>*</v>
      </c>
      <c r="BS457" s="21" t="str">
        <f t="shared" si="89"/>
        <v>*</v>
      </c>
      <c r="BT457" s="8" t="str">
        <f t="shared" si="86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7"/>
        <v>Aderente</v>
      </c>
      <c r="BR458" s="21" t="str">
        <f t="shared" si="88"/>
        <v>*</v>
      </c>
      <c r="BS458" s="21" t="str">
        <f t="shared" si="89"/>
        <v>*</v>
      </c>
      <c r="BT458" s="8" t="str">
        <f t="shared" si="86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5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7"/>
        <v>Aderente</v>
      </c>
      <c r="BR459" s="21" t="str">
        <f t="shared" si="88"/>
        <v>*</v>
      </c>
      <c r="BS459" s="21" t="str">
        <f t="shared" si="89"/>
        <v>*</v>
      </c>
      <c r="BT459" s="8" t="str">
        <f t="shared" si="86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5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7"/>
        <v>Aderente</v>
      </c>
      <c r="BR460" s="21" t="str">
        <f t="shared" si="88"/>
        <v>*</v>
      </c>
      <c r="BS460" s="21" t="str">
        <f t="shared" si="89"/>
        <v>*</v>
      </c>
      <c r="BT460" s="8" t="str">
        <f t="shared" si="86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5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7"/>
        <v>Aderente</v>
      </c>
      <c r="BR461" s="21" t="str">
        <f t="shared" si="88"/>
        <v>*</v>
      </c>
      <c r="BS461" s="21" t="str">
        <f t="shared" si="89"/>
        <v>*</v>
      </c>
      <c r="BT461" s="8" t="str">
        <f t="shared" si="86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5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7"/>
        <v>Aderente</v>
      </c>
      <c r="BR462" s="21" t="str">
        <f t="shared" si="88"/>
        <v>*</v>
      </c>
      <c r="BS462" s="21" t="str">
        <f t="shared" si="89"/>
        <v>*</v>
      </c>
      <c r="BT462" s="8" t="str">
        <f t="shared" si="86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5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7"/>
        <v>Aderente</v>
      </c>
      <c r="BR463" s="21" t="str">
        <f t="shared" si="88"/>
        <v>*</v>
      </c>
      <c r="BS463" s="21" t="str">
        <f t="shared" si="89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5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7"/>
        <v>Aderente</v>
      </c>
      <c r="BR464" s="21" t="str">
        <f t="shared" si="88"/>
        <v>*</v>
      </c>
      <c r="BS464" s="21" t="str">
        <f t="shared" si="89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5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7"/>
        <v>Aderente</v>
      </c>
      <c r="BR465" s="21" t="str">
        <f t="shared" si="88"/>
        <v>*</v>
      </c>
      <c r="BS465" s="21" t="str">
        <f t="shared" si="89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7"/>
        <v>Aderente</v>
      </c>
      <c r="BR466" s="21" t="str">
        <f t="shared" si="88"/>
        <v>*</v>
      </c>
      <c r="BS466" s="21" t="str">
        <f t="shared" si="89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7"/>
        <v>Aderente</v>
      </c>
      <c r="BR467" s="21" t="str">
        <f t="shared" si="88"/>
        <v>*</v>
      </c>
      <c r="BS467" s="21" t="str">
        <f t="shared" si="89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7"/>
        <v>Aderente</v>
      </c>
      <c r="BR468" s="21" t="str">
        <f t="shared" si="88"/>
        <v>*</v>
      </c>
      <c r="BS468" s="21" t="str">
        <f t="shared" si="89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7"/>
        <v>Aderente</v>
      </c>
      <c r="BR469" s="21" t="str">
        <f t="shared" si="88"/>
        <v>*</v>
      </c>
      <c r="BS469" s="21" t="str">
        <f t="shared" si="89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7"/>
        <v>Aderente</v>
      </c>
      <c r="BR470" s="21" t="str">
        <f t="shared" si="88"/>
        <v>*</v>
      </c>
      <c r="BS470" s="21" t="str">
        <f t="shared" si="89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7"/>
        <v>Aderente</v>
      </c>
      <c r="BR471" s="21" t="str">
        <f t="shared" si="88"/>
        <v>*</v>
      </c>
      <c r="BS471" s="21" t="str">
        <f t="shared" si="89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7"/>
        <v>Aderente</v>
      </c>
      <c r="BR472" s="21" t="str">
        <f t="shared" si="88"/>
        <v>*</v>
      </c>
      <c r="BS472" s="21" t="str">
        <f t="shared" si="89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7"/>
        <v>Aderente</v>
      </c>
      <c r="BR473" s="21" t="str">
        <f t="shared" si="88"/>
        <v>*</v>
      </c>
      <c r="BS473" s="21" t="str">
        <f t="shared" si="89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7"/>
        <v>Aderente</v>
      </c>
      <c r="BR474" s="21" t="str">
        <f t="shared" si="88"/>
        <v>*</v>
      </c>
      <c r="BS474" s="21" t="str">
        <f t="shared" si="89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7"/>
        <v>Aderente</v>
      </c>
      <c r="BR475" s="21" t="str">
        <f t="shared" si="88"/>
        <v>*</v>
      </c>
      <c r="BS475" s="21" t="str">
        <f t="shared" si="89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7"/>
        <v>Aderente</v>
      </c>
      <c r="BR476" s="21" t="str">
        <f t="shared" si="88"/>
        <v>*</v>
      </c>
      <c r="BS476" s="21" t="str">
        <f t="shared" si="89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7"/>
        <v>Aderente</v>
      </c>
      <c r="BR477" s="21" t="str">
        <f t="shared" si="88"/>
        <v>*</v>
      </c>
      <c r="BS477" s="21" t="str">
        <f t="shared" si="89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7"/>
        <v>Aderente</v>
      </c>
      <c r="BR478" s="21" t="str">
        <f t="shared" si="88"/>
        <v>*</v>
      </c>
      <c r="BS478" s="21" t="str">
        <f t="shared" si="89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7"/>
        <v>Aderente</v>
      </c>
      <c r="BR479" s="21" t="str">
        <f t="shared" si="88"/>
        <v>*</v>
      </c>
      <c r="BS479" s="21" t="str">
        <f t="shared" si="89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7"/>
        <v>Aderente</v>
      </c>
      <c r="BR480" s="21" t="str">
        <f t="shared" si="88"/>
        <v>*</v>
      </c>
      <c r="BS480" s="21" t="str">
        <f t="shared" si="89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7"/>
        <v>Aderente</v>
      </c>
      <c r="BR481" s="21" t="str">
        <f t="shared" si="88"/>
        <v>*</v>
      </c>
      <c r="BS481" s="21" t="str">
        <f t="shared" si="89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7"/>
        <v>Aderente</v>
      </c>
      <c r="BR482" s="21" t="str">
        <f t="shared" si="88"/>
        <v>*</v>
      </c>
      <c r="BS482" s="21" t="str">
        <f t="shared" si="89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7"/>
        <v>Aderente</v>
      </c>
      <c r="BR483" s="21" t="str">
        <f t="shared" si="88"/>
        <v>*</v>
      </c>
      <c r="BS483" s="21" t="str">
        <f t="shared" si="89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7"/>
        <v>Aderente</v>
      </c>
      <c r="BR484" s="21" t="str">
        <f t="shared" si="88"/>
        <v>*</v>
      </c>
      <c r="BS484" s="21" t="str">
        <f t="shared" si="89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7"/>
        <v>Aderente</v>
      </c>
      <c r="BR485" s="21" t="str">
        <f t="shared" si="88"/>
        <v>*</v>
      </c>
      <c r="BS485" s="21" t="str">
        <f t="shared" si="89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7"/>
        <v>Aderente</v>
      </c>
      <c r="BR486" s="21" t="str">
        <f t="shared" si="88"/>
        <v>*</v>
      </c>
      <c r="BS486" s="21" t="str">
        <f t="shared" si="89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7"/>
        <v>Aderente</v>
      </c>
      <c r="BR487" s="21" t="str">
        <f t="shared" si="88"/>
        <v>*</v>
      </c>
      <c r="BS487" s="21" t="str">
        <f t="shared" si="89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7"/>
        <v>Aderente</v>
      </c>
      <c r="BR488" s="21" t="str">
        <f t="shared" si="88"/>
        <v>*</v>
      </c>
      <c r="BS488" s="21" t="str">
        <f t="shared" si="89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5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7"/>
        <v>Aderente</v>
      </c>
      <c r="BR489" s="21" t="str">
        <f t="shared" si="88"/>
        <v>*</v>
      </c>
      <c r="BS489" s="21" t="str">
        <f t="shared" si="89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90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7"/>
        <v>Aderente</v>
      </c>
      <c r="BR490" s="21" t="str">
        <f t="shared" si="88"/>
        <v>*</v>
      </c>
      <c r="BS490" s="21" t="str">
        <f t="shared" si="89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7"/>
        <v>Aderente</v>
      </c>
      <c r="BR491" s="21" t="str">
        <f t="shared" si="88"/>
        <v>*</v>
      </c>
      <c r="BS491" s="21" t="str">
        <f t="shared" si="89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7"/>
        <v>Aderente</v>
      </c>
      <c r="BR492" s="21" t="str">
        <f t="shared" si="88"/>
        <v>*</v>
      </c>
      <c r="BS492" s="21" t="str">
        <f t="shared" si="89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7"/>
        <v>Aderente</v>
      </c>
      <c r="BR493" s="21" t="str">
        <f t="shared" si="88"/>
        <v>*</v>
      </c>
      <c r="BS493" s="21" t="str">
        <f t="shared" si="89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91">IF(AND(BR494&lt;1,BS494&lt;1),"Produção e Intervalo",IF(BR494&lt;1,"Intervalo",IF(BS494&lt;1,"Produção","Aderente")))</f>
        <v>Aderente</v>
      </c>
      <c r="BR494" s="21" t="str">
        <f t="shared" ref="BR494:BR557" si="92">IF(OR(B494="",F494=""),"*",AY494/P494)</f>
        <v>*</v>
      </c>
      <c r="BS494" s="21" t="str">
        <f t="shared" ref="BS494:BS557" si="93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1"/>
        <v>Aderente</v>
      </c>
      <c r="BR495" s="21" t="str">
        <f t="shared" si="92"/>
        <v>*</v>
      </c>
      <c r="BS495" s="21" t="str">
        <f t="shared" si="93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1"/>
        <v>Aderente</v>
      </c>
      <c r="BR496" s="21" t="str">
        <f t="shared" si="92"/>
        <v>*</v>
      </c>
      <c r="BS496" s="21" t="str">
        <f t="shared" si="93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1"/>
        <v>Aderente</v>
      </c>
      <c r="BR497" s="21" t="str">
        <f t="shared" si="92"/>
        <v>*</v>
      </c>
      <c r="BS497" s="21" t="str">
        <f t="shared" si="93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1"/>
        <v>Aderente</v>
      </c>
      <c r="BR498" s="21" t="str">
        <f t="shared" si="92"/>
        <v>*</v>
      </c>
      <c r="BS498" s="21" t="str">
        <f t="shared" si="93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1"/>
        <v>Aderente</v>
      </c>
      <c r="BR499" s="21" t="str">
        <f t="shared" si="92"/>
        <v>*</v>
      </c>
      <c r="BS499" s="21" t="str">
        <f t="shared" si="93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1"/>
        <v>Aderente</v>
      </c>
      <c r="BR500" s="21" t="str">
        <f t="shared" si="92"/>
        <v>*</v>
      </c>
      <c r="BS500" s="21" t="str">
        <f t="shared" si="93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1"/>
        <v>Aderente</v>
      </c>
      <c r="BR501" s="21" t="str">
        <f t="shared" si="92"/>
        <v>*</v>
      </c>
      <c r="BS501" s="21" t="str">
        <f t="shared" si="93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1"/>
        <v>Aderente</v>
      </c>
      <c r="BR502" s="21" t="str">
        <f t="shared" si="92"/>
        <v>*</v>
      </c>
      <c r="BS502" s="21" t="str">
        <f t="shared" si="93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1"/>
        <v>Aderente</v>
      </c>
      <c r="BR503" s="21" t="str">
        <f t="shared" si="92"/>
        <v>*</v>
      </c>
      <c r="BS503" s="21" t="str">
        <f t="shared" si="93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1"/>
        <v>Aderente</v>
      </c>
      <c r="BR504" s="21" t="str">
        <f t="shared" si="92"/>
        <v>*</v>
      </c>
      <c r="BS504" s="21" t="str">
        <f t="shared" si="93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1"/>
        <v>Aderente</v>
      </c>
      <c r="BR505" s="21" t="str">
        <f t="shared" si="92"/>
        <v>*</v>
      </c>
      <c r="BS505" s="21" t="str">
        <f t="shared" si="93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1"/>
        <v>Aderente</v>
      </c>
      <c r="BR506" s="21" t="str">
        <f t="shared" si="92"/>
        <v>*</v>
      </c>
      <c r="BS506" s="21" t="str">
        <f t="shared" si="93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1"/>
        <v>Aderente</v>
      </c>
      <c r="BR507" s="21" t="str">
        <f t="shared" si="92"/>
        <v>*</v>
      </c>
      <c r="BS507" s="21" t="str">
        <f t="shared" si="93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1"/>
        <v>Aderente</v>
      </c>
      <c r="BR508" s="21" t="str">
        <f t="shared" si="92"/>
        <v>*</v>
      </c>
      <c r="BS508" s="21" t="str">
        <f t="shared" si="93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1"/>
        <v>Aderente</v>
      </c>
      <c r="BR509" s="21" t="str">
        <f t="shared" si="92"/>
        <v>*</v>
      </c>
      <c r="BS509" s="21" t="str">
        <f t="shared" si="93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1"/>
        <v>Aderente</v>
      </c>
      <c r="BR510" s="21" t="str">
        <f t="shared" si="92"/>
        <v>*</v>
      </c>
      <c r="BS510" s="21" t="str">
        <f t="shared" si="93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1"/>
        <v>Aderente</v>
      </c>
      <c r="BR511" s="21" t="str">
        <f t="shared" si="92"/>
        <v>*</v>
      </c>
      <c r="BS511" s="21" t="str">
        <f t="shared" si="93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1"/>
        <v>Aderente</v>
      </c>
      <c r="BR512" s="21" t="str">
        <f t="shared" si="92"/>
        <v>*</v>
      </c>
      <c r="BS512" s="21" t="str">
        <f t="shared" si="93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1"/>
        <v>Aderente</v>
      </c>
      <c r="BR513" s="21" t="str">
        <f t="shared" si="92"/>
        <v>*</v>
      </c>
      <c r="BS513" s="21" t="str">
        <f t="shared" si="93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1"/>
        <v>Aderente</v>
      </c>
      <c r="BR514" s="21" t="str">
        <f t="shared" si="92"/>
        <v>*</v>
      </c>
      <c r="BS514" s="21" t="str">
        <f t="shared" si="93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1"/>
        <v>Aderente</v>
      </c>
      <c r="BR515" s="21" t="str">
        <f t="shared" si="92"/>
        <v>*</v>
      </c>
      <c r="BS515" s="21" t="str">
        <f t="shared" si="93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1"/>
        <v>Aderente</v>
      </c>
      <c r="BR516" s="21" t="str">
        <f t="shared" si="92"/>
        <v>*</v>
      </c>
      <c r="BS516" s="21" t="str">
        <f t="shared" si="93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1"/>
        <v>Aderente</v>
      </c>
      <c r="BR517" s="21" t="str">
        <f t="shared" si="92"/>
        <v>*</v>
      </c>
      <c r="BS517" s="21" t="str">
        <f t="shared" si="93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1"/>
        <v>Aderente</v>
      </c>
      <c r="BR518" s="21" t="str">
        <f t="shared" si="92"/>
        <v>*</v>
      </c>
      <c r="BS518" s="21" t="str">
        <f t="shared" si="93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1"/>
        <v>Aderente</v>
      </c>
      <c r="BR519" s="21" t="str">
        <f t="shared" si="92"/>
        <v>*</v>
      </c>
      <c r="BS519" s="21" t="str">
        <f t="shared" si="93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1"/>
        <v>Aderente</v>
      </c>
      <c r="BR520" s="21" t="str">
        <f t="shared" si="92"/>
        <v>*</v>
      </c>
      <c r="BS520" s="21" t="str">
        <f t="shared" si="93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1"/>
        <v>Aderente</v>
      </c>
      <c r="BR521" s="21" t="str">
        <f t="shared" si="92"/>
        <v>*</v>
      </c>
      <c r="BS521" s="21" t="str">
        <f t="shared" si="93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1"/>
        <v>Aderente</v>
      </c>
      <c r="BR522" s="21" t="str">
        <f t="shared" si="92"/>
        <v>*</v>
      </c>
      <c r="BS522" s="21" t="str">
        <f t="shared" si="93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0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1"/>
        <v>Aderente</v>
      </c>
      <c r="BR523" s="21" t="str">
        <f t="shared" si="92"/>
        <v>*</v>
      </c>
      <c r="BS523" s="21" t="str">
        <f t="shared" si="93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0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1"/>
        <v>Aderente</v>
      </c>
      <c r="BR524" s="21" t="str">
        <f t="shared" si="92"/>
        <v>*</v>
      </c>
      <c r="BS524" s="21" t="str">
        <f t="shared" si="93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0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1"/>
        <v>Aderente</v>
      </c>
      <c r="BR525" s="21" t="str">
        <f t="shared" si="92"/>
        <v>*</v>
      </c>
      <c r="BS525" s="21" t="str">
        <f t="shared" si="93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0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1"/>
        <v>Aderente</v>
      </c>
      <c r="BR526" s="21" t="str">
        <f t="shared" si="92"/>
        <v>*</v>
      </c>
      <c r="BS526" s="21" t="str">
        <f t="shared" si="93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0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1"/>
        <v>Aderente</v>
      </c>
      <c r="BR527" s="21" t="str">
        <f t="shared" si="92"/>
        <v>*</v>
      </c>
      <c r="BS527" s="21" t="str">
        <f t="shared" si="93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0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1"/>
        <v>Aderente</v>
      </c>
      <c r="BR528" s="21" t="str">
        <f t="shared" si="92"/>
        <v>*</v>
      </c>
      <c r="BS528" s="21" t="str">
        <f t="shared" si="93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0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1"/>
        <v>Aderente</v>
      </c>
      <c r="BR529" s="21" t="str">
        <f t="shared" si="92"/>
        <v>*</v>
      </c>
      <c r="BS529" s="21" t="str">
        <f t="shared" si="93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1"/>
        <v>Aderente</v>
      </c>
      <c r="BR530" s="21" t="str">
        <f t="shared" si="92"/>
        <v>*</v>
      </c>
      <c r="BS530" s="21" t="str">
        <f t="shared" si="93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1"/>
        <v>Aderente</v>
      </c>
      <c r="BR531" s="21" t="str">
        <f t="shared" si="92"/>
        <v>*</v>
      </c>
      <c r="BS531" s="21" t="str">
        <f t="shared" si="93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1"/>
        <v>Aderente</v>
      </c>
      <c r="BR532" s="21" t="str">
        <f t="shared" si="92"/>
        <v>*</v>
      </c>
      <c r="BS532" s="21" t="str">
        <f t="shared" si="93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1"/>
        <v>Aderente</v>
      </c>
      <c r="BR533" s="21" t="str">
        <f t="shared" si="92"/>
        <v>*</v>
      </c>
      <c r="BS533" s="21" t="str">
        <f t="shared" si="93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1"/>
        <v>Aderente</v>
      </c>
      <c r="BR534" s="21" t="str">
        <f t="shared" si="92"/>
        <v>*</v>
      </c>
      <c r="BS534" s="21" t="str">
        <f t="shared" si="93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1"/>
        <v>Aderente</v>
      </c>
      <c r="BR535" s="21" t="str">
        <f t="shared" si="92"/>
        <v>*</v>
      </c>
      <c r="BS535" s="21" t="str">
        <f t="shared" si="93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1"/>
        <v>Aderente</v>
      </c>
      <c r="BR536" s="21" t="str">
        <f t="shared" si="92"/>
        <v>*</v>
      </c>
      <c r="BS536" s="21" t="str">
        <f t="shared" si="93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1"/>
        <v>Aderente</v>
      </c>
      <c r="BR537" s="21" t="str">
        <f t="shared" si="92"/>
        <v>*</v>
      </c>
      <c r="BS537" s="21" t="str">
        <f t="shared" si="93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1"/>
        <v>Aderente</v>
      </c>
      <c r="BR538" s="21" t="str">
        <f t="shared" si="92"/>
        <v>*</v>
      </c>
      <c r="BS538" s="21" t="str">
        <f t="shared" si="93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1"/>
        <v>Aderente</v>
      </c>
      <c r="BR539" s="21" t="str">
        <f t="shared" si="92"/>
        <v>*</v>
      </c>
      <c r="BS539" s="21" t="str">
        <f t="shared" si="93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1"/>
        <v>Aderente</v>
      </c>
      <c r="BR540" s="21" t="str">
        <f t="shared" si="92"/>
        <v>*</v>
      </c>
      <c r="BS540" s="21" t="str">
        <f t="shared" si="93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0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1"/>
        <v>Aderente</v>
      </c>
      <c r="BR541" s="21" t="str">
        <f t="shared" si="92"/>
        <v>*</v>
      </c>
      <c r="BS541" s="21" t="str">
        <f t="shared" si="93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0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1"/>
        <v>Aderente</v>
      </c>
      <c r="BR542" s="21" t="str">
        <f t="shared" si="92"/>
        <v>*</v>
      </c>
      <c r="BS542" s="21" t="str">
        <f t="shared" si="93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0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1"/>
        <v>Aderente</v>
      </c>
      <c r="BR543" s="21" t="str">
        <f t="shared" si="92"/>
        <v>*</v>
      </c>
      <c r="BS543" s="21" t="str">
        <f t="shared" si="93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0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1"/>
        <v>Aderente</v>
      </c>
      <c r="BR544" s="21" t="str">
        <f t="shared" si="92"/>
        <v>*</v>
      </c>
      <c r="BS544" s="21" t="str">
        <f t="shared" si="93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1"/>
        <v>Aderente</v>
      </c>
      <c r="BR545" s="21" t="str">
        <f t="shared" si="92"/>
        <v>*</v>
      </c>
      <c r="BS545" s="21" t="str">
        <f t="shared" si="93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1"/>
        <v>Aderente</v>
      </c>
      <c r="BR546" s="21" t="str">
        <f t="shared" si="92"/>
        <v>*</v>
      </c>
      <c r="BS546" s="21" t="str">
        <f t="shared" si="93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1"/>
        <v>Aderente</v>
      </c>
      <c r="BR547" s="21" t="str">
        <f t="shared" si="92"/>
        <v>*</v>
      </c>
      <c r="BS547" s="21" t="str">
        <f t="shared" si="93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1"/>
        <v>Aderente</v>
      </c>
      <c r="BR548" s="21" t="str">
        <f t="shared" si="92"/>
        <v>*</v>
      </c>
      <c r="BS548" s="21" t="str">
        <f t="shared" si="93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1"/>
        <v>Aderente</v>
      </c>
      <c r="BR549" s="21" t="str">
        <f t="shared" si="92"/>
        <v>*</v>
      </c>
      <c r="BS549" s="21" t="str">
        <f t="shared" si="93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1"/>
        <v>Aderente</v>
      </c>
      <c r="BR550" s="21" t="str">
        <f t="shared" si="92"/>
        <v>*</v>
      </c>
      <c r="BS550" s="21" t="str">
        <f t="shared" si="93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1"/>
        <v>Aderente</v>
      </c>
      <c r="BR551" s="21" t="str">
        <f t="shared" si="92"/>
        <v>*</v>
      </c>
      <c r="BS551" s="21" t="str">
        <f t="shared" si="93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90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1"/>
        <v>Aderente</v>
      </c>
      <c r="BR552" s="21" t="str">
        <f t="shared" si="92"/>
        <v>*</v>
      </c>
      <c r="BS552" s="21" t="str">
        <f t="shared" si="93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90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1"/>
        <v>Aderente</v>
      </c>
      <c r="BR553" s="21" t="str">
        <f t="shared" si="92"/>
        <v>*</v>
      </c>
      <c r="BS553" s="21" t="str">
        <f t="shared" si="93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4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1"/>
        <v>Aderente</v>
      </c>
      <c r="BR554" s="21" t="str">
        <f t="shared" si="92"/>
        <v>*</v>
      </c>
      <c r="BS554" s="21" t="str">
        <f t="shared" si="93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4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1"/>
        <v>Aderente</v>
      </c>
      <c r="BR555" s="21" t="str">
        <f t="shared" si="92"/>
        <v>*</v>
      </c>
      <c r="BS555" s="21" t="str">
        <f t="shared" si="93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1"/>
        <v>Aderente</v>
      </c>
      <c r="BR556" s="21" t="str">
        <f t="shared" si="92"/>
        <v>*</v>
      </c>
      <c r="BS556" s="21" t="str">
        <f t="shared" si="93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1"/>
        <v>Aderente</v>
      </c>
      <c r="BR557" s="21" t="str">
        <f t="shared" si="92"/>
        <v>*</v>
      </c>
      <c r="BS557" s="21" t="str">
        <f t="shared" si="93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5">IF(AND(BR558&lt;1,BS558&lt;1),"Produção e Intervalo",IF(BR558&lt;1,"Intervalo",IF(BS558&lt;1,"Produção","Aderente")))</f>
        <v>Aderente</v>
      </c>
      <c r="BR558" s="21" t="str">
        <f t="shared" ref="BR558:BR621" si="96">IF(OR(B558="",F558=""),"*",AY558/P558)</f>
        <v>*</v>
      </c>
      <c r="BS558" s="21" t="str">
        <f t="shared" ref="BS558:BS621" si="97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5"/>
        <v>Aderente</v>
      </c>
      <c r="BR559" s="21" t="str">
        <f t="shared" si="96"/>
        <v>*</v>
      </c>
      <c r="BS559" s="21" t="str">
        <f t="shared" si="97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5"/>
        <v>Aderente</v>
      </c>
      <c r="BR560" s="21" t="str">
        <f t="shared" si="96"/>
        <v>*</v>
      </c>
      <c r="BS560" s="21" t="str">
        <f t="shared" si="97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5"/>
        <v>Aderente</v>
      </c>
      <c r="BR561" s="21" t="str">
        <f t="shared" si="96"/>
        <v>*</v>
      </c>
      <c r="BS561" s="21" t="str">
        <f t="shared" si="97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5"/>
        <v>Aderente</v>
      </c>
      <c r="BR562" s="21" t="str">
        <f t="shared" si="96"/>
        <v>*</v>
      </c>
      <c r="BS562" s="21" t="str">
        <f t="shared" si="97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5"/>
        <v>Aderente</v>
      </c>
      <c r="BR563" s="21" t="str">
        <f t="shared" si="96"/>
        <v>*</v>
      </c>
      <c r="BS563" s="21" t="str">
        <f t="shared" si="97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5"/>
        <v>Aderente</v>
      </c>
      <c r="BR564" s="21" t="str">
        <f t="shared" si="96"/>
        <v>*</v>
      </c>
      <c r="BS564" s="21" t="str">
        <f t="shared" si="97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5"/>
        <v>Aderente</v>
      </c>
      <c r="BR565" s="21" t="str">
        <f t="shared" si="96"/>
        <v>*</v>
      </c>
      <c r="BS565" s="21" t="str">
        <f t="shared" si="97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5"/>
        <v>Aderente</v>
      </c>
      <c r="BR566" s="21" t="str">
        <f t="shared" si="96"/>
        <v>*</v>
      </c>
      <c r="BS566" s="21" t="str">
        <f t="shared" si="97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5"/>
        <v>Aderente</v>
      </c>
      <c r="BR567" s="21" t="str">
        <f t="shared" si="96"/>
        <v>*</v>
      </c>
      <c r="BS567" s="21" t="str">
        <f t="shared" si="97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5"/>
        <v>Aderente</v>
      </c>
      <c r="BR568" s="21" t="str">
        <f t="shared" si="96"/>
        <v>*</v>
      </c>
      <c r="BS568" s="21" t="str">
        <f t="shared" si="97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5"/>
        <v>Aderente</v>
      </c>
      <c r="BR569" s="21" t="str">
        <f t="shared" si="96"/>
        <v>*</v>
      </c>
      <c r="BS569" s="21" t="str">
        <f t="shared" si="97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5"/>
        <v>Aderente</v>
      </c>
      <c r="BR570" s="21" t="str">
        <f t="shared" si="96"/>
        <v>*</v>
      </c>
      <c r="BS570" s="21" t="str">
        <f t="shared" si="97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5"/>
        <v>Aderente</v>
      </c>
      <c r="BR571" s="21" t="str">
        <f t="shared" si="96"/>
        <v>*</v>
      </c>
      <c r="BS571" s="21" t="str">
        <f t="shared" si="97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5"/>
        <v>Aderente</v>
      </c>
      <c r="BR572" s="21" t="str">
        <f t="shared" si="96"/>
        <v>*</v>
      </c>
      <c r="BS572" s="21" t="str">
        <f t="shared" si="97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5"/>
        <v>Aderente</v>
      </c>
      <c r="BR573" s="21" t="str">
        <f t="shared" si="96"/>
        <v>*</v>
      </c>
      <c r="BS573" s="21" t="str">
        <f t="shared" si="97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5"/>
        <v>Aderente</v>
      </c>
      <c r="BR574" s="21" t="str">
        <f t="shared" si="96"/>
        <v>*</v>
      </c>
      <c r="BS574" s="21" t="str">
        <f t="shared" si="97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5"/>
        <v>Aderente</v>
      </c>
      <c r="BR575" s="21" t="str">
        <f t="shared" si="96"/>
        <v>*</v>
      </c>
      <c r="BS575" s="21" t="str">
        <f t="shared" si="97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5"/>
        <v>Aderente</v>
      </c>
      <c r="BR576" s="21" t="str">
        <f t="shared" si="96"/>
        <v>*</v>
      </c>
      <c r="BS576" s="21" t="str">
        <f t="shared" si="97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5"/>
        <v>Aderente</v>
      </c>
      <c r="BR577" s="21" t="str">
        <f t="shared" si="96"/>
        <v>*</v>
      </c>
      <c r="BS577" s="21" t="str">
        <f t="shared" si="97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5"/>
        <v>Aderente</v>
      </c>
      <c r="BR578" s="21" t="str">
        <f t="shared" si="96"/>
        <v>*</v>
      </c>
      <c r="BS578" s="21" t="str">
        <f t="shared" si="97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5"/>
        <v>Aderente</v>
      </c>
      <c r="BR579" s="21" t="str">
        <f t="shared" si="96"/>
        <v>*</v>
      </c>
      <c r="BS579" s="21" t="str">
        <f t="shared" si="97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5"/>
        <v>Aderente</v>
      </c>
      <c r="BR580" s="21" t="str">
        <f t="shared" si="96"/>
        <v>*</v>
      </c>
      <c r="BS580" s="21" t="str">
        <f t="shared" si="97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5"/>
        <v>Aderente</v>
      </c>
      <c r="BR581" s="21" t="str">
        <f t="shared" si="96"/>
        <v>*</v>
      </c>
      <c r="BS581" s="21" t="str">
        <f t="shared" si="97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5"/>
        <v>Aderente</v>
      </c>
      <c r="BR582" s="21" t="str">
        <f t="shared" si="96"/>
        <v>*</v>
      </c>
      <c r="BS582" s="21" t="str">
        <f t="shared" si="97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5"/>
        <v>Aderente</v>
      </c>
      <c r="BR583" s="21" t="str">
        <f t="shared" si="96"/>
        <v>*</v>
      </c>
      <c r="BS583" s="21" t="str">
        <f t="shared" si="97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5"/>
        <v>Aderente</v>
      </c>
      <c r="BR584" s="21" t="str">
        <f t="shared" si="96"/>
        <v>*</v>
      </c>
      <c r="BS584" s="21" t="str">
        <f t="shared" si="97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5"/>
        <v>Aderente</v>
      </c>
      <c r="BR585" s="21" t="str">
        <f t="shared" si="96"/>
        <v>*</v>
      </c>
      <c r="BS585" s="21" t="str">
        <f t="shared" si="97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5"/>
        <v>Aderente</v>
      </c>
      <c r="BR586" s="21" t="str">
        <f t="shared" si="96"/>
        <v>*</v>
      </c>
      <c r="BS586" s="21" t="str">
        <f t="shared" si="97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4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5"/>
        <v>Aderente</v>
      </c>
      <c r="BR587" s="21" t="str">
        <f t="shared" si="96"/>
        <v>*</v>
      </c>
      <c r="BS587" s="21" t="str">
        <f t="shared" si="97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4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5"/>
        <v>Aderente</v>
      </c>
      <c r="BR588" s="21" t="str">
        <f t="shared" si="96"/>
        <v>*</v>
      </c>
      <c r="BS588" s="21" t="str">
        <f t="shared" si="97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4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5"/>
        <v>Aderente</v>
      </c>
      <c r="BR589" s="21" t="str">
        <f t="shared" si="96"/>
        <v>*</v>
      </c>
      <c r="BS589" s="21" t="str">
        <f t="shared" si="97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4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5"/>
        <v>Aderente</v>
      </c>
      <c r="BR590" s="21" t="str">
        <f t="shared" si="96"/>
        <v>*</v>
      </c>
      <c r="BS590" s="21" t="str">
        <f t="shared" si="97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4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5"/>
        <v>Aderente</v>
      </c>
      <c r="BR591" s="21" t="str">
        <f t="shared" si="96"/>
        <v>*</v>
      </c>
      <c r="BS591" s="21" t="str">
        <f t="shared" si="97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4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5"/>
        <v>Aderente</v>
      </c>
      <c r="BR592" s="21" t="str">
        <f t="shared" si="96"/>
        <v>*</v>
      </c>
      <c r="BS592" s="21" t="str">
        <f t="shared" si="97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4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5"/>
        <v>Aderente</v>
      </c>
      <c r="BR593" s="21" t="str">
        <f t="shared" si="96"/>
        <v>*</v>
      </c>
      <c r="BS593" s="21" t="str">
        <f t="shared" si="97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5"/>
        <v>Aderente</v>
      </c>
      <c r="BR594" s="21" t="str">
        <f t="shared" si="96"/>
        <v>*</v>
      </c>
      <c r="BS594" s="21" t="str">
        <f t="shared" si="97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5"/>
        <v>Aderente</v>
      </c>
      <c r="BR595" s="21" t="str">
        <f t="shared" si="96"/>
        <v>*</v>
      </c>
      <c r="BS595" s="21" t="str">
        <f t="shared" si="97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5"/>
        <v>Aderente</v>
      </c>
      <c r="BR596" s="21" t="str">
        <f t="shared" si="96"/>
        <v>*</v>
      </c>
      <c r="BS596" s="21" t="str">
        <f t="shared" si="97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5"/>
        <v>Aderente</v>
      </c>
      <c r="BR597" s="21" t="str">
        <f t="shared" si="96"/>
        <v>*</v>
      </c>
      <c r="BS597" s="21" t="str">
        <f t="shared" si="97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5"/>
        <v>Aderente</v>
      </c>
      <c r="BR598" s="21" t="str">
        <f t="shared" si="96"/>
        <v>*</v>
      </c>
      <c r="BS598" s="21" t="str">
        <f t="shared" si="97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5"/>
        <v>Aderente</v>
      </c>
      <c r="BR599" s="21" t="str">
        <f t="shared" si="96"/>
        <v>*</v>
      </c>
      <c r="BS599" s="21" t="str">
        <f t="shared" si="97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5"/>
        <v>Aderente</v>
      </c>
      <c r="BR600" s="21" t="str">
        <f t="shared" si="96"/>
        <v>*</v>
      </c>
      <c r="BS600" s="21" t="str">
        <f t="shared" si="97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5"/>
        <v>Aderente</v>
      </c>
      <c r="BR601" s="21" t="str">
        <f t="shared" si="96"/>
        <v>*</v>
      </c>
      <c r="BS601" s="21" t="str">
        <f t="shared" si="97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5"/>
        <v>Aderente</v>
      </c>
      <c r="BR602" s="21" t="str">
        <f t="shared" si="96"/>
        <v>*</v>
      </c>
      <c r="BS602" s="21" t="str">
        <f t="shared" si="97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5"/>
        <v>Aderente</v>
      </c>
      <c r="BR603" s="21" t="str">
        <f t="shared" si="96"/>
        <v>*</v>
      </c>
      <c r="BS603" s="21" t="str">
        <f t="shared" si="97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5"/>
        <v>Aderente</v>
      </c>
      <c r="BR604" s="21" t="str">
        <f t="shared" si="96"/>
        <v>*</v>
      </c>
      <c r="BS604" s="21" t="str">
        <f t="shared" si="97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4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5"/>
        <v>Aderente</v>
      </c>
      <c r="BR605" s="21" t="str">
        <f t="shared" si="96"/>
        <v>*</v>
      </c>
      <c r="BS605" s="21" t="str">
        <f t="shared" si="97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4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5"/>
        <v>Aderente</v>
      </c>
      <c r="BR606" s="21" t="str">
        <f t="shared" si="96"/>
        <v>*</v>
      </c>
      <c r="BS606" s="21" t="str">
        <f t="shared" si="97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4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5"/>
        <v>Aderente</v>
      </c>
      <c r="BR607" s="21" t="str">
        <f t="shared" si="96"/>
        <v>*</v>
      </c>
      <c r="BS607" s="21" t="str">
        <f t="shared" si="97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4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5"/>
        <v>Aderente</v>
      </c>
      <c r="BR608" s="21" t="str">
        <f t="shared" si="96"/>
        <v>*</v>
      </c>
      <c r="BS608" s="21" t="str">
        <f t="shared" si="97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5"/>
        <v>Aderente</v>
      </c>
      <c r="BR609" s="21" t="str">
        <f t="shared" si="96"/>
        <v>*</v>
      </c>
      <c r="BS609" s="21" t="str">
        <f t="shared" si="97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5"/>
        <v>Aderente</v>
      </c>
      <c r="BR610" s="21" t="str">
        <f t="shared" si="96"/>
        <v>*</v>
      </c>
      <c r="BS610" s="21" t="str">
        <f t="shared" si="97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5"/>
        <v>Aderente</v>
      </c>
      <c r="BR611" s="21" t="str">
        <f t="shared" si="96"/>
        <v>*</v>
      </c>
      <c r="BS611" s="21" t="str">
        <f t="shared" si="97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5"/>
        <v>Aderente</v>
      </c>
      <c r="BR612" s="21" t="str">
        <f t="shared" si="96"/>
        <v>*</v>
      </c>
      <c r="BS612" s="21" t="str">
        <f t="shared" si="97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5"/>
        <v>Aderente</v>
      </c>
      <c r="BR613" s="21" t="str">
        <f t="shared" si="96"/>
        <v>*</v>
      </c>
      <c r="BS613" s="21" t="str">
        <f t="shared" si="97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5"/>
        <v>Aderente</v>
      </c>
      <c r="BR614" s="21" t="str">
        <f t="shared" si="96"/>
        <v>*</v>
      </c>
      <c r="BS614" s="21" t="str">
        <f t="shared" si="97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5"/>
        <v>Aderente</v>
      </c>
      <c r="BR615" s="21" t="str">
        <f t="shared" si="96"/>
        <v>*</v>
      </c>
      <c r="BS615" s="21" t="str">
        <f t="shared" si="97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4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5"/>
        <v>Aderente</v>
      </c>
      <c r="BR616" s="21" t="str">
        <f t="shared" si="96"/>
        <v>*</v>
      </c>
      <c r="BS616" s="21" t="str">
        <f t="shared" si="97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4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5"/>
        <v>Aderente</v>
      </c>
      <c r="BR617" s="21" t="str">
        <f t="shared" si="96"/>
        <v>*</v>
      </c>
      <c r="BS617" s="21" t="str">
        <f t="shared" si="97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8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5"/>
        <v>Aderente</v>
      </c>
      <c r="BR618" s="21" t="str">
        <f t="shared" si="96"/>
        <v>*</v>
      </c>
      <c r="BS618" s="21" t="str">
        <f t="shared" si="97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8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5"/>
        <v>Aderente</v>
      </c>
      <c r="BR619" s="21" t="str">
        <f t="shared" si="96"/>
        <v>*</v>
      </c>
      <c r="BS619" s="21" t="str">
        <f t="shared" si="97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5"/>
        <v>Aderente</v>
      </c>
      <c r="BR620" s="21" t="str">
        <f t="shared" si="96"/>
        <v>*</v>
      </c>
      <c r="BS620" s="21" t="str">
        <f t="shared" si="97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5"/>
        <v>Aderente</v>
      </c>
      <c r="BR621" s="21" t="str">
        <f t="shared" si="96"/>
        <v>*</v>
      </c>
      <c r="BS621" s="21" t="str">
        <f t="shared" si="97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9">IF(AND(BR622&lt;1,BS622&lt;1),"Produção e Intervalo",IF(BR622&lt;1,"Intervalo",IF(BS622&lt;1,"Produção","Aderente")))</f>
        <v>Aderente</v>
      </c>
      <c r="BR622" s="21" t="str">
        <f t="shared" ref="BR622:BR685" si="100">IF(OR(B622="",F622=""),"*",AY622/P622)</f>
        <v>*</v>
      </c>
      <c r="BS622" s="21" t="str">
        <f t="shared" ref="BS622:BS685" si="101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9"/>
        <v>Aderente</v>
      </c>
      <c r="BR623" s="21" t="str">
        <f t="shared" si="100"/>
        <v>*</v>
      </c>
      <c r="BS623" s="21" t="str">
        <f t="shared" si="101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9"/>
        <v>Aderente</v>
      </c>
      <c r="BR624" s="21" t="str">
        <f t="shared" si="100"/>
        <v>*</v>
      </c>
      <c r="BS624" s="21" t="str">
        <f t="shared" si="101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9"/>
        <v>Aderente</v>
      </c>
      <c r="BR625" s="21" t="str">
        <f t="shared" si="100"/>
        <v>*</v>
      </c>
      <c r="BS625" s="21" t="str">
        <f t="shared" si="101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9"/>
        <v>Aderente</v>
      </c>
      <c r="BR626" s="21" t="str">
        <f t="shared" si="100"/>
        <v>*</v>
      </c>
      <c r="BS626" s="21" t="str">
        <f t="shared" si="101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9"/>
        <v>Aderente</v>
      </c>
      <c r="BR627" s="21" t="str">
        <f t="shared" si="100"/>
        <v>*</v>
      </c>
      <c r="BS627" s="21" t="str">
        <f t="shared" si="101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9"/>
        <v>Aderente</v>
      </c>
      <c r="BR628" s="21" t="str">
        <f t="shared" si="100"/>
        <v>*</v>
      </c>
      <c r="BS628" s="21" t="str">
        <f t="shared" si="101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9"/>
        <v>Aderente</v>
      </c>
      <c r="BR629" s="21" t="str">
        <f t="shared" si="100"/>
        <v>*</v>
      </c>
      <c r="BS629" s="21" t="str">
        <f t="shared" si="101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9"/>
        <v>Aderente</v>
      </c>
      <c r="BR630" s="21" t="str">
        <f t="shared" si="100"/>
        <v>*</v>
      </c>
      <c r="BS630" s="21" t="str">
        <f t="shared" si="101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9"/>
        <v>Aderente</v>
      </c>
      <c r="BR631" s="21" t="str">
        <f t="shared" si="100"/>
        <v>*</v>
      </c>
      <c r="BS631" s="21" t="str">
        <f t="shared" si="101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9"/>
        <v>Aderente</v>
      </c>
      <c r="BR632" s="21" t="str">
        <f t="shared" si="100"/>
        <v>*</v>
      </c>
      <c r="BS632" s="21" t="str">
        <f t="shared" si="101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9"/>
        <v>Aderente</v>
      </c>
      <c r="BR633" s="21" t="str">
        <f t="shared" si="100"/>
        <v>*</v>
      </c>
      <c r="BS633" s="21" t="str">
        <f t="shared" si="101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9"/>
        <v>Aderente</v>
      </c>
      <c r="BR634" s="21" t="str">
        <f t="shared" si="100"/>
        <v>*</v>
      </c>
      <c r="BS634" s="21" t="str">
        <f t="shared" si="101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9"/>
        <v>Aderente</v>
      </c>
      <c r="BR635" s="21" t="str">
        <f t="shared" si="100"/>
        <v>*</v>
      </c>
      <c r="BS635" s="21" t="str">
        <f t="shared" si="101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9"/>
        <v>Aderente</v>
      </c>
      <c r="BR636" s="21" t="str">
        <f t="shared" si="100"/>
        <v>*</v>
      </c>
      <c r="BS636" s="21" t="str">
        <f t="shared" si="101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9"/>
        <v>Aderente</v>
      </c>
      <c r="BR637" s="21" t="str">
        <f t="shared" si="100"/>
        <v>*</v>
      </c>
      <c r="BS637" s="21" t="str">
        <f t="shared" si="101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9"/>
        <v>Aderente</v>
      </c>
      <c r="BR638" s="21" t="str">
        <f t="shared" si="100"/>
        <v>*</v>
      </c>
      <c r="BS638" s="21" t="str">
        <f t="shared" si="101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9"/>
        <v>Aderente</v>
      </c>
      <c r="BR639" s="21" t="str">
        <f t="shared" si="100"/>
        <v>*</v>
      </c>
      <c r="BS639" s="21" t="str">
        <f t="shared" si="101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9"/>
        <v>Aderente</v>
      </c>
      <c r="BR640" s="21" t="str">
        <f t="shared" si="100"/>
        <v>*</v>
      </c>
      <c r="BS640" s="21" t="str">
        <f t="shared" si="101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9"/>
        <v>Aderente</v>
      </c>
      <c r="BR641" s="21" t="str">
        <f t="shared" si="100"/>
        <v>*</v>
      </c>
      <c r="BS641" s="21" t="str">
        <f t="shared" si="101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9"/>
        <v>Aderente</v>
      </c>
      <c r="BR642" s="21" t="str">
        <f t="shared" si="100"/>
        <v>*</v>
      </c>
      <c r="BS642" s="21" t="str">
        <f t="shared" si="101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9"/>
        <v>Aderente</v>
      </c>
      <c r="BR643" s="21" t="str">
        <f t="shared" si="100"/>
        <v>*</v>
      </c>
      <c r="BS643" s="21" t="str">
        <f t="shared" si="101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9"/>
        <v>Aderente</v>
      </c>
      <c r="BR644" s="21" t="str">
        <f t="shared" si="100"/>
        <v>*</v>
      </c>
      <c r="BS644" s="21" t="str">
        <f t="shared" si="101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9"/>
        <v>Aderente</v>
      </c>
      <c r="BR645" s="21" t="str">
        <f t="shared" si="100"/>
        <v>*</v>
      </c>
      <c r="BS645" s="21" t="str">
        <f t="shared" si="101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9"/>
        <v>Aderente</v>
      </c>
      <c r="BR646" s="21" t="str">
        <f t="shared" si="100"/>
        <v>*</v>
      </c>
      <c r="BS646" s="21" t="str">
        <f t="shared" si="101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9"/>
        <v>Aderente</v>
      </c>
      <c r="BR647" s="21" t="str">
        <f t="shared" si="100"/>
        <v>*</v>
      </c>
      <c r="BS647" s="21" t="str">
        <f t="shared" si="101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9"/>
        <v>Aderente</v>
      </c>
      <c r="BR648" s="21" t="str">
        <f t="shared" si="100"/>
        <v>*</v>
      </c>
      <c r="BS648" s="21" t="str">
        <f t="shared" si="101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9"/>
        <v>Aderente</v>
      </c>
      <c r="BR649" s="21" t="str">
        <f t="shared" si="100"/>
        <v>*</v>
      </c>
      <c r="BS649" s="21" t="str">
        <f t="shared" si="101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9"/>
        <v>Aderente</v>
      </c>
      <c r="BR650" s="21" t="str">
        <f t="shared" si="100"/>
        <v>*</v>
      </c>
      <c r="BS650" s="21" t="str">
        <f t="shared" si="101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8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9"/>
        <v>Aderente</v>
      </c>
      <c r="BR651" s="21" t="str">
        <f t="shared" si="100"/>
        <v>*</v>
      </c>
      <c r="BS651" s="21" t="str">
        <f t="shared" si="101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8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9"/>
        <v>Aderente</v>
      </c>
      <c r="BR652" s="21" t="str">
        <f t="shared" si="100"/>
        <v>*</v>
      </c>
      <c r="BS652" s="21" t="str">
        <f t="shared" si="101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8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9"/>
        <v>Aderente</v>
      </c>
      <c r="BR653" s="21" t="str">
        <f t="shared" si="100"/>
        <v>*</v>
      </c>
      <c r="BS653" s="21" t="str">
        <f t="shared" si="101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8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9"/>
        <v>Aderente</v>
      </c>
      <c r="BR654" s="21" t="str">
        <f t="shared" si="100"/>
        <v>*</v>
      </c>
      <c r="BS654" s="21" t="str">
        <f t="shared" si="101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8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9"/>
        <v>Aderente</v>
      </c>
      <c r="BR655" s="21" t="str">
        <f t="shared" si="100"/>
        <v>*</v>
      </c>
      <c r="BS655" s="21" t="str">
        <f t="shared" si="101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8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9"/>
        <v>Aderente</v>
      </c>
      <c r="BR656" s="21" t="str">
        <f t="shared" si="100"/>
        <v>*</v>
      </c>
      <c r="BS656" s="21" t="str">
        <f t="shared" si="101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8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9"/>
        <v>Aderente</v>
      </c>
      <c r="BR657" s="21" t="str">
        <f t="shared" si="100"/>
        <v>*</v>
      </c>
      <c r="BS657" s="21" t="str">
        <f t="shared" si="101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9"/>
        <v>Aderente</v>
      </c>
      <c r="BR658" s="21" t="str">
        <f t="shared" si="100"/>
        <v>*</v>
      </c>
      <c r="BS658" s="21" t="str">
        <f t="shared" si="101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9"/>
        <v>Aderente</v>
      </c>
      <c r="BR659" s="21" t="str">
        <f t="shared" si="100"/>
        <v>*</v>
      </c>
      <c r="BS659" s="21" t="str">
        <f t="shared" si="101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9"/>
        <v>Aderente</v>
      </c>
      <c r="BR660" s="21" t="str">
        <f t="shared" si="100"/>
        <v>*</v>
      </c>
      <c r="BS660" s="21" t="str">
        <f t="shared" si="101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9"/>
        <v>Aderente</v>
      </c>
      <c r="BR661" s="21" t="str">
        <f t="shared" si="100"/>
        <v>*</v>
      </c>
      <c r="BS661" s="21" t="str">
        <f t="shared" si="101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9"/>
        <v>Aderente</v>
      </c>
      <c r="BR662" s="21" t="str">
        <f t="shared" si="100"/>
        <v>*</v>
      </c>
      <c r="BS662" s="21" t="str">
        <f t="shared" si="101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9"/>
        <v>Aderente</v>
      </c>
      <c r="BR663" s="21" t="str">
        <f t="shared" si="100"/>
        <v>*</v>
      </c>
      <c r="BS663" s="21" t="str">
        <f t="shared" si="101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9"/>
        <v>Aderente</v>
      </c>
      <c r="BR664" s="21" t="str">
        <f t="shared" si="100"/>
        <v>*</v>
      </c>
      <c r="BS664" s="21" t="str">
        <f t="shared" si="101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9"/>
        <v>Aderente</v>
      </c>
      <c r="BR665" s="21" t="str">
        <f t="shared" si="100"/>
        <v>*</v>
      </c>
      <c r="BS665" s="21" t="str">
        <f t="shared" si="101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9"/>
        <v>Aderente</v>
      </c>
      <c r="BR666" s="21" t="str">
        <f t="shared" si="100"/>
        <v>*</v>
      </c>
      <c r="BS666" s="21" t="str">
        <f t="shared" si="101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9"/>
        <v>Aderente</v>
      </c>
      <c r="BR667" s="21" t="str">
        <f t="shared" si="100"/>
        <v>*</v>
      </c>
      <c r="BS667" s="21" t="str">
        <f t="shared" si="101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9"/>
        <v>Aderente</v>
      </c>
      <c r="BR668" s="21" t="str">
        <f t="shared" si="100"/>
        <v>*</v>
      </c>
      <c r="BS668" s="21" t="str">
        <f t="shared" si="101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8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9"/>
        <v>Aderente</v>
      </c>
      <c r="BR669" s="21" t="str">
        <f t="shared" si="100"/>
        <v>*</v>
      </c>
      <c r="BS669" s="21" t="str">
        <f t="shared" si="101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8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9"/>
        <v>Aderente</v>
      </c>
      <c r="BR670" s="21" t="str">
        <f t="shared" si="100"/>
        <v>*</v>
      </c>
      <c r="BS670" s="21" t="str">
        <f t="shared" si="101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8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9"/>
        <v>Aderente</v>
      </c>
      <c r="BR671" s="21" t="str">
        <f t="shared" si="100"/>
        <v>*</v>
      </c>
      <c r="BS671" s="21" t="str">
        <f t="shared" si="101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8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9"/>
        <v>Aderente</v>
      </c>
      <c r="BR672" s="21" t="str">
        <f t="shared" si="100"/>
        <v>*</v>
      </c>
      <c r="BS672" s="21" t="str">
        <f t="shared" si="101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9"/>
        <v>Aderente</v>
      </c>
      <c r="BR673" s="21" t="str">
        <f t="shared" si="100"/>
        <v>*</v>
      </c>
      <c r="BS673" s="21" t="str">
        <f t="shared" si="101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9"/>
        <v>Aderente</v>
      </c>
      <c r="BR674" s="21" t="str">
        <f t="shared" si="100"/>
        <v>*</v>
      </c>
      <c r="BS674" s="21" t="str">
        <f t="shared" si="101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9"/>
        <v>Aderente</v>
      </c>
      <c r="BR675" s="21" t="str">
        <f t="shared" si="100"/>
        <v>*</v>
      </c>
      <c r="BS675" s="21" t="str">
        <f t="shared" si="101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9"/>
        <v>Aderente</v>
      </c>
      <c r="BR676" s="21" t="str">
        <f t="shared" si="100"/>
        <v>*</v>
      </c>
      <c r="BS676" s="21" t="str">
        <f t="shared" si="101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9"/>
        <v>Aderente</v>
      </c>
      <c r="BR677" s="21" t="str">
        <f t="shared" si="100"/>
        <v>*</v>
      </c>
      <c r="BS677" s="21" t="str">
        <f t="shared" si="101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9"/>
        <v>Aderente</v>
      </c>
      <c r="BR678" s="21" t="str">
        <f t="shared" si="100"/>
        <v>*</v>
      </c>
      <c r="BS678" s="21" t="str">
        <f t="shared" si="101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9"/>
        <v>Aderente</v>
      </c>
      <c r="BR679" s="21" t="str">
        <f t="shared" si="100"/>
        <v>*</v>
      </c>
      <c r="BS679" s="21" t="str">
        <f t="shared" si="101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8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9"/>
        <v>Aderente</v>
      </c>
      <c r="BR680" s="21" t="str">
        <f t="shared" si="100"/>
        <v>*</v>
      </c>
      <c r="BS680" s="21" t="str">
        <f t="shared" si="101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8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9"/>
        <v>Aderente</v>
      </c>
      <c r="BR681" s="21" t="str">
        <f t="shared" si="100"/>
        <v>*</v>
      </c>
      <c r="BS681" s="21" t="str">
        <f t="shared" si="101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2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9"/>
        <v>Aderente</v>
      </c>
      <c r="BR682" s="21" t="str">
        <f t="shared" si="100"/>
        <v>*</v>
      </c>
      <c r="BS682" s="21" t="str">
        <f t="shared" si="101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2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9"/>
        <v>Aderente</v>
      </c>
      <c r="BR683" s="21" t="str">
        <f t="shared" si="100"/>
        <v>*</v>
      </c>
      <c r="BS683" s="21" t="str">
        <f t="shared" si="101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9"/>
        <v>Aderente</v>
      </c>
      <c r="BR684" s="21" t="str">
        <f t="shared" si="100"/>
        <v>*</v>
      </c>
      <c r="BS684" s="21" t="str">
        <f t="shared" si="101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9"/>
        <v>Aderente</v>
      </c>
      <c r="BR685" s="21" t="str">
        <f t="shared" si="100"/>
        <v>*</v>
      </c>
      <c r="BS685" s="21" t="str">
        <f t="shared" si="101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3">IF(AND(BR686&lt;1,BS686&lt;1),"Produção e Intervalo",IF(BR686&lt;1,"Intervalo",IF(BS686&lt;1,"Produção","Aderente")))</f>
        <v>Aderente</v>
      </c>
      <c r="BR686" s="21" t="str">
        <f t="shared" ref="BR686:BR749" si="104">IF(OR(B686="",F686=""),"*",AY686/P686)</f>
        <v>*</v>
      </c>
      <c r="BS686" s="21" t="str">
        <f t="shared" ref="BS686:BS749" si="105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3"/>
        <v>Aderente</v>
      </c>
      <c r="BR687" s="21" t="str">
        <f t="shared" si="104"/>
        <v>*</v>
      </c>
      <c r="BS687" s="21" t="str">
        <f t="shared" si="105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3"/>
        <v>Aderente</v>
      </c>
      <c r="BR688" s="21" t="str">
        <f t="shared" si="104"/>
        <v>*</v>
      </c>
      <c r="BS688" s="21" t="str">
        <f t="shared" si="105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3"/>
        <v>Aderente</v>
      </c>
      <c r="BR689" s="21" t="str">
        <f t="shared" si="104"/>
        <v>*</v>
      </c>
      <c r="BS689" s="21" t="str">
        <f t="shared" si="105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3"/>
        <v>Aderente</v>
      </c>
      <c r="BR690" s="21" t="str">
        <f t="shared" si="104"/>
        <v>*</v>
      </c>
      <c r="BS690" s="21" t="str">
        <f t="shared" si="105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3"/>
        <v>Aderente</v>
      </c>
      <c r="BR691" s="21" t="str">
        <f t="shared" si="104"/>
        <v>*</v>
      </c>
      <c r="BS691" s="21" t="str">
        <f t="shared" si="105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3"/>
        <v>Aderente</v>
      </c>
      <c r="BR692" s="21" t="str">
        <f t="shared" si="104"/>
        <v>*</v>
      </c>
      <c r="BS692" s="21" t="str">
        <f t="shared" si="105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3"/>
        <v>Aderente</v>
      </c>
      <c r="BR693" s="21" t="str">
        <f t="shared" si="104"/>
        <v>*</v>
      </c>
      <c r="BS693" s="21" t="str">
        <f t="shared" si="105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3"/>
        <v>Aderente</v>
      </c>
      <c r="BR694" s="21" t="str">
        <f t="shared" si="104"/>
        <v>*</v>
      </c>
      <c r="BS694" s="21" t="str">
        <f t="shared" si="105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3"/>
        <v>Aderente</v>
      </c>
      <c r="BR695" s="21" t="str">
        <f t="shared" si="104"/>
        <v>*</v>
      </c>
      <c r="BS695" s="21" t="str">
        <f t="shared" si="105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3"/>
        <v>Aderente</v>
      </c>
      <c r="BR696" s="21" t="str">
        <f t="shared" si="104"/>
        <v>*</v>
      </c>
      <c r="BS696" s="21" t="str">
        <f t="shared" si="105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3"/>
        <v>Aderente</v>
      </c>
      <c r="BR697" s="21" t="str">
        <f t="shared" si="104"/>
        <v>*</v>
      </c>
      <c r="BS697" s="21" t="str">
        <f t="shared" si="105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3"/>
        <v>Aderente</v>
      </c>
      <c r="BR698" s="21" t="str">
        <f t="shared" si="104"/>
        <v>*</v>
      </c>
      <c r="BS698" s="21" t="str">
        <f t="shared" si="105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3"/>
        <v>Aderente</v>
      </c>
      <c r="BR699" s="21" t="str">
        <f t="shared" si="104"/>
        <v>*</v>
      </c>
      <c r="BS699" s="21" t="str">
        <f t="shared" si="105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3"/>
        <v>Aderente</v>
      </c>
      <c r="BR700" s="21" t="str">
        <f t="shared" si="104"/>
        <v>*</v>
      </c>
      <c r="BS700" s="21" t="str">
        <f t="shared" si="105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3"/>
        <v>Aderente</v>
      </c>
      <c r="BR701" s="21" t="str">
        <f t="shared" si="104"/>
        <v>*</v>
      </c>
      <c r="BS701" s="21" t="str">
        <f t="shared" si="105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3"/>
        <v>Aderente</v>
      </c>
      <c r="BR702" s="21" t="str">
        <f t="shared" si="104"/>
        <v>*</v>
      </c>
      <c r="BS702" s="21" t="str">
        <f t="shared" si="105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3"/>
        <v>Aderente</v>
      </c>
      <c r="BR703" s="21" t="str">
        <f t="shared" si="104"/>
        <v>*</v>
      </c>
      <c r="BS703" s="21" t="str">
        <f t="shared" si="105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3"/>
        <v>Aderente</v>
      </c>
      <c r="BR704" s="21" t="str">
        <f t="shared" si="104"/>
        <v>*</v>
      </c>
      <c r="BS704" s="21" t="str">
        <f t="shared" si="105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3"/>
        <v>Aderente</v>
      </c>
      <c r="BR705" s="21" t="str">
        <f t="shared" si="104"/>
        <v>*</v>
      </c>
      <c r="BS705" s="21" t="str">
        <f t="shared" si="105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3"/>
        <v>Aderente</v>
      </c>
      <c r="BR706" s="21" t="str">
        <f t="shared" si="104"/>
        <v>*</v>
      </c>
      <c r="BS706" s="21" t="str">
        <f t="shared" si="105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3"/>
        <v>Aderente</v>
      </c>
      <c r="BR707" s="21" t="str">
        <f t="shared" si="104"/>
        <v>*</v>
      </c>
      <c r="BS707" s="21" t="str">
        <f t="shared" si="105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3"/>
        <v>Aderente</v>
      </c>
      <c r="BR708" s="21" t="str">
        <f t="shared" si="104"/>
        <v>*</v>
      </c>
      <c r="BS708" s="21" t="str">
        <f t="shared" si="105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3"/>
        <v>Aderente</v>
      </c>
      <c r="BR709" s="21" t="str">
        <f t="shared" si="104"/>
        <v>*</v>
      </c>
      <c r="BS709" s="21" t="str">
        <f t="shared" si="105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3"/>
        <v>Aderente</v>
      </c>
      <c r="BR710" s="21" t="str">
        <f t="shared" si="104"/>
        <v>*</v>
      </c>
      <c r="BS710" s="21" t="str">
        <f t="shared" si="105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3"/>
        <v>Aderente</v>
      </c>
      <c r="BR711" s="21" t="str">
        <f t="shared" si="104"/>
        <v>*</v>
      </c>
      <c r="BS711" s="21" t="str">
        <f t="shared" si="105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3"/>
        <v>Aderente</v>
      </c>
      <c r="BR712" s="21" t="str">
        <f t="shared" si="104"/>
        <v>*</v>
      </c>
      <c r="BS712" s="21" t="str">
        <f t="shared" si="105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3"/>
        <v>Aderente</v>
      </c>
      <c r="BR713" s="21" t="str">
        <f t="shared" si="104"/>
        <v>*</v>
      </c>
      <c r="BS713" s="21" t="str">
        <f t="shared" si="105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3"/>
        <v>Aderente</v>
      </c>
      <c r="BR714" s="21" t="str">
        <f t="shared" si="104"/>
        <v>*</v>
      </c>
      <c r="BS714" s="21" t="str">
        <f t="shared" si="105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2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3"/>
        <v>Aderente</v>
      </c>
      <c r="BR715" s="21" t="str">
        <f t="shared" si="104"/>
        <v>*</v>
      </c>
      <c r="BS715" s="21" t="str">
        <f t="shared" si="105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2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3"/>
        <v>Aderente</v>
      </c>
      <c r="BR716" s="21" t="str">
        <f t="shared" si="104"/>
        <v>*</v>
      </c>
      <c r="BS716" s="21" t="str">
        <f t="shared" si="105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2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3"/>
        <v>Aderente</v>
      </c>
      <c r="BR717" s="21" t="str">
        <f t="shared" si="104"/>
        <v>*</v>
      </c>
      <c r="BS717" s="21" t="str">
        <f t="shared" si="105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2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3"/>
        <v>Aderente</v>
      </c>
      <c r="BR718" s="21" t="str">
        <f t="shared" si="104"/>
        <v>*</v>
      </c>
      <c r="BS718" s="21" t="str">
        <f t="shared" si="105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2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3"/>
        <v>Aderente</v>
      </c>
      <c r="BR719" s="21" t="str">
        <f t="shared" si="104"/>
        <v>*</v>
      </c>
      <c r="BS719" s="21" t="str">
        <f t="shared" si="105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2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3"/>
        <v>Aderente</v>
      </c>
      <c r="BR720" s="21" t="str">
        <f t="shared" si="104"/>
        <v>*</v>
      </c>
      <c r="BS720" s="21" t="str">
        <f t="shared" si="105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2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3"/>
        <v>Aderente</v>
      </c>
      <c r="BR721" s="21" t="str">
        <f t="shared" si="104"/>
        <v>*</v>
      </c>
      <c r="BS721" s="21" t="str">
        <f t="shared" si="105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3"/>
        <v>Aderente</v>
      </c>
      <c r="BR722" s="21" t="str">
        <f t="shared" si="104"/>
        <v>*</v>
      </c>
      <c r="BS722" s="21" t="str">
        <f t="shared" si="105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3"/>
        <v>Aderente</v>
      </c>
      <c r="BR723" s="21" t="str">
        <f t="shared" si="104"/>
        <v>*</v>
      </c>
      <c r="BS723" s="21" t="str">
        <f t="shared" si="105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3"/>
        <v>Aderente</v>
      </c>
      <c r="BR724" s="21" t="str">
        <f t="shared" si="104"/>
        <v>*</v>
      </c>
      <c r="BS724" s="21" t="str">
        <f t="shared" si="105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3"/>
        <v>Aderente</v>
      </c>
      <c r="BR725" s="21" t="str">
        <f t="shared" si="104"/>
        <v>*</v>
      </c>
      <c r="BS725" s="21" t="str">
        <f t="shared" si="105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3"/>
        <v>Aderente</v>
      </c>
      <c r="BR726" s="21" t="str">
        <f t="shared" si="104"/>
        <v>*</v>
      </c>
      <c r="BS726" s="21" t="str">
        <f t="shared" si="105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3"/>
        <v>Aderente</v>
      </c>
      <c r="BR727" s="21" t="str">
        <f t="shared" si="104"/>
        <v>*</v>
      </c>
      <c r="BS727" s="21" t="str">
        <f t="shared" si="105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3"/>
        <v>Aderente</v>
      </c>
      <c r="BR728" s="21" t="str">
        <f t="shared" si="104"/>
        <v>*</v>
      </c>
      <c r="BS728" s="21" t="str">
        <f t="shared" si="105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3"/>
        <v>Aderente</v>
      </c>
      <c r="BR729" s="21" t="str">
        <f t="shared" si="104"/>
        <v>*</v>
      </c>
      <c r="BS729" s="21" t="str">
        <f t="shared" si="105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3"/>
        <v>Aderente</v>
      </c>
      <c r="BR730" s="21" t="str">
        <f t="shared" si="104"/>
        <v>*</v>
      </c>
      <c r="BS730" s="21" t="str">
        <f t="shared" si="105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3"/>
        <v>Aderente</v>
      </c>
      <c r="BR731" s="21" t="str">
        <f t="shared" si="104"/>
        <v>*</v>
      </c>
      <c r="BS731" s="21" t="str">
        <f t="shared" si="105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3"/>
        <v>Aderente</v>
      </c>
      <c r="BR732" s="21" t="str">
        <f t="shared" si="104"/>
        <v>*</v>
      </c>
      <c r="BS732" s="21" t="str">
        <f t="shared" si="105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2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3"/>
        <v>Aderente</v>
      </c>
      <c r="BR733" s="21" t="str">
        <f t="shared" si="104"/>
        <v>*</v>
      </c>
      <c r="BS733" s="21" t="str">
        <f t="shared" si="105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2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3"/>
        <v>Aderente</v>
      </c>
      <c r="BR734" s="21" t="str">
        <f t="shared" si="104"/>
        <v>*</v>
      </c>
      <c r="BS734" s="21" t="str">
        <f t="shared" si="105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2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3"/>
        <v>Aderente</v>
      </c>
      <c r="BR735" s="21" t="str">
        <f t="shared" si="104"/>
        <v>*</v>
      </c>
      <c r="BS735" s="21" t="str">
        <f t="shared" si="105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2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3"/>
        <v>Aderente</v>
      </c>
      <c r="BR736" s="21" t="str">
        <f t="shared" si="104"/>
        <v>*</v>
      </c>
      <c r="BS736" s="21" t="str">
        <f t="shared" si="105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3"/>
        <v>Aderente</v>
      </c>
      <c r="BR737" s="21" t="str">
        <f t="shared" si="104"/>
        <v>*</v>
      </c>
      <c r="BS737" s="21" t="str">
        <f t="shared" si="105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3"/>
        <v>Aderente</v>
      </c>
      <c r="BR738" s="21" t="str">
        <f t="shared" si="104"/>
        <v>*</v>
      </c>
      <c r="BS738" s="21" t="str">
        <f t="shared" si="105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3"/>
        <v>Aderente</v>
      </c>
      <c r="BR739" s="21" t="str">
        <f t="shared" si="104"/>
        <v>*</v>
      </c>
      <c r="BS739" s="21" t="str">
        <f t="shared" si="105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3"/>
        <v>Aderente</v>
      </c>
      <c r="BR740" s="21" t="str">
        <f t="shared" si="104"/>
        <v>*</v>
      </c>
      <c r="BS740" s="21" t="str">
        <f t="shared" si="105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3"/>
        <v>Aderente</v>
      </c>
      <c r="BR741" s="21" t="str">
        <f t="shared" si="104"/>
        <v>*</v>
      </c>
      <c r="BS741" s="21" t="str">
        <f t="shared" si="105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3"/>
        <v>Aderente</v>
      </c>
      <c r="BR742" s="21" t="str">
        <f t="shared" si="104"/>
        <v>*</v>
      </c>
      <c r="BS742" s="21" t="str">
        <f t="shared" si="105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3"/>
        <v>Aderente</v>
      </c>
      <c r="BR743" s="21" t="str">
        <f t="shared" si="104"/>
        <v>*</v>
      </c>
      <c r="BS743" s="21" t="str">
        <f t="shared" si="105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2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3"/>
        <v>Aderente</v>
      </c>
      <c r="BR744" s="21" t="str">
        <f t="shared" si="104"/>
        <v>*</v>
      </c>
      <c r="BS744" s="21" t="str">
        <f t="shared" si="105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2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3"/>
        <v>Aderente</v>
      </c>
      <c r="BR745" s="21" t="str">
        <f t="shared" si="104"/>
        <v>*</v>
      </c>
      <c r="BS745" s="21" t="str">
        <f t="shared" si="105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6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3"/>
        <v>Aderente</v>
      </c>
      <c r="BR746" s="21" t="str">
        <f t="shared" si="104"/>
        <v>*</v>
      </c>
      <c r="BS746" s="21" t="str">
        <f t="shared" si="105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6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3"/>
        <v>Aderente</v>
      </c>
      <c r="BR747" s="21" t="str">
        <f t="shared" si="104"/>
        <v>*</v>
      </c>
      <c r="BS747" s="21" t="str">
        <f t="shared" si="105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3"/>
        <v>Aderente</v>
      </c>
      <c r="BR748" s="21" t="str">
        <f t="shared" si="104"/>
        <v>*</v>
      </c>
      <c r="BS748" s="21" t="str">
        <f t="shared" si="105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3"/>
        <v>Aderente</v>
      </c>
      <c r="BR749" s="21" t="str">
        <f t="shared" si="104"/>
        <v>*</v>
      </c>
      <c r="BS749" s="21" t="str">
        <f t="shared" si="105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7">IF(AND(BR750&lt;1,BS750&lt;1),"Produção e Intervalo",IF(BR750&lt;1,"Intervalo",IF(BS750&lt;1,"Produção","Aderente")))</f>
        <v>Aderente</v>
      </c>
      <c r="BR750" s="21" t="str">
        <f t="shared" ref="BR750:BR813" si="108">IF(OR(B750="",F750=""),"*",AY750/P750)</f>
        <v>*</v>
      </c>
      <c r="BS750" s="21" t="str">
        <f t="shared" ref="BS750:BS813" si="109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7"/>
        <v>Aderente</v>
      </c>
      <c r="BR751" s="21" t="str">
        <f t="shared" si="108"/>
        <v>*</v>
      </c>
      <c r="BS751" s="21" t="str">
        <f t="shared" si="109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7"/>
        <v>Aderente</v>
      </c>
      <c r="BR752" s="21" t="str">
        <f t="shared" si="108"/>
        <v>*</v>
      </c>
      <c r="BS752" s="21" t="str">
        <f t="shared" si="109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7"/>
        <v>Aderente</v>
      </c>
      <c r="BR753" s="21" t="str">
        <f t="shared" si="108"/>
        <v>*</v>
      </c>
      <c r="BS753" s="21" t="str">
        <f t="shared" si="109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7"/>
        <v>Aderente</v>
      </c>
      <c r="BR754" s="21" t="str">
        <f t="shared" si="108"/>
        <v>*</v>
      </c>
      <c r="BS754" s="21" t="str">
        <f t="shared" si="109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7"/>
        <v>Aderente</v>
      </c>
      <c r="BR755" s="21" t="str">
        <f t="shared" si="108"/>
        <v>*</v>
      </c>
      <c r="BS755" s="21" t="str">
        <f t="shared" si="109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7"/>
        <v>Aderente</v>
      </c>
      <c r="BR756" s="21" t="str">
        <f t="shared" si="108"/>
        <v>*</v>
      </c>
      <c r="BS756" s="21" t="str">
        <f t="shared" si="109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7"/>
        <v>Aderente</v>
      </c>
      <c r="BR757" s="21" t="str">
        <f t="shared" si="108"/>
        <v>*</v>
      </c>
      <c r="BS757" s="21" t="str">
        <f t="shared" si="109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7"/>
        <v>Aderente</v>
      </c>
      <c r="BR758" s="21" t="str">
        <f t="shared" si="108"/>
        <v>*</v>
      </c>
      <c r="BS758" s="21" t="str">
        <f t="shared" si="109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7"/>
        <v>Aderente</v>
      </c>
      <c r="BR759" s="21" t="str">
        <f t="shared" si="108"/>
        <v>*</v>
      </c>
      <c r="BS759" s="21" t="str">
        <f t="shared" si="109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7"/>
        <v>Aderente</v>
      </c>
      <c r="BR760" s="21" t="str">
        <f t="shared" si="108"/>
        <v>*</v>
      </c>
      <c r="BS760" s="21" t="str">
        <f t="shared" si="109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7"/>
        <v>Aderente</v>
      </c>
      <c r="BR761" s="21" t="str">
        <f t="shared" si="108"/>
        <v>*</v>
      </c>
      <c r="BS761" s="21" t="str">
        <f t="shared" si="109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7"/>
        <v>Aderente</v>
      </c>
      <c r="BR762" s="21" t="str">
        <f t="shared" si="108"/>
        <v>*</v>
      </c>
      <c r="BS762" s="21" t="str">
        <f t="shared" si="109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7"/>
        <v>Aderente</v>
      </c>
      <c r="BR763" s="21" t="str">
        <f t="shared" si="108"/>
        <v>*</v>
      </c>
      <c r="BS763" s="21" t="str">
        <f t="shared" si="109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7"/>
        <v>Aderente</v>
      </c>
      <c r="BR764" s="21" t="str">
        <f t="shared" si="108"/>
        <v>*</v>
      </c>
      <c r="BS764" s="21" t="str">
        <f t="shared" si="109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7"/>
        <v>Aderente</v>
      </c>
      <c r="BR765" s="21" t="str">
        <f t="shared" si="108"/>
        <v>*</v>
      </c>
      <c r="BS765" s="21" t="str">
        <f t="shared" si="109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7"/>
        <v>Aderente</v>
      </c>
      <c r="BR766" s="21" t="str">
        <f t="shared" si="108"/>
        <v>*</v>
      </c>
      <c r="BS766" s="21" t="str">
        <f t="shared" si="109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7"/>
        <v>Aderente</v>
      </c>
      <c r="BR767" s="21" t="str">
        <f t="shared" si="108"/>
        <v>*</v>
      </c>
      <c r="BS767" s="21" t="str">
        <f t="shared" si="109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7"/>
        <v>Aderente</v>
      </c>
      <c r="BR768" s="21" t="str">
        <f t="shared" si="108"/>
        <v>*</v>
      </c>
      <c r="BS768" s="21" t="str">
        <f t="shared" si="109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7"/>
        <v>Aderente</v>
      </c>
      <c r="BR769" s="21" t="str">
        <f t="shared" si="108"/>
        <v>*</v>
      </c>
      <c r="BS769" s="21" t="str">
        <f t="shared" si="109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7"/>
        <v>Aderente</v>
      </c>
      <c r="BR770" s="21" t="str">
        <f t="shared" si="108"/>
        <v>*</v>
      </c>
      <c r="BS770" s="21" t="str">
        <f t="shared" si="109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7"/>
        <v>Aderente</v>
      </c>
      <c r="BR771" s="21" t="str">
        <f t="shared" si="108"/>
        <v>*</v>
      </c>
      <c r="BS771" s="21" t="str">
        <f t="shared" si="109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7"/>
        <v>Aderente</v>
      </c>
      <c r="BR772" s="21" t="str">
        <f t="shared" si="108"/>
        <v>*</v>
      </c>
      <c r="BS772" s="21" t="str">
        <f t="shared" si="109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7"/>
        <v>Aderente</v>
      </c>
      <c r="BR773" s="21" t="str">
        <f t="shared" si="108"/>
        <v>*</v>
      </c>
      <c r="BS773" s="21" t="str">
        <f t="shared" si="109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7"/>
        <v>Aderente</v>
      </c>
      <c r="BR774" s="21" t="str">
        <f t="shared" si="108"/>
        <v>*</v>
      </c>
      <c r="BS774" s="21" t="str">
        <f t="shared" si="109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7"/>
        <v>Aderente</v>
      </c>
      <c r="BR775" s="21" t="str">
        <f t="shared" si="108"/>
        <v>*</v>
      </c>
      <c r="BS775" s="21" t="str">
        <f t="shared" si="109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7"/>
        <v>Aderente</v>
      </c>
      <c r="BR776" s="21" t="str">
        <f t="shared" si="108"/>
        <v>*</v>
      </c>
      <c r="BS776" s="21" t="str">
        <f t="shared" si="109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7"/>
        <v>Aderente</v>
      </c>
      <c r="BR777" s="21" t="str">
        <f t="shared" si="108"/>
        <v>*</v>
      </c>
      <c r="BS777" s="21" t="str">
        <f t="shared" si="109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7"/>
        <v>Aderente</v>
      </c>
      <c r="BR778" s="21" t="str">
        <f t="shared" si="108"/>
        <v>*</v>
      </c>
      <c r="BS778" s="21" t="str">
        <f t="shared" si="109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6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7"/>
        <v>Aderente</v>
      </c>
      <c r="BR779" s="21" t="str">
        <f t="shared" si="108"/>
        <v>*</v>
      </c>
      <c r="BS779" s="21" t="str">
        <f t="shared" si="109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6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7"/>
        <v>Aderente</v>
      </c>
      <c r="BR780" s="21" t="str">
        <f t="shared" si="108"/>
        <v>*</v>
      </c>
      <c r="BS780" s="21" t="str">
        <f t="shared" si="109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6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7"/>
        <v>Aderente</v>
      </c>
      <c r="BR781" s="21" t="str">
        <f t="shared" si="108"/>
        <v>*</v>
      </c>
      <c r="BS781" s="21" t="str">
        <f t="shared" si="109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6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7"/>
        <v>Aderente</v>
      </c>
      <c r="BR782" s="21" t="str">
        <f t="shared" si="108"/>
        <v>*</v>
      </c>
      <c r="BS782" s="21" t="str">
        <f t="shared" si="109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6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7"/>
        <v>Aderente</v>
      </c>
      <c r="BR783" s="21" t="str">
        <f t="shared" si="108"/>
        <v>*</v>
      </c>
      <c r="BS783" s="21" t="str">
        <f t="shared" si="109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6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7"/>
        <v>Aderente</v>
      </c>
      <c r="BR784" s="21" t="str">
        <f t="shared" si="108"/>
        <v>*</v>
      </c>
      <c r="BS784" s="21" t="str">
        <f t="shared" si="109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6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7"/>
        <v>Aderente</v>
      </c>
      <c r="BR785" s="21" t="str">
        <f t="shared" si="108"/>
        <v>*</v>
      </c>
      <c r="BS785" s="21" t="str">
        <f t="shared" si="109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7"/>
        <v>Aderente</v>
      </c>
      <c r="BR786" s="21" t="str">
        <f t="shared" si="108"/>
        <v>*</v>
      </c>
      <c r="BS786" s="21" t="str">
        <f t="shared" si="109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7"/>
        <v>Aderente</v>
      </c>
      <c r="BR787" s="21" t="str">
        <f t="shared" si="108"/>
        <v>*</v>
      </c>
      <c r="BS787" s="21" t="str">
        <f t="shared" si="109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7"/>
        <v>Aderente</v>
      </c>
      <c r="BR788" s="21" t="str">
        <f t="shared" si="108"/>
        <v>*</v>
      </c>
      <c r="BS788" s="21" t="str">
        <f t="shared" si="109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7"/>
        <v>Aderente</v>
      </c>
      <c r="BR789" s="21" t="str">
        <f t="shared" si="108"/>
        <v>*</v>
      </c>
      <c r="BS789" s="21" t="str">
        <f t="shared" si="109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7"/>
        <v>Aderente</v>
      </c>
      <c r="BR790" s="21" t="str">
        <f t="shared" si="108"/>
        <v>*</v>
      </c>
      <c r="BS790" s="21" t="str">
        <f t="shared" si="109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7"/>
        <v>Aderente</v>
      </c>
      <c r="BR791" s="21" t="str">
        <f t="shared" si="108"/>
        <v>*</v>
      </c>
      <c r="BS791" s="21" t="str">
        <f t="shared" si="109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7"/>
        <v>Aderente</v>
      </c>
      <c r="BR792" s="21" t="str">
        <f t="shared" si="108"/>
        <v>*</v>
      </c>
      <c r="BS792" s="21" t="str">
        <f t="shared" si="109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7"/>
        <v>Aderente</v>
      </c>
      <c r="BR793" s="21" t="str">
        <f t="shared" si="108"/>
        <v>*</v>
      </c>
      <c r="BS793" s="21" t="str">
        <f t="shared" si="109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7"/>
        <v>Aderente</v>
      </c>
      <c r="BR794" s="21" t="str">
        <f t="shared" si="108"/>
        <v>*</v>
      </c>
      <c r="BS794" s="21" t="str">
        <f t="shared" si="109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7"/>
        <v>Aderente</v>
      </c>
      <c r="BR795" s="21" t="str">
        <f t="shared" si="108"/>
        <v>*</v>
      </c>
      <c r="BS795" s="21" t="str">
        <f t="shared" si="109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7"/>
        <v>Aderente</v>
      </c>
      <c r="BR796" s="21" t="str">
        <f t="shared" si="108"/>
        <v>*</v>
      </c>
      <c r="BS796" s="21" t="str">
        <f t="shared" si="109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6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7"/>
        <v>Aderente</v>
      </c>
      <c r="BR797" s="21" t="str">
        <f t="shared" si="108"/>
        <v>*</v>
      </c>
      <c r="BS797" s="21" t="str">
        <f t="shared" si="109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6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7"/>
        <v>Aderente</v>
      </c>
      <c r="BR798" s="21" t="str">
        <f t="shared" si="108"/>
        <v>*</v>
      </c>
      <c r="BS798" s="21" t="str">
        <f t="shared" si="109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6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7"/>
        <v>Aderente</v>
      </c>
      <c r="BR799" s="21" t="str">
        <f t="shared" si="108"/>
        <v>*</v>
      </c>
      <c r="BS799" s="21" t="str">
        <f t="shared" si="109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6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7"/>
        <v>Aderente</v>
      </c>
      <c r="BR800" s="21" t="str">
        <f t="shared" si="108"/>
        <v>*</v>
      </c>
      <c r="BS800" s="21" t="str">
        <f t="shared" si="109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7"/>
        <v>Aderente</v>
      </c>
      <c r="BR801" s="21" t="str">
        <f t="shared" si="108"/>
        <v>*</v>
      </c>
      <c r="BS801" s="21" t="str">
        <f t="shared" si="109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7"/>
        <v>Aderente</v>
      </c>
      <c r="BR802" s="21" t="str">
        <f t="shared" si="108"/>
        <v>*</v>
      </c>
      <c r="BS802" s="21" t="str">
        <f t="shared" si="109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7"/>
        <v>Aderente</v>
      </c>
      <c r="BR803" s="21" t="str">
        <f t="shared" si="108"/>
        <v>*</v>
      </c>
      <c r="BS803" s="21" t="str">
        <f t="shared" si="109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7"/>
        <v>Aderente</v>
      </c>
      <c r="BR804" s="21" t="str">
        <f t="shared" si="108"/>
        <v>*</v>
      </c>
      <c r="BS804" s="21" t="str">
        <f t="shared" si="109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7"/>
        <v>Aderente</v>
      </c>
      <c r="BR805" s="21" t="str">
        <f t="shared" si="108"/>
        <v>*</v>
      </c>
      <c r="BS805" s="21" t="str">
        <f t="shared" si="109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7"/>
        <v>Aderente</v>
      </c>
      <c r="BR806" s="21" t="str">
        <f t="shared" si="108"/>
        <v>*</v>
      </c>
      <c r="BS806" s="21" t="str">
        <f t="shared" si="109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7"/>
        <v>Aderente</v>
      </c>
      <c r="BR807" s="21" t="str">
        <f t="shared" si="108"/>
        <v>*</v>
      </c>
      <c r="BS807" s="21" t="str">
        <f t="shared" si="109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6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7"/>
        <v>Aderente</v>
      </c>
      <c r="BR808" s="21" t="str">
        <f t="shared" si="108"/>
        <v>*</v>
      </c>
      <c r="BS808" s="21" t="str">
        <f t="shared" si="109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6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7"/>
        <v>Aderente</v>
      </c>
      <c r="BR809" s="21" t="str">
        <f t="shared" si="108"/>
        <v>*</v>
      </c>
      <c r="BS809" s="21" t="str">
        <f t="shared" si="109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10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7"/>
        <v>Aderente</v>
      </c>
      <c r="BR810" s="21" t="str">
        <f t="shared" si="108"/>
        <v>*</v>
      </c>
      <c r="BS810" s="21" t="str">
        <f t="shared" si="109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0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7"/>
        <v>Aderente</v>
      </c>
      <c r="BR811" s="21" t="str">
        <f t="shared" si="108"/>
        <v>*</v>
      </c>
      <c r="BS811" s="21" t="str">
        <f t="shared" si="109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0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7"/>
        <v>Aderente</v>
      </c>
      <c r="BR812" s="21" t="str">
        <f t="shared" si="108"/>
        <v>*</v>
      </c>
      <c r="BS812" s="21" t="str">
        <f t="shared" si="109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0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7"/>
        <v>Aderente</v>
      </c>
      <c r="BR813" s="21" t="str">
        <f t="shared" si="108"/>
        <v>*</v>
      </c>
      <c r="BS813" s="21" t="str">
        <f t="shared" si="109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0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11">IF(AND(BR814&lt;1,BS814&lt;1),"Produção e Intervalo",IF(BR814&lt;1,"Intervalo",IF(BS814&lt;1,"Produção","Aderente")))</f>
        <v>Aderente</v>
      </c>
      <c r="BR814" s="21" t="str">
        <f t="shared" ref="BR814:BR835" si="112">IF(OR(B814="",F814=""),"*",AY814/P814)</f>
        <v>*</v>
      </c>
      <c r="BS814" s="21" t="str">
        <f t="shared" ref="BS814:BS835" si="113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0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1"/>
        <v>Aderente</v>
      </c>
      <c r="BR815" s="21" t="str">
        <f t="shared" si="112"/>
        <v>*</v>
      </c>
      <c r="BS815" s="21" t="str">
        <f t="shared" si="113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0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1"/>
        <v>Aderente</v>
      </c>
      <c r="BR816" s="21" t="str">
        <f t="shared" si="112"/>
        <v>*</v>
      </c>
      <c r="BS816" s="21" t="str">
        <f t="shared" si="113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0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1"/>
        <v>Aderente</v>
      </c>
      <c r="BR817" s="21" t="str">
        <f t="shared" si="112"/>
        <v>*</v>
      </c>
      <c r="BS817" s="21" t="str">
        <f t="shared" si="113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0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1"/>
        <v>Aderente</v>
      </c>
      <c r="BR818" s="50" t="str">
        <f t="shared" si="112"/>
        <v>*</v>
      </c>
      <c r="BS818" s="50" t="str">
        <f t="shared" si="113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0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1"/>
        <v>Aderente</v>
      </c>
      <c r="BR819" s="50" t="str">
        <f t="shared" si="112"/>
        <v>*</v>
      </c>
      <c r="BS819" s="50" t="str">
        <f t="shared" si="113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0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1"/>
        <v>Aderente</v>
      </c>
      <c r="BR820" s="50" t="str">
        <f t="shared" si="112"/>
        <v>*</v>
      </c>
      <c r="BS820" s="50" t="str">
        <f t="shared" si="113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0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1"/>
        <v>Aderente</v>
      </c>
      <c r="BR821" s="50" t="str">
        <f t="shared" si="112"/>
        <v>*</v>
      </c>
      <c r="BS821" s="50" t="str">
        <f t="shared" si="113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0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1"/>
        <v>Aderente</v>
      </c>
      <c r="BR822" s="50" t="str">
        <f t="shared" si="112"/>
        <v>*</v>
      </c>
      <c r="BS822" s="50" t="str">
        <f t="shared" si="113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0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1"/>
        <v>Aderente</v>
      </c>
      <c r="BR823" s="50" t="str">
        <f t="shared" si="112"/>
        <v>*</v>
      </c>
      <c r="BS823" s="50" t="str">
        <f t="shared" si="113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0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1"/>
        <v>Aderente</v>
      </c>
      <c r="BR824" s="50" t="str">
        <f t="shared" si="112"/>
        <v>*</v>
      </c>
      <c r="BS824" s="50" t="str">
        <f t="shared" si="113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0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1"/>
        <v>Aderente</v>
      </c>
      <c r="BR825" s="50" t="str">
        <f t="shared" si="112"/>
        <v>*</v>
      </c>
      <c r="BS825" s="50" t="str">
        <f t="shared" si="113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0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1"/>
        <v>Aderente</v>
      </c>
      <c r="BR826" s="50" t="str">
        <f t="shared" si="112"/>
        <v>*</v>
      </c>
      <c r="BS826" s="50" t="str">
        <f t="shared" si="113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0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1"/>
        <v>Aderente</v>
      </c>
      <c r="BR827" s="50" t="str">
        <f t="shared" si="112"/>
        <v>*</v>
      </c>
      <c r="BS827" s="50" t="str">
        <f t="shared" si="113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0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1"/>
        <v>Aderente</v>
      </c>
      <c r="BR828" s="50" t="str">
        <f t="shared" si="112"/>
        <v>*</v>
      </c>
      <c r="BS828" s="50" t="str">
        <f t="shared" si="113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0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1"/>
        <v>Aderente</v>
      </c>
      <c r="BR829" s="50" t="str">
        <f t="shared" si="112"/>
        <v>*</v>
      </c>
      <c r="BS829" s="50" t="str">
        <f t="shared" si="113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0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1"/>
        <v>Aderente</v>
      </c>
      <c r="BR830" s="50" t="str">
        <f t="shared" si="112"/>
        <v>*</v>
      </c>
      <c r="BS830" s="50" t="str">
        <f t="shared" si="113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0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1"/>
        <v>Aderente</v>
      </c>
      <c r="BR831" s="50" t="str">
        <f t="shared" si="112"/>
        <v>*</v>
      </c>
      <c r="BS831" s="50" t="str">
        <f t="shared" si="113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0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1"/>
        <v>Aderente</v>
      </c>
      <c r="BR832" s="50" t="str">
        <f t="shared" si="112"/>
        <v>*</v>
      </c>
      <c r="BS832" s="50" t="str">
        <f t="shared" si="113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10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11"/>
        <v>Aderente</v>
      </c>
      <c r="BR833" s="50" t="str">
        <f t="shared" si="112"/>
        <v>*</v>
      </c>
      <c r="BS833" s="50" t="str">
        <f t="shared" si="113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10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11"/>
        <v>Aderente</v>
      </c>
      <c r="BR834" s="50" t="str">
        <f t="shared" si="112"/>
        <v>*</v>
      </c>
      <c r="BS834" s="50" t="str">
        <f t="shared" si="113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10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11"/>
        <v>Aderente</v>
      </c>
      <c r="BR835" s="205" t="str">
        <f t="shared" si="112"/>
        <v>*</v>
      </c>
      <c r="BS835" s="205" t="str">
        <f t="shared" si="113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248"/>
      <c r="F836" s="227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 AA187:AE189 AE191" name="Range1_1_7_35_1"/>
    <protectedRange sqref="AF27 AF35 AF125:AF128 AF121 AF165:AF168 AF136 AF248 AF113:AF119 AF144 AF187:AF189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1 V171:W182 V235:W235 W234 W242 V243:W243 W249:W250 V251:W253 W246:W247 W256:W258 V259:W259 W273 W279 W297 V194:W194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 AA194:AE194" name="Range1_1_7_35_1_3"/>
    <protectedRange sqref="AF170:AF178 AF243 AF235 AF253 AF257 AF259 AF283 AF278 AF287 AF299 AF323 AF341 AF357 AF365 AF383:AF384 AF393:AF394 AF404 AF418 AF409 AF426:AF427 AF435 AF449 AF461 AF482 AF471 AF194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92:AE193 AA196:AE196 AA201:AE202 AC204:AE204 AC228:AD228 AA218:AE220 AA240:AE240 AA242:AE242 AA244:AE244 AC245:AD245 AA246:AE247 AA258:AE258 AC260:AD260 AA254:AE254 AA256:AE256 AA311:AE312 AA315:AE315 AA322:AE322 AA317:AE318 AA316 AA406 AA432 AA428:AE431 AA198:AE198" name="Range1_1_7_35_1_2_2"/>
    <protectedRange sqref="AF186 AF192:AF193 AF196 AF201:AF202 AF204 AF218:AF220 AF240 AF242 AF244 AF246:AF247 AF258 AF254 AF256 AF311:AF312 AF315 AF322 AF317:AF318 AF428:AF431 AF198" name="Range1_1_8_28_2_2"/>
    <protectedRange sqref="V192:W192 V240:W240" name="Range1_1_6_5_1"/>
    <protectedRange sqref="V135:V136 V138" name="Range1_1_6"/>
    <protectedRange sqref="V199:W199" name="Range1_1_6_5_3"/>
    <protectedRange sqref="X199 X212 X227:X230 X217:X219 X248 X236 X245 X233 X260 X280 X201:X209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6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72" operator="equal">
      <formula>"NÃO"</formula>
    </cfRule>
    <cfRule type="cellIs" dxfId="235" priority="473" operator="equal">
      <formula>"SIM"</formula>
    </cfRule>
  </conditionalFormatting>
  <conditionalFormatting sqref="AZ357:AZ815 AZ6:AZ355">
    <cfRule type="expression" dxfId="234" priority="42928">
      <formula>#REF!=1</formula>
    </cfRule>
  </conditionalFormatting>
  <conditionalFormatting sqref="BF65 V65 U6:U64 U66:U817 BE6:BE836 AY6:AY836">
    <cfRule type="cellIs" dxfId="233" priority="42912" operator="equal">
      <formula>"ERRO"</formula>
    </cfRule>
  </conditionalFormatting>
  <conditionalFormatting sqref="BQ6:BQ190 BQ192:BQ819">
    <cfRule type="cellIs" dxfId="232" priority="42907" operator="equal">
      <formula>"Produção e Intervalo"</formula>
    </cfRule>
    <cfRule type="cellIs" dxfId="231" priority="42908" operator="equal">
      <formula>"Aderente"</formula>
    </cfRule>
    <cfRule type="cellIs" dxfId="230" priority="42909" operator="equal">
      <formula>"Intervalo"</formula>
    </cfRule>
    <cfRule type="cellIs" dxfId="229" priority="42910" operator="equal">
      <formula>"Produção"</formula>
    </cfRule>
    <cfRule type="cellIs" dxfId="228" priority="42911" operator="equal">
      <formula>"ERRO"</formula>
    </cfRule>
  </conditionalFormatting>
  <conditionalFormatting sqref="BR6:BS836">
    <cfRule type="cellIs" dxfId="227" priority="42889" operator="equal">
      <formula>"*"</formula>
    </cfRule>
    <cfRule type="cellIs" dxfId="226" priority="42890" operator="greaterThanOrEqual">
      <formula>1</formula>
    </cfRule>
    <cfRule type="cellIs" dxfId="225" priority="42891" operator="lessThan">
      <formula>1</formula>
    </cfRule>
  </conditionalFormatting>
  <conditionalFormatting sqref="BH818 BH441:BH815 BH6:BH27 BH28:BI34 BH35:BH84 BH85:BI88 BH89:BH438">
    <cfRule type="iconSet" priority="44712">
      <iconSet showValue="0">
        <cfvo type="percent" val="0"/>
        <cfvo type="num" val="1"/>
        <cfvo type="num" val="1" gte="0"/>
      </iconSet>
    </cfRule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83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9">
      <formula>#REF!=1</formula>
    </cfRule>
  </conditionalFormatting>
  <conditionalFormatting sqref="BP1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 BK197 BK190:BK195">
    <cfRule type="iconSet" priority="44744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96 BP229:BP243 BP246:BP252 BP254 BP258:BP374 BP376:BP614 BP10 BP40:BP92 BP94:BP102 BP113:BP116 BP118:BP119 BP128:BP129 BP134 BP148:BP150 BP152 BP141 BP154:BP173 BP188:BP189 BP191 BP193:BP194">
    <cfRule type="iconSet" priority="44763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80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10" operator="equal">
      <formula>"OPORTUNIDADE"</formula>
    </cfRule>
  </conditionalFormatting>
  <conditionalFormatting sqref="Z222">
    <cfRule type="cellIs" dxfId="222" priority="308" operator="equal">
      <formula>"NÃO"</formula>
    </cfRule>
    <cfRule type="cellIs" dxfId="221" priority="309" operator="equal">
      <formula>"SIM"</formula>
    </cfRule>
  </conditionalFormatting>
  <conditionalFormatting sqref="Z224">
    <cfRule type="cellIs" dxfId="220" priority="307" operator="equal">
      <formula>"OPORTUNIDADE"</formula>
    </cfRule>
  </conditionalFormatting>
  <conditionalFormatting sqref="Z224">
    <cfRule type="cellIs" dxfId="219" priority="305" operator="equal">
      <formula>"NÃO"</formula>
    </cfRule>
    <cfRule type="cellIs" dxfId="218" priority="306" operator="equal">
      <formula>"SIM"</formula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300" operator="equal">
      <formula>"OPORTUNIDADE"</formula>
    </cfRule>
  </conditionalFormatting>
  <conditionalFormatting sqref="Y222">
    <cfRule type="cellIs" dxfId="216" priority="298" operator="equal">
      <formula>"NÃO"</formula>
    </cfRule>
    <cfRule type="cellIs" dxfId="215" priority="299" operator="equal">
      <formula>"SIM"</formula>
    </cfRule>
  </conditionalFormatting>
  <conditionalFormatting sqref="Y224">
    <cfRule type="cellIs" dxfId="214" priority="297" operator="equal">
      <formula>"OPORTUNIDADE"</formula>
    </cfRule>
  </conditionalFormatting>
  <conditionalFormatting sqref="Y224">
    <cfRule type="cellIs" dxfId="213" priority="295" operator="equal">
      <formula>"NÃO"</formula>
    </cfRule>
    <cfRule type="cellIs" dxfId="212" priority="296" operator="equal">
      <formula>"SIM"</formula>
    </cfRule>
  </conditionalFormatting>
  <conditionalFormatting sqref="BP21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6" operator="equal">
      <formula>"OPORTUNIDADE"</formula>
    </cfRule>
  </conditionalFormatting>
  <conditionalFormatting sqref="Z241">
    <cfRule type="cellIs" dxfId="210" priority="244" operator="equal">
      <formula>"NÃO"</formula>
    </cfRule>
    <cfRule type="cellIs" dxfId="209" priority="245" operator="equal">
      <formula>"SIM"</formula>
    </cfRule>
  </conditionalFormatting>
  <conditionalFormatting sqref="Y241:Y245">
    <cfRule type="cellIs" dxfId="208" priority="243" operator="equal">
      <formula>"OPORTUNIDADE"</formula>
    </cfRule>
  </conditionalFormatting>
  <conditionalFormatting sqref="Y241:Y245">
    <cfRule type="cellIs" dxfId="207" priority="241" operator="equal">
      <formula>"NÃO"</formula>
    </cfRule>
    <cfRule type="cellIs" dxfId="206" priority="242" operator="equal">
      <formula>"SIM"</formula>
    </cfRule>
  </conditionalFormatting>
  <conditionalFormatting sqref="Y239">
    <cfRule type="cellIs" dxfId="205" priority="240" operator="equal">
      <formula>"OPORTUNIDADE"</formula>
    </cfRule>
  </conditionalFormatting>
  <conditionalFormatting sqref="Y239">
    <cfRule type="cellIs" dxfId="204" priority="238" operator="equal">
      <formula>"NÃO"</formula>
    </cfRule>
    <cfRule type="cellIs" dxfId="203" priority="239" operator="equal">
      <formula>"SIM"</formula>
    </cfRule>
  </conditionalFormatting>
  <conditionalFormatting sqref="Y238">
    <cfRule type="cellIs" dxfId="202" priority="237" operator="equal">
      <formula>"OPORTUNIDADE"</formula>
    </cfRule>
  </conditionalFormatting>
  <conditionalFormatting sqref="Y238">
    <cfRule type="cellIs" dxfId="201" priority="235" operator="equal">
      <formula>"NÃO"</formula>
    </cfRule>
    <cfRule type="cellIs" dxfId="200" priority="236" operator="equal">
      <formula>"SIM"</formula>
    </cfRule>
  </conditionalFormatting>
  <conditionalFormatting sqref="Y237">
    <cfRule type="cellIs" dxfId="199" priority="234" operator="equal">
      <formula>"OPORTUNIDADE"</formula>
    </cfRule>
  </conditionalFormatting>
  <conditionalFormatting sqref="Y237">
    <cfRule type="cellIs" dxfId="198" priority="232" operator="equal">
      <formula>"NÃO"</formula>
    </cfRule>
    <cfRule type="cellIs" dxfId="197" priority="233" operator="equal">
      <formula>"SIM"</formula>
    </cfRule>
  </conditionalFormatting>
  <conditionalFormatting sqref="Y236">
    <cfRule type="cellIs" dxfId="196" priority="231" operator="equal">
      <formula>"OPORTUNIDADE"</formula>
    </cfRule>
  </conditionalFormatting>
  <conditionalFormatting sqref="Y236">
    <cfRule type="cellIs" dxfId="195" priority="229" operator="equal">
      <formula>"NÃO"</formula>
    </cfRule>
    <cfRule type="cellIs" dxfId="194" priority="230" operator="equal">
      <formula>"SIM"</formula>
    </cfRule>
  </conditionalFormatting>
  <conditionalFormatting sqref="Y235">
    <cfRule type="cellIs" dxfId="193" priority="228" operator="equal">
      <formula>"OPORTUNIDADE"</formula>
    </cfRule>
  </conditionalFormatting>
  <conditionalFormatting sqref="Y235">
    <cfRule type="cellIs" dxfId="192" priority="226" operator="equal">
      <formula>"NÃO"</formula>
    </cfRule>
    <cfRule type="cellIs" dxfId="191" priority="227" operator="equal">
      <formula>"SIM"</formula>
    </cfRule>
  </conditionalFormatting>
  <conditionalFormatting sqref="Y234">
    <cfRule type="cellIs" dxfId="190" priority="225" operator="equal">
      <formula>"OPORTUNIDADE"</formula>
    </cfRule>
  </conditionalFormatting>
  <conditionalFormatting sqref="Y234">
    <cfRule type="cellIs" dxfId="189" priority="223" operator="equal">
      <formula>"NÃO"</formula>
    </cfRule>
    <cfRule type="cellIs" dxfId="188" priority="224" operator="equal">
      <formula>"SIM"</formula>
    </cfRule>
  </conditionalFormatting>
  <conditionalFormatting sqref="BQ191">
    <cfRule type="cellIs" dxfId="187" priority="218" operator="equal">
      <formula>"Produção e Intervalo"</formula>
    </cfRule>
    <cfRule type="cellIs" dxfId="186" priority="219" operator="equal">
      <formula>"Aderente"</formula>
    </cfRule>
    <cfRule type="cellIs" dxfId="185" priority="220" operator="equal">
      <formula>"Intervalo"</formula>
    </cfRule>
    <cfRule type="cellIs" dxfId="184" priority="221" operator="equal">
      <formula>"Produção"</formula>
    </cfRule>
    <cfRule type="cellIs" dxfId="183" priority="222" operator="equal">
      <formula>"ERRO"</formula>
    </cfRule>
  </conditionalFormatting>
  <conditionalFormatting sqref="BJ200:BK20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11" operator="equal">
      <formula>"OPORTUNIDADE"</formula>
    </cfRule>
  </conditionalFormatting>
  <conditionalFormatting sqref="Y252">
    <cfRule type="cellIs" dxfId="181" priority="209" operator="equal">
      <formula>"NÃO"</formula>
    </cfRule>
    <cfRule type="cellIs" dxfId="180" priority="210" operator="equal">
      <formula>"SIM"</formula>
    </cfRule>
  </conditionalFormatting>
  <conditionalFormatting sqref="Y260">
    <cfRule type="cellIs" dxfId="179" priority="205" operator="equal">
      <formula>"OPORTUNIDADE"</formula>
    </cfRule>
  </conditionalFormatting>
  <conditionalFormatting sqref="Y260">
    <cfRule type="cellIs" dxfId="178" priority="203" operator="equal">
      <formula>"NÃO"</formula>
    </cfRule>
    <cfRule type="cellIs" dxfId="177" priority="204" operator="equal">
      <formula>"SIM"</formula>
    </cfRule>
  </conditionalFormatting>
  <conditionalFormatting sqref="BP2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6" operator="equal">
      <formula>"OPORTUNIDADE"</formula>
    </cfRule>
  </conditionalFormatting>
  <conditionalFormatting sqref="Y272:Z272">
    <cfRule type="cellIs" dxfId="175" priority="184" operator="equal">
      <formula>"NÃO"</formula>
    </cfRule>
    <cfRule type="cellIs" dxfId="174" priority="185" operator="equal">
      <formula>"SIM"</formula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9" operator="equal">
      <formula>"OPORTUNIDADE"</formula>
    </cfRule>
  </conditionalFormatting>
  <conditionalFormatting sqref="Z269">
    <cfRule type="cellIs" dxfId="172" priority="177" operator="equal">
      <formula>"NÃO"</formula>
    </cfRule>
    <cfRule type="cellIs" dxfId="171" priority="178" operator="equal">
      <formula>"SIM"</formula>
    </cfRule>
  </conditionalFormatting>
  <conditionalFormatting sqref="BK2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8" operator="equal">
      <formula>"OPORTUNIDADE"</formula>
    </cfRule>
  </conditionalFormatting>
  <conditionalFormatting sqref="Y6:Z25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18">
    <cfRule type="cellIs" dxfId="167" priority="125" operator="equal">
      <formula>"OPORTUNIDADE"</formula>
    </cfRule>
  </conditionalFormatting>
  <conditionalFormatting sqref="Z18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Y18">
    <cfRule type="cellIs" dxfId="164" priority="122" operator="equal">
      <formula>"OPORTUNIDADE"</formula>
    </cfRule>
  </conditionalFormatting>
  <conditionalFormatting sqref="Y18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23">
    <cfRule type="cellIs" dxfId="161" priority="119" operator="equal">
      <formula>"OPORTUNIDADE"</formula>
    </cfRule>
  </conditionalFormatting>
  <conditionalFormatting sqref="Z23">
    <cfRule type="cellIs" dxfId="160" priority="117" operator="equal">
      <formula>"NÃO"</formula>
    </cfRule>
    <cfRule type="cellIs" dxfId="159" priority="118" operator="equal">
      <formula>"SIM"</formula>
    </cfRule>
  </conditionalFormatting>
  <conditionalFormatting sqref="Y23">
    <cfRule type="cellIs" dxfId="158" priority="116" operator="equal">
      <formula>"OPORTUNIDADE"</formula>
    </cfRule>
  </conditionalFormatting>
  <conditionalFormatting sqref="Y23">
    <cfRule type="cellIs" dxfId="157" priority="114" operator="equal">
      <formula>"NÃO"</formula>
    </cfRule>
    <cfRule type="cellIs" dxfId="156" priority="115" operator="equal">
      <formula>"SIM"</formula>
    </cfRule>
  </conditionalFormatting>
  <conditionalFormatting sqref="BK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72:BO172 BN99:BO99 BN154:BO157 BO151 BN109:BO110 BN106:BO107 BO136 BM171:BM172 BN315:BO317 BO145 BN165:BO165 BN101:BO101 BM6:BM169 BN321:BO322 BN84:BO84 BN354:BO355 BN357:BO357 BN376:BO376 BN361:BO361 BN364:BO364 BN378:BO378 BN428:BO428 BN440:BO440 BN422:BO423 BN23:BO23 BN58:BO69 BN174:BO175 BN185:BO185 BN182:BO182 BN197:BO197 BM174:BM815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71 BN318:BN320 BN158:BN164 BN323:BN353 BN356 BN365:BN375 BN358:BN360 BN362:BN363 BN377 BN166:BN169 BN183:BN184 BN198:BN314 BN186:BN196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66:BO171 BO137:BO138 BO176:BO181 BO24:BO25 BO70:BO83 BO108 BO100 BO128:BO135 BO158:BO164 BO140:BO144 BO318:BO320 BO146:BO150 BO173 BO323:BO353 BO365:BO375 BO358:BO360 BO362:BO363 BO377 BO379:BO421 BO424:BO427 BO429:BO439 BO183:BO184 BO198:BO314 BO186:BO196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98:T815 S198:S817 S66:T197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AI6:AI836 F114:F445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1444</v>
      </c>
      <c r="V1" s="294"/>
      <c r="W1" s="294"/>
    </row>
    <row r="2" spans="1:23" s="91" customFormat="1">
      <c r="A2" s="94" t="s">
        <v>1445</v>
      </c>
      <c r="B2" s="94" t="s">
        <v>1446</v>
      </c>
      <c r="C2" s="94" t="s">
        <v>508</v>
      </c>
      <c r="D2" s="95" t="s">
        <v>1062</v>
      </c>
      <c r="E2" s="95" t="s">
        <v>1063</v>
      </c>
      <c r="F2" s="95" t="s">
        <v>1447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1448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Oportunidade</v>
      </c>
      <c r="C183" s="181" t="str">
        <f>IF(SP_NORTE!Z187="","*",SP_NORTE!Z187)</f>
        <v>*</v>
      </c>
      <c r="D183" s="171" t="str">
        <f>IF(SP_NORTE!S187="","*",SP_NORTE!S187)</f>
        <v>SP NORTE</v>
      </c>
      <c r="E183" s="171" t="str">
        <f>IF(SP_NORTE!T187="","*",SP_NORTE!T187)</f>
        <v>TMI-ZEB</v>
      </c>
      <c r="F183" s="180">
        <f>IF(SP_NORTE!B187="","*",SP_NORTE!B187)</f>
        <v>45973</v>
      </c>
      <c r="G183" s="180" t="str">
        <f>IF(SP_NORTE!D187="","*",SP_NORTE!D187)</f>
        <v>E14</v>
      </c>
      <c r="H183" s="180" t="str">
        <f>IF(SP_NORTE!F187="","*",SP_NORTE!F187)</f>
        <v>MECANIZAÇÃO - ESMERILHADORA</v>
      </c>
      <c r="I183" s="180" t="str">
        <f>IF(SP_NORTE!H187="","*",SP_NORTE!H187)</f>
        <v>TAP</v>
      </c>
      <c r="J183" s="180" t="str">
        <f>IF(SP_NORTE!I187="","*",SP_NORTE!I187)</f>
        <v>ZJA</v>
      </c>
      <c r="K183" s="171" t="str">
        <f>IF(SP_NORTE!M187="","*",SP_NORTE!M187)</f>
        <v>ZRW-ZUE</v>
      </c>
      <c r="L183" s="171" t="str">
        <f>IF(SP_NORTE!N187="","*",SP_NORTE!N187)</f>
        <v>ZRWZUE</v>
      </c>
      <c r="M183" s="172">
        <f>IF(SP_NORTE!J187="","*",SP_NORTE!J187)</f>
        <v>73</v>
      </c>
      <c r="N183" s="179">
        <f>IF(SP_NORTE!K187="","*",SP_NORTE!K187)</f>
        <v>438.9</v>
      </c>
      <c r="O183" s="179">
        <f>IF(SP_NORTE!L187="","*",SP_NORTE!L187)</f>
        <v>396.9</v>
      </c>
      <c r="P183" s="178">
        <f>IF(SP_NORTE!O187="","*",SP_NORTE!O187)</f>
        <v>0.875</v>
      </c>
      <c r="Q183" s="178">
        <f>IF(SP_NORTE!P187="","*",SP_NORTE!P187)</f>
        <v>4.1666666666666664E-2</v>
      </c>
      <c r="R183" s="180" t="str">
        <f>IF(SP_NORTE!Q187="","*",CONCATENATE(SP_NORTE!Q187," ",SP_NORTE!R187))</f>
        <v>20000 M</v>
      </c>
      <c r="S183" s="180" t="str">
        <f>IF(SP_NORTE!V187="","*",SP_NORTE!V187)</f>
        <v>Victor</v>
      </c>
      <c r="T183" s="180" t="str">
        <f>IF(SP_NORTE!W187="","*",SP_NORTE!W187)</f>
        <v>Esmelhiriadora</v>
      </c>
      <c r="U183" s="169">
        <f ca="1">_xlfn.XLOOKUP(G183&amp;$U$2,BS_CONTROLE[CHAVE],BS_CONTROLE[Quantidade_11],"-")</f>
        <v>0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Oportunidade</v>
      </c>
      <c r="C184" s="181" t="str">
        <f>IF(SP_NORTE!Z188="","*",SP_NORTE!Z188)</f>
        <v>*</v>
      </c>
      <c r="D184" s="171" t="str">
        <f>IF(SP_NORTE!S188="","*",SP_NORTE!S188)</f>
        <v>SP NORTE</v>
      </c>
      <c r="E184" s="171" t="str">
        <f>IF(SP_NORTE!T188="","*",SP_NORTE!T188)</f>
        <v>TMI-ZEB</v>
      </c>
      <c r="F184" s="180">
        <f>IF(SP_NORTE!B188="","*",SP_NORTE!B188)</f>
        <v>45973</v>
      </c>
      <c r="G184" s="180" t="str">
        <f>IF(SP_NORTE!D188="","*",SP_NORTE!D188)</f>
        <v>JOVÂNIO (TP-850)</v>
      </c>
      <c r="H184" s="180" t="str">
        <f>IF(SP_NORTE!F188="","*",SP_NORTE!F188)</f>
        <v>PDM - SOLDA</v>
      </c>
      <c r="I184" s="180" t="str">
        <f>IF(SP_NORTE!H188="","*",SP_NORTE!H188)</f>
        <v>ZJAN</v>
      </c>
      <c r="J184" s="180" t="str">
        <f>IF(SP_NORTE!I188="","*",SP_NORTE!I188)</f>
        <v>-</v>
      </c>
      <c r="K184" s="171" t="str">
        <f>IF(SP_NORTE!M188="","*",SP_NORTE!M188)</f>
        <v>ZJA-N</v>
      </c>
      <c r="L184" s="171" t="str">
        <f>IF(SP_NORTE!N188="","*",SP_NORTE!N188)</f>
        <v>ZJAN</v>
      </c>
      <c r="M184" s="172">
        <f>IF(SP_NORTE!J188="","*",SP_NORTE!J188)</f>
        <v>73</v>
      </c>
      <c r="N184" s="179">
        <f>IF(SP_NORTE!K188="","*",SP_NORTE!K188)</f>
        <v>373.6</v>
      </c>
      <c r="O184" s="179" t="str">
        <f>IF(SP_NORTE!L188="","*",SP_NORTE!L188)</f>
        <v>-</v>
      </c>
      <c r="P184" s="178">
        <f>IF(SP_NORTE!O188="","*",SP_NORTE!O188)</f>
        <v>0.375</v>
      </c>
      <c r="Q184" s="178">
        <f>IF(SP_NORTE!P188="","*",SP_NORTE!P188)</f>
        <v>6.25E-2</v>
      </c>
      <c r="R184" s="180" t="str">
        <f>IF(SP_NORTE!Q188="","*",CONCATENATE(SP_NORTE!Q188," ",SP_NORTE!R188))</f>
        <v>1 Nº DE SOLDA</v>
      </c>
      <c r="S184" s="180" t="str">
        <f>IF(SP_NORTE!V188="","*",SP_NORTE!V188)</f>
        <v>Jovanio</v>
      </c>
      <c r="T184" s="180" t="str">
        <f>IF(SP_NORTE!W188="","*",SP_NORTE!W188)</f>
        <v>Solda - Condicionado à temperatura (ZJA-N)</v>
      </c>
      <c r="U184" s="169">
        <f ca="1">_xlfn.XLOOKUP(G184&amp;$U$2,BS_CONTROLE[CHAVE],BS_CONTROLE[Quantidade_11],"-")</f>
        <v>1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Oportunidade</v>
      </c>
      <c r="C185" s="181" t="str">
        <f>IF(SP_NORTE!Z189="","*",SP_NORTE!Z189)</f>
        <v>*</v>
      </c>
      <c r="D185" s="171" t="str">
        <f>IF(SP_NORTE!S189="","*",SP_NORTE!S189)</f>
        <v>SP NORTE</v>
      </c>
      <c r="E185" s="171" t="str">
        <f>IF(SP_NORTE!T189="","*",SP_NORTE!T189)</f>
        <v>TMI-ZEB</v>
      </c>
      <c r="F185" s="180">
        <f>IF(SP_NORTE!B189="","*",SP_NORTE!B189)</f>
        <v>45973</v>
      </c>
      <c r="G185" s="180" t="str">
        <f>IF(SP_NORTE!D189="","*",SP_NORTE!D189)</f>
        <v>V87</v>
      </c>
      <c r="H185" s="180" t="str">
        <f>IF(SP_NORTE!F189="","*",SP_NORTE!F189)</f>
        <v>MECANIZAÇÃO - SOCADORA</v>
      </c>
      <c r="I185" s="180" t="str">
        <f>IF(SP_NORTE!H189="","*",SP_NORTE!H189)</f>
        <v>ZFN2</v>
      </c>
      <c r="J185" s="180" t="str">
        <f>IF(SP_NORTE!I189="","*",SP_NORTE!I189)</f>
        <v>ZFN2</v>
      </c>
      <c r="K185" s="171" t="str">
        <f>IF(SP_NORTE!M189="","*",SP_NORTE!M189)</f>
        <v>ZGI</v>
      </c>
      <c r="L185" s="171" t="str">
        <f>IF(SP_NORTE!N189="","*",SP_NORTE!N189)</f>
        <v>ZGI2</v>
      </c>
      <c r="M185" s="172">
        <f>IF(SP_NORTE!J189="","*",SP_NORTE!J189)</f>
        <v>73</v>
      </c>
      <c r="N185" s="179">
        <f>IF(SP_NORTE!K189="","*",SP_NORTE!K189)</f>
        <v>319</v>
      </c>
      <c r="O185" s="179">
        <f>IF(SP_NORTE!L189="","*",SP_NORTE!L189)</f>
        <v>317</v>
      </c>
      <c r="P185" s="178">
        <f>IF(SP_NORTE!O189="","*",SP_NORTE!O189)</f>
        <v>0.33333333333333331</v>
      </c>
      <c r="Q185" s="178">
        <f>IF(SP_NORTE!P189="","*",SP_NORTE!P189)</f>
        <v>0.16666666666666666</v>
      </c>
      <c r="R185" s="180" t="str">
        <f>IF(SP_NORTE!Q189="","*",CONCATENATE(SP_NORTE!Q189," ",SP_NORTE!R189))</f>
        <v>2040 M</v>
      </c>
      <c r="S185" s="180" t="str">
        <f>IF(SP_NORTE!V189="","*",SP_NORTE!V189)</f>
        <v>Saulo</v>
      </c>
      <c r="T185" s="180" t="str">
        <f>IF(SP_NORTE!W189="","*",SP_NORTE!W189)</f>
        <v>Socaria mecanizada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Oportunidade</v>
      </c>
      <c r="C186" s="181" t="str">
        <f>IF(SP_NORTE!Z190="","*",SP_NORTE!Z190)</f>
        <v>*</v>
      </c>
      <c r="D186" s="171" t="str">
        <f>IF(SP_NORTE!S190="","*",SP_NORTE!S190)</f>
        <v>SP NORTE</v>
      </c>
      <c r="E186" s="171" t="str">
        <f>IF(SP_NORTE!T190="","*",SP_NORTE!T190)</f>
        <v>TMI-ZEB</v>
      </c>
      <c r="F186" s="180">
        <f>IF(SP_NORTE!B190="","*",SP_NORTE!B190)</f>
        <v>45973</v>
      </c>
      <c r="G186" s="180" t="str">
        <f>IF(SP_NORTE!D190="","*",SP_NORTE!D190)</f>
        <v>JULIO (TP-697)</v>
      </c>
      <c r="H186" s="180" t="str">
        <f>IF(SP_NORTE!F190="","*",SP_NORTE!F190)</f>
        <v>PDM - SOLDA</v>
      </c>
      <c r="I186" s="180" t="str">
        <f>IF(SP_NORTE!H190="","*",SP_NORTE!H190)</f>
        <v>282286</v>
      </c>
      <c r="J186" s="180" t="str">
        <f>IF(SP_NORTE!I190="","*",SP_NORTE!I190)</f>
        <v>-</v>
      </c>
      <c r="K186" s="171" t="str">
        <f>IF(SP_NORTE!M190="","*",SP_NORTE!M190)</f>
        <v>ZKY-ZZM</v>
      </c>
      <c r="L186" s="171">
        <f>IF(SP_NORTE!N190="","*",SP_NORTE!N190)</f>
        <v>282286</v>
      </c>
      <c r="M186" s="172">
        <f>IF(SP_NORTE!J190="","*",SP_NORTE!J190)</f>
        <v>73</v>
      </c>
      <c r="N186" s="179">
        <f>IF(SP_NORTE!K190="","*",SP_NORTE!K190)</f>
        <v>283.3</v>
      </c>
      <c r="O186" s="179" t="str">
        <f>IF(SP_NORTE!L190="","*",SP_NORTE!L190)</f>
        <v>-</v>
      </c>
      <c r="P186" s="178">
        <f>IF(SP_NORTE!O190="","*",SP_NORTE!O190)</f>
        <v>0.35416666666666669</v>
      </c>
      <c r="Q186" s="178">
        <f>IF(SP_NORTE!P190="","*",SP_NORTE!P190)</f>
        <v>6.25E-2</v>
      </c>
      <c r="R186" s="180" t="str">
        <f>IF(SP_NORTE!Q190="","*",CONCATENATE(SP_NORTE!Q190," ",SP_NORTE!R190))</f>
        <v>1 Nº DE SOLDA</v>
      </c>
      <c r="S186" s="180" t="str">
        <f>IF(SP_NORTE!V190="","*",SP_NORTE!V190)</f>
        <v>Júlio</v>
      </c>
      <c r="T186" s="180" t="str">
        <f>IF(SP_NORTE!W190="","*",SP_NORTE!W190)</f>
        <v>Solda  - Condicionado à temperatura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>
        <f ca="1">_xlfn.XLOOKUP(G186&amp;$W$2,BS_CONTROLE[CHAVE],BS_CONTROLE[Quantidade_11],"-")</f>
        <v>0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Oportunidade</v>
      </c>
      <c r="C187" s="181" t="str">
        <f>IF(SP_NORTE!Z191="","*",SP_NORTE!Z191)</f>
        <v>*</v>
      </c>
      <c r="D187" s="171" t="str">
        <f>IF(SP_NORTE!S191="","*",SP_NORTE!S191)</f>
        <v>SP NORTE</v>
      </c>
      <c r="E187" s="171" t="str">
        <f>IF(SP_NORTE!T191="","*",SP_NORTE!T191)</f>
        <v>ZEB-ZCZ</v>
      </c>
      <c r="F187" s="180">
        <f>IF(SP_NORTE!B191="","*",SP_NORTE!B191)</f>
        <v>45973</v>
      </c>
      <c r="G187" s="180" t="str">
        <f>IF(SP_NORTE!D191="","*",SP_NORTE!D191)</f>
        <v>V83</v>
      </c>
      <c r="H187" s="180" t="str">
        <f>IF(SP_NORTE!F191="","*",SP_NORTE!F191)</f>
        <v>OUTRAS ATIVIDADES</v>
      </c>
      <c r="I187" s="180" t="str">
        <f>IF(SP_NORTE!H191="","*",SP_NORTE!H191)</f>
        <v>ZEH</v>
      </c>
      <c r="J187" s="180" t="str">
        <f>IF(SP_NORTE!I191="","*",SP_NORTE!I191)</f>
        <v>ZEH</v>
      </c>
      <c r="K187" s="171" t="str">
        <f>IF(SP_NORTE!M191="","*",SP_NORTE!M191)</f>
        <v>ZCG-ZEH</v>
      </c>
      <c r="L187" s="171" t="str">
        <f>IF(SP_NORTE!N191="","*",SP_NORTE!N191)</f>
        <v>184ZEH</v>
      </c>
      <c r="M187" s="172">
        <f>IF(SP_NORTE!J191="","*",SP_NORTE!J191)</f>
        <v>73</v>
      </c>
      <c r="N187" s="179">
        <f>IF(SP_NORTE!K191="","*",SP_NORTE!K191)</f>
        <v>186.5</v>
      </c>
      <c r="O187" s="179" t="str">
        <f>IF(SP_NORTE!L191="","*",SP_NORTE!L191)</f>
        <v>-</v>
      </c>
      <c r="P187" s="178">
        <f>IF(SP_NORTE!O191="","*",SP_NORTE!O191)</f>
        <v>8.3333333333333329E-2</v>
      </c>
      <c r="Q187" s="178">
        <f>IF(SP_NORTE!P191="","*",SP_NORTE!P191)</f>
        <v>0.33333333333333331</v>
      </c>
      <c r="R187" s="180" t="str">
        <f>IF(SP_NORTE!Q191="","*",CONCATENATE(SP_NORTE!Q191," ",SP_NORTE!R191))</f>
        <v>1 BINÁRIO</v>
      </c>
      <c r="S187" s="180" t="str">
        <f>IF(SP_NORTE!V191="","*",SP_NORTE!V191)</f>
        <v>Saulo</v>
      </c>
      <c r="T187" s="180" t="str">
        <f>IF(SP_NORTE!W191="","*",SP_NORTE!W191)</f>
        <v>Serviços com a reguladora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1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Oportunidade</v>
      </c>
      <c r="C190" s="181" t="str">
        <f>IF(SP_NORTE!Z194="","*",SP_NORTE!Z194)</f>
        <v>*</v>
      </c>
      <c r="D190" s="171" t="str">
        <f>IF(SP_NORTE!S194="","*",SP_NORTE!S194)</f>
        <v>SP NORTE</v>
      </c>
      <c r="E190" s="171" t="str">
        <f>IF(SP_NORTE!T194="","*",SP_NORTE!T194)</f>
        <v>ZCZ-ZTI</v>
      </c>
      <c r="F190" s="180">
        <f>IF(SP_NORTE!B194="","*",SP_NORTE!B194)</f>
        <v>45973</v>
      </c>
      <c r="G190" s="180" t="str">
        <f>IF(SP_NORTE!D194="","*",SP_NORTE!D194)</f>
        <v>V40</v>
      </c>
      <c r="H190" s="180" t="str">
        <f>IF(SP_NORTE!F194="","*",SP_NORTE!F194)</f>
        <v>MECANIZAÇÃO - SOCADORA</v>
      </c>
      <c r="I190" s="180" t="str">
        <f>IF(SP_NORTE!H194="","*",SP_NORTE!H194)</f>
        <v>ZMAPAT2</v>
      </c>
      <c r="J190" s="180" t="str">
        <f>IF(SP_NORTE!I194="","*",SP_NORTE!I194)</f>
        <v>ZMAPAT2</v>
      </c>
      <c r="K190" s="171" t="str">
        <f>IF(SP_NORTE!M194="","*",SP_NORTE!M194)</f>
        <v>ZTO-ZDZ</v>
      </c>
      <c r="L190" s="171" t="str">
        <f>IF(SP_NORTE!N194="","*",SP_NORTE!N194)</f>
        <v>K14K18</v>
      </c>
      <c r="M190" s="172">
        <f>IF(SP_NORTE!J194="","*",SP_NORTE!J194)</f>
        <v>73</v>
      </c>
      <c r="N190" s="179">
        <f>IF(SP_NORTE!K194="","*",SP_NORTE!K194)</f>
        <v>15</v>
      </c>
      <c r="O190" s="179" t="str">
        <f>IF(SP_NORTE!L194="","*",SP_NORTE!L194)</f>
        <v>-</v>
      </c>
      <c r="P190" s="178">
        <f>IF(SP_NORTE!O194="","*",SP_NORTE!O194)</f>
        <v>0.35416666666666669</v>
      </c>
      <c r="Q190" s="178">
        <f>IF(SP_NORTE!P194="","*",SP_NORTE!P194)</f>
        <v>8.3333333333333329E-2</v>
      </c>
      <c r="R190" s="180" t="str">
        <f>IF(SP_NORTE!Q194="","*",CONCATENATE(SP_NORTE!Q194," ",SP_NORTE!R194))</f>
        <v>1792 M</v>
      </c>
      <c r="S190" s="180" t="str">
        <f>IF(SP_NORTE!V194="","*",SP_NORTE!V194)</f>
        <v>Saulo</v>
      </c>
      <c r="T190" s="180" t="str">
        <f>IF(SP_NORTE!W194="","*",SP_NORTE!W194)</f>
        <v>Socaria mecanizada (retirada de restrição CONDICIONADA A LIBERAÇÃO)</v>
      </c>
      <c r="U190" s="169" t="str">
        <f ca="1">_xlfn.XLOOKUP(G190&amp;$U$2,BS_CONTROLE[CHAVE],BS_CONTROLE[Quantidade_11],"-")</f>
        <v>-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Oportunidade</v>
      </c>
      <c r="C193" s="181" t="str">
        <f>IF(SP_NORTE!Z197="","*",SP_NORTE!Z197)</f>
        <v>*</v>
      </c>
      <c r="D193" s="171" t="str">
        <f>IF(SP_NORTE!S197="","*",SP_NORTE!S197)</f>
        <v>SP NORTE</v>
      </c>
      <c r="E193" s="171" t="str">
        <f>IF(SP_NORTE!T197="","*",SP_NORTE!T197)</f>
        <v>ZCZ-ZTI</v>
      </c>
      <c r="F193" s="180">
        <f>IF(SP_NORTE!B197="","*",SP_NORTE!B197)</f>
        <v>45973</v>
      </c>
      <c r="G193" s="180" t="str">
        <f>IF(SP_NORTE!D197="","*",SP_NORTE!D197)</f>
        <v>ANTÔNIO (TP-713)</v>
      </c>
      <c r="H193" s="180" t="str">
        <f>IF(SP_NORTE!F197="","*",SP_NORTE!F197)</f>
        <v>PDM - SOLDA</v>
      </c>
      <c r="I193" s="180" t="str">
        <f>IF(SP_NORTE!H197="","*",SP_NORTE!H197)</f>
        <v>ZTI2322</v>
      </c>
      <c r="J193" s="180" t="str">
        <f>IF(SP_NORTE!I197="","*",SP_NORTE!I197)</f>
        <v>-</v>
      </c>
      <c r="K193" s="171" t="str">
        <f>IF(SP_NORTE!M197="","*",SP_NORTE!M197)</f>
        <v>ZTI</v>
      </c>
      <c r="L193" s="171" t="str">
        <f>IF(SP_NORTE!N197="","*",SP_NORTE!N197)</f>
        <v>ZTI2322</v>
      </c>
      <c r="M193" s="172">
        <f>IF(SP_NORTE!J197="","*",SP_NORTE!J197)</f>
        <v>71</v>
      </c>
      <c r="N193" s="179">
        <f>IF(SP_NORTE!K197="","*",SP_NORTE!K197)</f>
        <v>230</v>
      </c>
      <c r="O193" s="179">
        <f>IF(SP_NORTE!L197="","*",SP_NORTE!L197)</f>
        <v>230.5</v>
      </c>
      <c r="P193" s="178">
        <f>IF(SP_NORTE!O197="","*",SP_NORTE!O197)</f>
        <v>0.375</v>
      </c>
      <c r="Q193" s="178">
        <f>IF(SP_NORTE!P197="","*",SP_NORTE!P197)</f>
        <v>6.25E-2</v>
      </c>
      <c r="R193" s="180" t="str">
        <f>IF(SP_NORTE!Q197="","*",CONCATENATE(SP_NORTE!Q197," ",SP_NORTE!R197))</f>
        <v>1 Nº DE SOLDA</v>
      </c>
      <c r="S193" s="180" t="str">
        <f>IF(SP_NORTE!V197="","*",SP_NORTE!V197)</f>
        <v>Antônio</v>
      </c>
      <c r="T193" s="180" t="str">
        <f>IF(SP_NORTE!W197="","*",SP_NORTE!W197)</f>
        <v>Solda - Condicionado à temperatura</v>
      </c>
      <c r="U193" s="169">
        <f ca="1">_xlfn.XLOOKUP(G193&amp;$U$2,BS_CONTROLE[CHAVE],BS_CONTROLE[Quantidade_11],"-")</f>
        <v>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Oportunidade</v>
      </c>
      <c r="C196" s="181" t="str">
        <f>IF(SP_NORTE!Z200="","*",SP_NORTE!Z200)</f>
        <v>*</v>
      </c>
      <c r="D196" s="171" t="str">
        <f>IF(SP_NORTE!S200="","*",SP_NORTE!S200)</f>
        <v>SP NORTE</v>
      </c>
      <c r="E196" s="171" t="str">
        <f>IF(SP_NORTE!T200="","*",SP_NORTE!T200)</f>
        <v>ZBV-ZTI</v>
      </c>
      <c r="F196" s="180">
        <f>IF(SP_NORTE!B200="","*",SP_NORTE!B200)</f>
        <v>45973</v>
      </c>
      <c r="G196" s="180" t="str">
        <f>IF(SP_NORTE!D200="","*",SP_NORTE!D200)</f>
        <v>EXPANSÃO TURMA 1</v>
      </c>
      <c r="H196" s="180" t="str">
        <f>IF(SP_NORTE!F200="","*",SP_NORTE!F200)</f>
        <v>EXPANSÃO - SOLDA</v>
      </c>
      <c r="I196" s="180" t="str">
        <f>IF(SP_NORTE!H200="","*",SP_NORTE!H200)</f>
        <v>111ZCD</v>
      </c>
      <c r="J196" s="180" t="str">
        <f>IF(SP_NORTE!I200="","*",SP_NORTE!I200)</f>
        <v>-</v>
      </c>
      <c r="K196" s="171" t="str">
        <f>IF(SP_NORTE!M200="","*",SP_NORTE!M200)</f>
        <v>ZLI-ZCD</v>
      </c>
      <c r="L196" s="171" t="str">
        <f>IF(SP_NORTE!N200="","*",SP_NORTE!N200)</f>
        <v>111ZCD</v>
      </c>
      <c r="M196" s="172">
        <f>IF(SP_NORTE!J200="","*",SP_NORTE!J200)</f>
        <v>70</v>
      </c>
      <c r="N196" s="179">
        <f>IF(SP_NORTE!K200="","*",SP_NORTE!K200)</f>
        <v>112</v>
      </c>
      <c r="O196" s="179" t="str">
        <f>IF(SP_NORTE!L200="","*",SP_NORTE!L200)</f>
        <v>-</v>
      </c>
      <c r="P196" s="178">
        <f>IF(SP_NORTE!O200="","*",SP_NORTE!O200)</f>
        <v>0.35416666666666669</v>
      </c>
      <c r="Q196" s="178">
        <f>IF(SP_NORTE!P200="","*",SP_NORTE!P200)</f>
        <v>6.25E-2</v>
      </c>
      <c r="R196" s="180" t="str">
        <f>IF(SP_NORTE!Q200="","*",CONCATENATE(SP_NORTE!Q200," ",SP_NORTE!R200))</f>
        <v>1 Nº DE SOLDA</v>
      </c>
      <c r="S196" s="180" t="str">
        <f>IF(SP_NORTE!V200="","*",SP_NORTE!V200)</f>
        <v xml:space="preserve">Elder </v>
      </c>
      <c r="T196" s="180" t="str">
        <f>IF(SP_NORTE!W200="","*",SP_NORTE!W200)</f>
        <v>Solda - Condicionado à temperatura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1450</v>
      </c>
      <c r="D5" s="296"/>
      <c r="E5" s="296"/>
      <c r="F5" s="296"/>
      <c r="G5" s="296"/>
      <c r="H5" s="296"/>
      <c r="I5" s="296"/>
      <c r="J5" s="297"/>
      <c r="K5" s="298" t="s">
        <v>1451</v>
      </c>
      <c r="L5" s="299"/>
      <c r="M5" s="299"/>
      <c r="N5" s="299"/>
      <c r="O5" s="300" t="s">
        <v>1452</v>
      </c>
      <c r="P5" s="301"/>
    </row>
    <row r="6" spans="1:16" s="81" customFormat="1" ht="15" customHeight="1">
      <c r="A6" s="73" t="s">
        <v>1447</v>
      </c>
      <c r="B6" s="82" t="s">
        <v>1446</v>
      </c>
      <c r="C6" s="83" t="s">
        <v>1062</v>
      </c>
      <c r="D6" s="84" t="s">
        <v>1063</v>
      </c>
      <c r="E6" s="83" t="s">
        <v>1453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1454</v>
      </c>
      <c r="M6" s="87" t="s">
        <v>708</v>
      </c>
      <c r="N6" s="88" t="s">
        <v>1057</v>
      </c>
      <c r="O6" s="204" t="s">
        <v>1100</v>
      </c>
      <c r="P6" s="149" t="s">
        <v>1455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0.875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0.16666666666666666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V83</v>
      </c>
      <c r="F192" s="90" t="str">
        <f>IF(SP_NORTE!H191="","*",SP_NORTE!H191)</f>
        <v>ZEH</v>
      </c>
      <c r="G192" s="90" t="str">
        <f>IF(SP_NORTE!M191="","*",SP_NORTE!M191)</f>
        <v>ZCG-ZEH</v>
      </c>
      <c r="H192" s="129">
        <f>IF(SP_NORTE!K191="","*",SP_NORTE!K191)</f>
        <v>186.5</v>
      </c>
      <c r="I192" s="126">
        <f>IF(SP_NORTE!O191="","*",SP_NORTE!O191)</f>
        <v>8.3333333333333329E-2</v>
      </c>
      <c r="J192" s="126">
        <f>IF(SP_NORTE!P191="","*",SP_NORTE!P191)</f>
        <v>0.33333333333333331</v>
      </c>
      <c r="K192" s="90" t="str">
        <f>IF(SP_NORTE!AK191="","*",SP_NORTE!AK191)</f>
        <v>ZEH</v>
      </c>
      <c r="L192" s="90" t="str">
        <f>IF(SP_NORTE!AM191="","*",SP_NORTE!AM191)</f>
        <v>ZCG-ZEH</v>
      </c>
      <c r="M192" s="90">
        <f>IF(SP_NORTE!AP191="","*",SP_NORTE!AP191)</f>
        <v>186.5</v>
      </c>
      <c r="N192" s="90" t="str">
        <f>IF(SP_NORTE!AM191="","*",SP_NORTE!AM191)</f>
        <v>ZCG-ZEH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ZCZ-ZTI</v>
      </c>
      <c r="E195" s="90" t="str">
        <f>IF(SP_NORTE!D194="","*",SP_NORTE!D194)</f>
        <v>V40</v>
      </c>
      <c r="F195" s="90" t="str">
        <f>IF(SP_NORTE!H194="","*",SP_NORTE!H194)</f>
        <v>ZMAPAT2</v>
      </c>
      <c r="G195" s="90" t="str">
        <f>IF(SP_NORTE!M194="","*",SP_NORTE!M194)</f>
        <v>ZTO-ZDZ</v>
      </c>
      <c r="H195" s="129">
        <f>IF(SP_NORTE!K194="","*",SP_NORTE!K194)</f>
        <v>15</v>
      </c>
      <c r="I195" s="126">
        <f>IF(SP_NORTE!O194="","*",SP_NORTE!O194)</f>
        <v>0.35416666666666669</v>
      </c>
      <c r="J195" s="126">
        <f>IF(SP_NORTE!P194="","*",SP_NORTE!P194)</f>
        <v>8.3333333333333329E-2</v>
      </c>
      <c r="K195" s="90" t="str">
        <f>IF(SP_NORTE!AK194="","*",SP_NORTE!AK194)</f>
        <v>ZMAPAT2</v>
      </c>
      <c r="L195" s="90" t="str">
        <f>IF(SP_NORTE!AM194="","*",SP_NORTE!AM194)</f>
        <v>ZTO-ZDZ</v>
      </c>
      <c r="M195" s="90">
        <f>IF(SP_NORTE!AP194="","*",SP_NORTE!AP194)</f>
        <v>15</v>
      </c>
      <c r="N195" s="90" t="str">
        <f>IF(SP_NORTE!AM194="","*",SP_NORTE!AM194)</f>
        <v>ZTO-ZDZ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ANTÔNIO (TP-713)</v>
      </c>
      <c r="F198" s="90" t="str">
        <f>IF(SP_NORTE!H197="","*",SP_NORTE!H197)</f>
        <v>ZTI2322</v>
      </c>
      <c r="G198" s="90" t="str">
        <f>IF(SP_NORTE!M197="","*",SP_NORTE!M197)</f>
        <v>ZTI</v>
      </c>
      <c r="H198" s="129">
        <f>IF(SP_NORTE!K197="","*",SP_NORTE!K197)</f>
        <v>230</v>
      </c>
      <c r="I198" s="126">
        <f>IF(SP_NORTE!O197="","*",SP_NORTE!O197)</f>
        <v>0.375</v>
      </c>
      <c r="J198" s="126">
        <f>IF(SP_NORTE!P197="","*",SP_NORTE!P197)</f>
        <v>6.25E-2</v>
      </c>
      <c r="K198" s="90" t="str">
        <f>IF(SP_NORTE!AK197="","*",SP_NORTE!AK197)</f>
        <v>ZTI2322</v>
      </c>
      <c r="L198" s="90" t="str">
        <f>IF(SP_NORTE!AM197="","*",SP_NORTE!AM197)</f>
        <v>ZTI</v>
      </c>
      <c r="M198" s="90">
        <f>IF(SP_NORTE!AP197="","*",SP_NORTE!AP197)</f>
        <v>230</v>
      </c>
      <c r="N198" s="90" t="str">
        <f>IF(SP_NORTE!AM197="","*",SP_NORTE!AM197)</f>
        <v>ZTI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ZBV-ZTI</v>
      </c>
      <c r="E201" s="90" t="str">
        <f>IF(SP_NORTE!D200="","*",SP_NORTE!D200)</f>
        <v>EXPANSÃO TURMA 1</v>
      </c>
      <c r="F201" s="90" t="str">
        <f>IF(SP_NORTE!H200="","*",SP_NORTE!H200)</f>
        <v>111ZCD</v>
      </c>
      <c r="G201" s="90" t="str">
        <f>IF(SP_NORTE!M200="","*",SP_NORTE!M200)</f>
        <v>ZLI-ZCD</v>
      </c>
      <c r="H201" s="129">
        <f>IF(SP_NORTE!K200="","*",SP_NORTE!K200)</f>
        <v>112</v>
      </c>
      <c r="I201" s="126">
        <f>IF(SP_NORTE!O200="","*",SP_NORTE!O200)</f>
        <v>0.35416666666666669</v>
      </c>
      <c r="J201" s="126">
        <f>IF(SP_NORTE!P200="","*",SP_NORTE!P200)</f>
        <v>6.25E-2</v>
      </c>
      <c r="K201" s="90" t="str">
        <f>IF(SP_NORTE!AK200="","*",SP_NORTE!AK200)</f>
        <v>111ZCD</v>
      </c>
      <c r="L201" s="90" t="str">
        <f>IF(SP_NORTE!AM200="","*",SP_NORTE!AM200)</f>
        <v>ZLI-ZCD</v>
      </c>
      <c r="M201" s="90">
        <f>IF(SP_NORTE!AP200="","*",SP_NORTE!AP200)</f>
        <v>112</v>
      </c>
      <c r="N201" s="90" t="str">
        <f>IF(SP_NORTE!AM200="","*",SP_NORTE!AM200)</f>
        <v>ZLI-ZCD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1456</v>
      </c>
      <c r="C2" s="134" t="s">
        <v>1047</v>
      </c>
      <c r="D2" s="83" t="s">
        <v>1049</v>
      </c>
      <c r="E2" s="83" t="s">
        <v>1457</v>
      </c>
      <c r="F2" s="111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85" t="s">
        <v>1463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IF(SP_NORTE!Y191="","*",SP_NORTE!Y191)</f>
        <v>*</v>
      </c>
      <c r="C151" s="107">
        <f>IF(SP_NORTE!B191="","*",SP_NORTE!B191)</f>
        <v>45973</v>
      </c>
      <c r="D151" s="106" t="str">
        <f>IF(SP_NORTE!D191="","*",SP_NORTE!D191)</f>
        <v>V83</v>
      </c>
      <c r="E151" s="106" t="str">
        <f>IF(SP_NORTE!H191="","*",SP_NORTE!H191)</f>
        <v>ZEH</v>
      </c>
      <c r="F151" s="112" t="str">
        <f>IF(SP_NORTE!M191="","*",SP_NORTE!M191)</f>
        <v>ZCG-ZEH</v>
      </c>
      <c r="G151" s="107" t="str">
        <f>IF(SP_NORTE!I191="","*",SP_NORTE!I191)</f>
        <v>ZEH</v>
      </c>
      <c r="H151" s="107" t="str">
        <f>IF(SP_NORTE!AB191="","*",SP_NORTE!AB191)</f>
        <v>-</v>
      </c>
      <c r="I151" s="107" t="str">
        <f>IF(SP_NORTE!AC191="","*",SP_NORTE!AC191)</f>
        <v>-</v>
      </c>
      <c r="J151" s="108" t="str">
        <f>IF(SP_NORTE!AA191="","*",SP_NORTE!AA191)</f>
        <v>-</v>
      </c>
      <c r="K151" s="109" t="str">
        <f>IF(SP_NORTE!AD191="","*",SP_NORTE!AD191)</f>
        <v>-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>
        <f>IF(SP_NORTE!B194="","*",SP_NORTE!B194)</f>
        <v>45973</v>
      </c>
      <c r="D154" s="106" t="str">
        <f>IF(SP_NORTE!D194="","*",SP_NORTE!D194)</f>
        <v>V40</v>
      </c>
      <c r="E154" s="106" t="str">
        <f>IF(SP_NORTE!H194="","*",SP_NORTE!H194)</f>
        <v>ZMAPAT2</v>
      </c>
      <c r="F154" s="112" t="str">
        <f>IF(SP_NORTE!M194="","*",SP_NORTE!M194)</f>
        <v>ZTO-ZDZ</v>
      </c>
      <c r="G154" s="107" t="str">
        <f>IF(SP_NORTE!I194="","*",SP_NORTE!I194)</f>
        <v>ZMAPAT2</v>
      </c>
      <c r="H154" s="107" t="str">
        <f>IF(SP_NORTE!AB194="","*",SP_NORTE!AB194)</f>
        <v>FIXO</v>
      </c>
      <c r="I154" s="107" t="str">
        <f>IF(SP_NORTE!AC194="","*",SP_NORTE!AC194)</f>
        <v>-</v>
      </c>
      <c r="J154" s="108">
        <f>IF(SP_NORTE!AA194="","*",SP_NORTE!AA194)</f>
        <v>1</v>
      </c>
      <c r="K154" s="109">
        <f>IF(SP_NORTE!AD194="","*",SP_NORTE!AD194)</f>
        <v>0.29166666666666669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>
        <f>IF(SP_NORTE!B197="","*",SP_NORTE!B197)</f>
        <v>45973</v>
      </c>
      <c r="D156" s="106" t="str">
        <f>IF(SP_NORTE!D197="","*",SP_NORTE!D197)</f>
        <v>ANTÔNIO (TP-713)</v>
      </c>
      <c r="E156" s="106" t="str">
        <f>IF(SP_NORTE!H197="","*",SP_NORTE!H197)</f>
        <v>ZTI2322</v>
      </c>
      <c r="F156" s="112" t="str">
        <f>IF(SP_NORTE!M197="","*",SP_NORTE!M197)</f>
        <v>ZTI</v>
      </c>
      <c r="G156" s="107" t="str">
        <f>IF(SP_NORTE!I197="","*",SP_NORTE!I197)</f>
        <v>-</v>
      </c>
      <c r="H156" s="107" t="str">
        <f>IF(SP_NORTE!AB197="","*",SP_NORTE!AB197)</f>
        <v>-</v>
      </c>
      <c r="I156" s="107" t="str">
        <f>IF(SP_NORTE!AC197="","*",SP_NORTE!AC197)</f>
        <v>-</v>
      </c>
      <c r="J156" s="108" t="str">
        <f>IF(SP_NORTE!AA197="","*",SP_NORTE!AA197)</f>
        <v>-</v>
      </c>
      <c r="K156" s="109" t="str">
        <f>IF(SP_NORTE!AD197="","*",SP_NORTE!AD197)</f>
        <v>-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2025-11-11T17:08:41Z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