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89" documentId="8_{B6337239-1A00-434D-AAD0-422EA1FEB5AE}" xr6:coauthVersionLast="47" xr6:coauthVersionMax="47" xr10:uidLastSave="{7C00AF80-C73E-4ED0-96EC-9C5DB46BDCB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N87" i="1" a="1"/>
  <c r="N87" i="1" s="1"/>
  <c r="L85" i="16" s="1"/>
  <c r="R87" i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J92" i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AJ95" i="1"/>
  <c r="AK95" i="1"/>
  <c r="K119" i="11" s="1"/>
  <c r="AL95" i="1"/>
  <c r="AO95" i="1"/>
  <c r="BE95" i="1" s="1"/>
  <c r="AP95" i="1"/>
  <c r="M119" i="11" s="1"/>
  <c r="AQ95" i="1"/>
  <c r="BB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J96" i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J97" i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<sst xmlns="http://schemas.openxmlformats.org/spreadsheetml/2006/main" count="5133" uniqueCount="1496">
  <si>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</si>
  <si>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</si>
  <si>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</si>
  <si>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</si>
  <si>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</si>
  <si>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</si>
  <si>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</si>
  <si>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</si>
  <si>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</si>
  <si>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</si>
  <si>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</si>
  <si>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</si>
  <si>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</si>
  <si>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</si>
  <si>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</si>
  <si>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</si>
  <si>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</si>
  <si>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</si>
  <si>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</si>
  <si>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</si>
  <si>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</si>
  <si>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</si>
  <si>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</si>
  <si>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</si>
  <si>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</si>
  <si>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</si>
  <si>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</si>
  <si>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</si>
  <si>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</si>
  <si>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</si>
  <si>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</si>
  <si>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</si>
  <si>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</si>
  <si>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</si>
  <si>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</si>
  <si>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</si>
  <si>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</si>
  <si>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</si>
  <si>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</si>
  <si>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</si>
  <si>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</si>
  <si>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</si>
  <si>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</si>
  <si>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</si>
  <si>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</si>
  <si>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</si>
  <si>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</si>
  <si>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</si>
  <si>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</si>
  <si>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</si>
  <si>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</si>
  <si>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</si>
  <si>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</si>
  <si>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</si>
  <si>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</si>
  <si>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</si>
  <si>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</si>
  <si>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</si>
  <si>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</si>
  <si>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</si>
  <si>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</si>
  <si>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</si>
  <si>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</si>
  <si>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</si>
  <si>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</si>
  <si>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</si>
  <si>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</si>
  <si>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</si>
  <si>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</si>
  <si>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</si>
  <si>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</si>
  <si>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</si>
  <si>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</si>
  <si>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</si>
  <si>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</si>
  <si>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</si>
  <si>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</si>
  <si>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</si>
  <si>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</si>
  <si>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</si>
  <si>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</si>
  <si>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</si>
  <si>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</si>
  <si>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</si>
  <si>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</si>
  <si>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</si>
  <si>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</si>
  <si>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</si>
  <si>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</si>
  <si>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</si>
  <si>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</si>
  <si>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</si>
  <si>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</si>
  <si>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</si>
  <si>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</si>
  <si>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</si>
  <si>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</si>
  <si>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</si>
  <si>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</si>
  <si>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</si>
  <si>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</si>
  <si>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</si>
  <si>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</si>
  <si>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</si>
  <si>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</si>
  <si>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</si>
  <si>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</si>
  <si>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</si>
  <si>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</si>
  <si>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</si>
  <si>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</si>
  <si>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</si>
  <si>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</si>
  <si>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</si>
  <si>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</si>
  <si>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</si>
  <si>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</si>
  <si>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</si>
  <si>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</si>
  <si>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</si>
  <si>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</si>
  <si>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</si>
  <si>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</si>
  <si>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</si>
  <si>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</si>
  <si>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</si>
  <si>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</si>
  <si>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</si>
  <si>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</si>
  <si>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</si>
  <si>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</si>
  <si>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</si>
  <si>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</si>
  <si>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</si>
  <si>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</si>
  <si>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</si>
  <si>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</si>
  <si>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</si>
  <si>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</si>
  <si>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</si>
  <si>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</si>
  <si>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</si>
  <si>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</si>
  <si>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</si>
  <si>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</si>
  <si>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</si>
  <si>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</si>
  <si>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</si>
  <si>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</si>
  <si>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</si>
  <si>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</si>
  <si>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</si>
  <si>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</si>
  <si>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</si>
  <si>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</si>
  <si>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</si>
  <si>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</si>
  <si>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</si>
  <si>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</si>
  <si>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</si>
  <si>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</si>
  <si>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</si>
  <si>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</si>
  <si>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</si>
  <si>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</si>
  <si>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</si>
  <si>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</si>
  <si>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</si>
  <si>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</si>
  <si>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</si>
  <si>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</si>
  <si>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</si>
  <si>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</si>
  <si>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</si>
  <si>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</si>
  <si>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</si>
  <si>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</si>
  <si>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</si>
  <si>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</si>
  <si>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</si>
  <si>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</si>
  <si>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</si>
  <si>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</si>
  <si>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</si>
  <si>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</si>
  <si>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</si>
  <si>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</si>
  <si>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</si>
  <si>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</si>
  <si>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</si>
  <si>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</si>
  <si>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</si>
  <si>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</si>
  <si>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</si>
  <si>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</si>
  <si>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</si>
  <si>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</si>
  <si>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</si>
  <si>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</si>
  <si>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</si>
  <si>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</si>
  <si>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</si>
  <si>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</si>
  <si>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</si>
  <si>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</si>
  <si>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</si>
  <si>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</si>
  <si>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</si>
  <si>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</si>
  <si>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</si>
  <si>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</si>
  <si>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</si>
  <si>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</si>
  <si>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</si>
  <si>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</si>
  <si>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</si>
  <si>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</si>
  <si>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</si>
  <si>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</si>
  <si>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</si>
  <si>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</si>
  <si>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</si>
  <si>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</si>
  <si>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</si>
  <si>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</si>
  <si>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</si>
  <si>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</si>
  <si>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</si>
  <si>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</si>
  <si>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</si>
  <si>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</si>
  <si>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</si>
  <si>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</si>
  <si>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</si>
  <si>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</si>
  <si>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</si>
  <si>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</si>
  <si>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</si>
  <si>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</si>
  <si>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</si>
  <si>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</si>
  <si>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</si>
  <si>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</si>
  <si>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</si>
  <si>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</si>
  <si>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</si>
  <si>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</si>
  <si>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</si>
  <si>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</si>
  <si>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</si>
  <si>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</si>
  <si>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</si>
  <si>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</si>
  <si>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</si>
  <si>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</si>
  <si>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</si>
  <si>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</si>
  <si>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</si>
  <si>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</si>
  <si>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</si>
  <si>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</si>
  <si>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</si>
  <si>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</si>
  <si>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</si>
  <si>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</si>
  <si>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</si>
  <si>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</si>
  <si>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</si>
  <si>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</si>
  <si>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</si>
  <si>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</si>
  <si>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</si>
  <si>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</si>
  <si>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</si>
  <si>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</si>
  <si>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</si>
  <si>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</si>
  <si>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</si>
  <si>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</si>
  <si>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</si>
  <si>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</si>
  <si>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</si>
  <si>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</si>
  <si>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</si>
  <si>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</si>
  <si>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</si>
  <si>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</si>
  <si>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</si>
  <si>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</si>
  <si>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</si>
  <si>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</si>
  <si>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</si>
  <si>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</si>
  <si>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</si>
  <si>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</si>
  <si>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</si>
  <si>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</si>
  <si>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</si>
  <si>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</si>
  <si>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</si>
  <si>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</si>
  <si>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</si>
  <si>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</si>
  <si>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</si>
  <si>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</si>
  <si>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</si>
  <si>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</si>
  <si>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</si>
  <si>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</si>
  <si>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</si>
  <si>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</si>
  <si>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</si>
  <si>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</si>
  <si>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</si>
  <si>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</si>
  <si>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</si>
  <si>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</si>
  <si>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</si>
  <si>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</si>
  <si>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</si>
  <si>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</si>
  <si>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</si>
  <si>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</si>
  <si>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</si>
  <si>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</si>
  <si>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</si>
  <si>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</si>
  <si>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</si>
  <si>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</si>
  <si>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</si>
  <si>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</si>
  <si>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</si>
  <si>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</si>
  <si>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</si>
  <si>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</si>
  <si>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</si>
  <si>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</si>
  <si>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</si>
  <si>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</si>
  <si>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</si>
  <si>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</si>
  <si>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</si>
  <si>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</si>
  <si>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</si>
  <si>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</si>
  <si>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</si>
  <si>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</si>
  <si>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</si>
  <si>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</si>
  <si>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</si>
  <si>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</si>
  <si>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</si>
  <si>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</si>
  <si>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</si>
  <si>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</si>
  <si>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</si>
  <si>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</si>
  <si>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</si>
  <si>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</si>
  <si>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</si>
  <si>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</si>
  <si>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</si>
  <si>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</si>
  <si>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</si>
  <si>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</si>
  <si>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</si>
  <si>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</si>
  <si>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</si>
  <si>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</si>
  <si>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</si>
  <si>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</si>
  <si>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</si>
  <si>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</si>
  <si>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</si>
  <si>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</si>
  <si>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</si>
  <si>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</si>
  <si>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</si>
  <si>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</si>
  <si>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</si>
  <si>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</si>
  <si>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</si>
  <si>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</si>
  <si>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</si>
  <si>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</si>
  <si>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</si>
  <si>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</si>
  <si>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</si>
  <si>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</si>
  <si>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</si>
  <si>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</si>
  <si>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</si>
  <si>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</si>
  <si>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</si>
  <si>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</si>
  <si>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</si>
  <si>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</si>
  <si>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</si>
  <si>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</si>
  <si>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</si>
  <si>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</si>
  <si>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</si>
  <si>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</si>
  <si>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</si>
  <si>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</si>
  <si>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</si>
  <si>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</si>
  <si>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</si>
  <si>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</si>
  <si>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</si>
  <si>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</si>
  <si>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</si>
  <si>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</si>
  <si>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</si>
  <si>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</si>
  <si>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</si>
  <si>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</si>
  <si>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</si>
  <si>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</si>
  <si>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</si>
  <si>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</si>
  <si>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</si>
  <si>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</si>
  <si>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</si>
  <si>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</si>
  <si>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</si>
  <si>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</si>
  <si>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</si>
  <si>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</si>
  <si>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</si>
  <si>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</si>
  <si>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</si>
  <si>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</si>
  <si>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</si>
  <si>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</si>
  <si>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</si>
  <si>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</si>
  <si>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</si>
  <si>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</si>
  <si>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</si>
  <si>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</si>
  <si>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</si>
  <si>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</si>
  <si>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</si>
  <si>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</si>
  <si>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</si>
  <si>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</si>
  <si>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</si>
  <si>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</si>
  <si>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</si>
  <si>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</si>
  <si>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</si>
  <si>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</si>
  <si>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</si>
  <si>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</si>
  <si>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</si>
  <si>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</si>
  <si>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</si>
  <si>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</si>
  <si>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</si>
  <si>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</si>
  <si>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</si>
  <si>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</si>
  <si>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</si>
  <si>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</si>
  <si>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</si>
  <si>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</si>
  <si>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</si>
  <si>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</si>
  <si>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</si>
  <si>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</si>
  <si>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</si>
  <si>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</si>
  <si>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</si>
  <si>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</si>
  <si>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</si>
  <si>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</si>
  <si>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</si>
  <si>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</si>
  <si>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</si>
  <si>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</si>
  <si>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</si>
  <si>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</si>
  <si>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</si>
  <si>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</si>
  <si>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</si>
  <si>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</si>
  <si>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</si>
  <si>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</si>
  <si>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</si>
  <si>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</si>
  <si>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</si>
  <si>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</si>
  <si>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</si>
  <si>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</si>
  <si>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</si>
  <si>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</si>
  <si>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</si>
  <si>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</si>
  <si>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</si>
  <si>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</si>
  <si>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</si>
  <si>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</si>
  <si>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</si>
  <si>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</si>
  <si>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</si>
  <si>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</si>
  <si>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</si>
  <si>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</si>
  <si>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</si>
  <si>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</si>
  <si>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</si>
  <si>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</si>
  <si>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</si>
  <si>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</si>
  <si>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</si>
  <si>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</si>
  <si>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</si>
  <si>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</si>
  <si>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</si>
  <si>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</si>
  <si>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</si>
  <si>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</si>
  <si>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</si>
  <si>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</si>
  <si>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</si>
  <si>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</si>
  <si>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</si>
  <si>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</si>
  <si>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</si>
  <si>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</si>
  <si>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</si>
  <si>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</si>
  <si>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</si>
  <si>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</si>
  <si>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</si>
  <si>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</si>
  <si>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</si>
  <si>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</si>
  <si>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</si>
  <si>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</si>
  <si>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</si>
  <si>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</si>
  <si>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</si>
  <si>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</si>
  <si>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</si>
  <si>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</si>
  <si>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</si>
  <si>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</si>
  <si>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</si>
  <si>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</si>
  <si>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</si>
  <si>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</si>
  <si>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</si>
  <si>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</si>
  <si>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</si>
  <si>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</si>
  <si>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</si>
  <si>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</si>
  <si>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</si>
  <si>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</si>
  <si>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</si>
  <si>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</si>
  <si>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</si>
  <si>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</si>
  <si>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</si>
  <si>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</si>
  <si>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</si>
  <si>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</si>
  <si>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</si>
  <si>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</si>
  <si>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</si>
  <si>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</si>
  <si>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</si>
  <si>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</si>
  <si>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</si>
  <si>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</si>
  <si>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</si>
  <si>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</si>
  <si>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</si>
  <si>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</si>
  <si>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</si>
  <si>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</si>
  <si>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</si>
  <si>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</si>
  <si>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</si>
  <si>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</si>
  <si>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</si>
  <si>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</si>
  <si>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</si>
  <si>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</si>
  <si>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</si>
  <si>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</si>
  <si>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</si>
  <si>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</si>
  <si>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</si>
  <si>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</si>
  <si>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</si>
  <si>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</si>
  <si>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</si>
  <si>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</si>
  <si>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</si>
  <si>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</si>
  <si>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</si>
  <si>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</si>
  <si>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</si>
  <si>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</si>
  <si>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</si>
  <si>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</si>
  <si>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</si>
  <si>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</si>
  <si>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</si>
  <si>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</si>
  <si>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</si>
  <si>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</si>
  <si>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</si>
  <si>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</si>
  <si>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</si>
  <si>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</si>
  <si>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</si>
  <si>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</si>
  <si>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</si>
  <si>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</si>
  <si>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</si>
  <si>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</si>
  <si>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</si>
  <si>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</si>
  <si>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</si>
  <si>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</si>
  <si>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</si>
  <si>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</si>
  <si>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</si>
  <si>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</si>
  <si>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</si>
  <si>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</si>
  <si>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</si>
  <si>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</si>
  <si>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</si>
  <si>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</si>
  <si>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</si>
  <si>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</si>
  <si>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</si>
  <si>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</si>
  <si>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</si>
  <si>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</si>
  <si>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</si>
  <si>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</si>
  <si>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</si>
  <si>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</si>
  <si>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</si>
  <si>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</si>
  <si>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</si>
  <si>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</si>
  <si>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</si>
  <si>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</si>
  <si>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</si>
  <si>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</si>
  <si>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</si>
  <si>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</si>
  <si>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</si>
  <si>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</si>
  <si>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</si>
  <si>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</si>
  <si>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</si>
  <si>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</si>
  <si>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</si>
  <si>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</si>
  <si>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</si>
  <si>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</si>
  <si>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</si>
  <si>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</si>
  <si>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</si>
  <si>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</si>
  <si>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</si>
  <si>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</si>
  <si>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</si>
  <si>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</si>
  <si>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</si>
  <si>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</si>
  <si>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</si>
  <si>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</si>
  <si>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</si>
  <si>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</si>
  <si>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</si>
  <si>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</si>
  <si>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</si>
  <si>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</si>
  <si>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</si>
  <si>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</si>
  <si>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</si>
  <si>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</si>
  <si>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</si>
  <si>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</si>
  <si>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</si>
  <si>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</si>
  <si>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</si>
  <si>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</si>
  <si>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</si>
  <si>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</si>
  <si>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</si>
  <si>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</si>
  <si>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</si>
  <si>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</si>
  <si>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</si>
  <si>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</si>
  <si>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</si>
  <si>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</si>
  <si>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</si>
  <si>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</si>
  <si>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</si>
  <si>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</si>
  <si>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</si>
  <si>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</si>
  <si>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</si>
  <si>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</si>
  <si>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</si>
  <si>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</si>
  <si>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</si>
  <si>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</si>
  <si>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</si>
  <si>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</si>
  <si>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</si>
  <si>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</si>
  <si>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</si>
  <si>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</si>
  <si>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</si>
  <si>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</si>
  <si>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</si>
  <si>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</si>
  <si>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</si>
  <si>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</si>
  <si>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</si>
  <si>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</si>
  <si>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</si>
  <si>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</si>
  <si>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</si>
  <si>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</si>
  <si>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</si>
  <si>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</si>
  <si>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</si>
  <si>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</si>
  <si>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</si>
  <si>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</si>
  <si>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</si>
  <si>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</si>
  <si>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</si>
  <si>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</si>
  <si>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</si>
  <si>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</si>
  <si>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</si>
  <si>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</si>
  <si>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</si>
  <si>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</si>
  <si>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</si>
  <si>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</si>
  <si>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</si>
  <si>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</si>
  <si>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</si>
  <si>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</si>
  <si>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</si>
  <si>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</si>
  <si>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</si>
  <si>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</si>
  <si>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</si>
  <si>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</si>
  <si>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</si>
  <si>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</si>
  <si>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</si>
  <si>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</si>
  <si>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</si>
  <si>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</si>
  <si>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</si>
  <si>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</si>
  <si>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</si>
  <si>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</si>
  <si>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</si>
  <si>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</si>
  <si>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</si>
  <si>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</si>
  <si>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</si>
  <si>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</si>
  <si>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</si>
  <si>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</si>
  <si>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</si>
  <si>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</si>
  <si>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</si>
  <si>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</si>
  <si>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</si>
  <si>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</si>
  <si>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</si>
  <si>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</si>
  <si>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</si>
  <si>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</si>
  <si>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</si>
  <si>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</si>
  <si>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</si>
  <si>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</si>
  <si>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</si>
  <si>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</si>
  <si>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</si>
  <si>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</si>
  <si>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</si>
  <si>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</si>
  <si>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</si>
  <si>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</si>
  <si>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</si>
  <si>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</si>
  <si>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</si>
  <si>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</si>
  <si>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</si>
  <si>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</si>
  <si>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</si>
  <si>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</si>
  <si>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</si>
  <si>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</si>
  <si>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</si>
  <si>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</si>
  <si>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</si>
  <si>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</si>
  <si>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</si>
  <si>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</si>
  <si>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</si>
  <si>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</si>
  <si>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</si>
  <si>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</si>
  <si>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</si>
  <si>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</si>
  <si>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</si>
  <si>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</si>
  <si>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</si>
  <si>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</si>
  <si>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</si>
  <si>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</si>
  <si>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</si>
  <si>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</si>
  <si>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</si>
  <si>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</si>
  <si>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</si>
  <si>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</si>
  <si>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</si>
  <si>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</si>
  <si>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</si>
  <si>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</si>
  <si>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</si>
  <si>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</si>
  <si>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</si>
  <si>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</si>
  <si>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</si>
  <si>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</si>
  <si>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</si>
  <si>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</si>
  <si>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</si>
  <si>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</si>
  <si>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</si>
  <si>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</si>
  <si>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</si>
  <si>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</si>
  <si>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</si>
  <si>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</si>
  <si>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</si>
  <si>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</si>
  <si>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</si>
  <si>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</si>
  <si>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</si>
  <si>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</si>
  <si>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</si>
  <si>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</si>
  <si>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</si>
  <si>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</si>
  <si>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</si>
  <si>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</si>
  <si>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</si>
  <si>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</si>
  <si>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</si>
  <si>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</si>
  <si>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</si>
  <si>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</si>
  <si>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</si>
  <si>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</si>
  <si>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</si>
  <si>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</si>
  <si>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</si>
  <si>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</si>
  <si>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</si>
  <si>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</si>
  <si>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</si>
  <si>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</si>
  <si>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</si>
  <si>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</si>
  <si>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</si>
  <si>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</si>
  <si>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</si>
  <si>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</si>
  <si>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</si>
  <si>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</si>
  <si>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</si>
  <si>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</si>
  <si>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</si>
  <si>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</si>
  <si>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</si>
  <si>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</si>
  <si>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</si>
  <si>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</si>
  <si>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</si>
  <si>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</si>
  <si>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</si>
  <si>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</si>
  <si>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</si>
  <si>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</si>
  <si>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</si>
  <si>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</si>
  <si>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</si>
  <si>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</si>
  <si>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</si>
  <si>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</si>
  <si>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</si>
  <si>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</si>
  <si>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</si>
  <si>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</si>
  <si>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</si>
  <si>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</si>
  <si>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</si>
  <si>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</si>
  <si>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</si>
  <si>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</si>
  <si>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</si>
  <si>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</si>
  <si>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</si>
  <si>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</si>
  <si>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</si>
  <si>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</si>
  <si>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</si>
  <si>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</si>
  <si>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</si>
  <si>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</si>
  <si>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</si>
  <si>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</si>
  <si>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</si>
  <si>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</si>
  <si>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</si>
  <si>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</si>
  <si>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</si>
  <si>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</si>
  <si>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</si>
  <si>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</si>
  <si>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</si>
  <si>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</si>
  <si>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</si>
  <si>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</si>
  <si>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</si>
  <si>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</si>
  <si>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</si>
  <si>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</si>
  <si>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</si>
  <si>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</si>
  <si>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</si>
  <si>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</si>
  <si>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</si>
  <si>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</si>
  <si>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</si>
  <si>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</si>
  <si>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</si>
  <si>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</si>
  <si>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</si>
  <si>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</si>
  <si>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</si>
  <si>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</si>
  <si>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</si>
  <si>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</si>
  <si>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</si>
  <si>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</si>
  <si>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</si>
  <si>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</si>
  <si>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</si>
  <si>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</si>
  <si>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</si>
  <si>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</si>
  <si>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</si>
  <si>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</si>
  <si>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</si>
  <si>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</si>
  <si>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</si>
  <si>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</si>
  <si>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</si>
  <si>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</si>
  <si>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</si>
  <si>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</si>
  <si>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</si>
  <si>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</si>
  <si>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</si>
  <si>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</si>
  <si>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</si>
  <si>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</si>
  <si>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</si>
  <si>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</si>
  <si>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</si>
  <si>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</si>
  <si>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</si>
  <si>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</si>
  <si>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</si>
  <si>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</si>
  <si>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</si>
  <si>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</si>
  <si>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</si>
  <si>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</si>
  <si>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</si>
  <si>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</si>
  <si>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</si>
  <si>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</si>
  <si>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</si>
  <si>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</si>
  <si>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</si>
  <si>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</si>
  <si>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</si>
  <si>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</si>
  <si>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</si>
  <si>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</si>
  <si>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</si>
  <si>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</si>
  <si>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</si>
  <si>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</si>
  <si>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</si>
  <si>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</si>
  <si>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</si>
  <si>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</si>
  <si>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</si>
  <si>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</si>
  <si>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</si>
  <si>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</si>
  <si>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</si>
  <si>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</si>
  <si>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</si>
  <si>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</si>
  <si>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</si>
  <si>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</si>
  <si>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</si>
  <si>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</si>
  <si>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</si>
  <si>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</si>
  <si>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</si>
  <si>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</si>
  <si>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</si>
  <si>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</si>
  <si>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</si>
  <si>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</si>
  <si>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</si>
  <si>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</si>
  <si>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</si>
  <si>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</si>
  <si>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</si>
  <si>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</si>
  <si>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</si>
  <si>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</si>
  <si>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</si>
  <si>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</si>
  <si>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</si>
  <si>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</si>
  <si>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</si>
  <si>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</si>
  <si>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</si>
  <si>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</si>
  <si>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</si>
  <si>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</si>
  <si>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</si>
  <si>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</si>
  <si>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</si>
  <si>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</si>
  <si>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</si>
  <si>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</si>
  <si>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</si>
  <si>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</si>
  <si>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</si>
  <si>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</si>
  <si>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</si>
  <si>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</si>
  <si>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</si>
  <si>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</si>
  <si>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</si>
  <si>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</si>
  <si>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</si>
  <si>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</si>
  <si>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</si>
  <si>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</si>
  <si>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</si>
  <si>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</si>
  <si>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</si>
  <si>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</si>
  <si>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</si>
  <si>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</si>
  <si>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</si>
  <si>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</si>
  <si>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</si>
  <si>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</si>
  <si>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</si>
  <si>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</si>
  <si>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</si>
  <si>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</si>
  <si>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</si>
  <si>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</si>
  <si>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</si>
  <si>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</si>
  <si>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</si>
  <si>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</si>
  <si>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</si>
  <si>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</si>
  <si>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</si>
  <si>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</si>
  <si>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</si>
  <si>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</si>
  <si>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</si>
  <si>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</si>
  <si>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</si>
  <si>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</si>
  <si>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</si>
  <si>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</si>
  <si>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</si>
  <si>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</si>
  <si>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</si>
  <si>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</si>
  <si>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</si>
  <si>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</si>
  <si>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</si>
  <si>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</si>
  <si>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</si>
  <si>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</si>
  <si>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</si>
  <si>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</si>
  <si>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</si>
  <si>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</si>
  <si>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</si>
  <si>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</si>
  <si>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</si>
  <si>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</si>
  <si>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</si>
  <si>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</si>
  <si>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</si>
  <si>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</si>
  <si>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</si>
  <si>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</si>
  <si>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</si>
  <si>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</si>
  <si>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</si>
  <si>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</si>
  <si>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</si>
  <si>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</si>
  <si>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</si>
  <si>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</si>
  <si>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</si>
  <si>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</si>
  <si>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</si>
  <si>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</si>
  <si>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</si>
  <si>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</si>
  <si>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</si>
  <si>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</si>
  <si>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</si>
  <si>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</si>
  <si>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</si>
  <si>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</si>
  <si>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</si>
  <si>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</si>
  <si>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</si>
  <si>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</si>
  <si>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</si>
  <si>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</si>
  <si>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</si>
  <si>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</si>
  <si>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</si>
  <si>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</si>
  <si>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</si>
  <si>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</si>
  <si>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</si>
  <si>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</si>
  <si>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</si>
  <si>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</si>
  <si>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</si>
  <si>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</si>
  <si>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</si>
  <si>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</si>
  <si>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</si>
  <si>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</si>
  <si>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</si>
  <si>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</si>
  <si>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</si>
  <si>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</si>
  <si>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</si>
  <si>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</si>
  <si>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</si>
  <si>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</si>
  <si>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</si>
  <si>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</si>
  <si>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</si>
  <si>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</si>
  <si>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</si>
  <si>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</si>
  <si>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</si>
  <si>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</si>
  <si>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</si>
  <si>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</si>
  <si>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</si>
  <si>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</si>
  <si>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</si>
  <si>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</si>
  <si>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</si>
  <si>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</si>
  <si>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</si>
  <si>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</si>
  <si>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</si>
  <si>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</si>
  <si>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</si>
  <si>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</si>
  <si>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</si>
  <si>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</si>
  <si>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</si>
  <si>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</si>
  <si>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</si>
  <si>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</si>
  <si>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</si>
  <si>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</si>
  <si>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</si>
  <si>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</si>
  <si>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</si>
  <si>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</si>
  <si>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</si>
  <si>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</si>
  <si>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</si>
  <si>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</si>
  <si>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</si>
  <si>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</si>
  <si>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</si>
  <si>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</si>
  <si>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</si>
  <si>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</si>
  <si>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</si>
  <si>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</si>
  <si>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</si>
  <si>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</si>
  <si>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</si>
  <si>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</si>
  <si>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</si>
  <si>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</si>
  <si>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</si>
  <si>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</si>
  <si>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</si>
  <si>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</si>
  <si>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</si>
  <si>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</si>
  <si>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</si>
  <si>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</si>
  <si>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</si>
  <si>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</si>
  <si>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</si>
  <si>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</si>
  <si>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</si>
  <si>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</si>
  <si>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</si>
  <si>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</si>
  <si>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</si>
  <si>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</si>
  <si>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</si>
  <si>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</si>
  <si>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</si>
  <si>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</si>
  <si>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</si>
  <si>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</si>
  <si>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</si>
  <si>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</si>
  <si>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</si>
  <si>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</si>
  <si>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</si>
  <si>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</si>
  <si>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</si>
  <si>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</si>
  <si>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</si>
  <si>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</si>
  <si>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</si>
  <si>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</si>
  <si>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</si>
  <si>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</si>
  <si>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</si>
  <si>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</si>
  <si>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</si>
  <si>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</si>
  <si>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</si>
  <si>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</si>
  <si>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</si>
  <si>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</si>
  <si>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</si>
  <si>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</si>
  <si>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</si>
  <si>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</si>
  <si>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</si>
  <si>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</si>
  <si>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</si>
  <si>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</si>
  <si>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</si>
  <si>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</si>
  <si>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</si>
  <si>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</si>
  <si>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</si>
  <si>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</si>
  <si>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</si>
  <si>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</si>
  <si>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</si>
  <si>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</si>
  <si>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</si>
  <si>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</si>
  <si>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</si>
  <si>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</si>
  <si>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</si>
  <si>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</si>
  <si>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</si>
  <si>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</si>
  <si>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</si>
  <si>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</si>
  <si>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</si>
  <si>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</si>
  <si>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</si>
  <si>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</si>
  <si>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</si>
  <si>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</si>
  <si>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</si>
  <si>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</si>
  <si>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</si>
  <si>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</si>
  <si>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</si>
  <si>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</si>
  <si>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</si>
  <si>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</si>
  <si>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</si>
  <si>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</si>
  <si>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</si>
  <si>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</si>
  <si>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</si>
  <si>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</si>
  <si>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</si>
  <si>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</si>
  <si>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</si>
  <si>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</si>
  <si>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</si>
  <si>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</si>
  <si>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</si>
  <si>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</si>
  <si>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</si>
  <si>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</si>
  <si>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</si>
  <si>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</si>
  <si>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</si>
  <si>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</si>
  <si>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</si>
  <si>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</si>
  <si>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</si>
  <si>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</si>
  <si>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</si>
  <si>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</si>
  <si>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</si>
  <si>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</si>
  <si>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</si>
  <si>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</si>
  <si>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</si>
  <si>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</si>
  <si>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</si>
  <si>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</si>
  <si>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</si>
  <si>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</si>
  <si>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</si>
  <si>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</si>
  <si>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</si>
  <si>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</si>
  <si>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</si>
  <si>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</si>
  <si>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</si>
  <si>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</si>
  <si>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</si>
  <si>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</si>
  <si>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</si>
  <si>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</si>
  <si>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</si>
  <si>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</si>
  <si>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</si>
  <si>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</si>
  <si>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</si>
  <si>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</si>
  <si>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</si>
  <si>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</si>
  <si>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</si>
  <si>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</si>
  <si>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</si>
  <si>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</si>
  <si>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</si>
  <si>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</si>
  <si>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</si>
  <si>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</si>
  <si>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</si>
  <si>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</si>
  <si>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</si>
  <si>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</si>
  <si>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</si>
  <si>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</si>
  <si>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</si>
  <si>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</si>
  <si>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</si>
  <si>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</si>
  <si>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</si>
  <si>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</si>
  <si>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</si>
  <si>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</si>
  <si>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</si>
  <si>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</si>
  <si>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</si>
  <si>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</si>
  <si>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</si>
  <si>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</si>
  <si>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</si>
  <si>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</si>
  <si>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</si>
  <si>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</si>
  <si>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</si>
  <si>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</si>
  <si>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</si>
  <si>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</si>
  <si>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</si>
  <si>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</si>
  <si>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</si>
  <si>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</si>
  <si>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</si>
  <si>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</si>
  <si>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</si>
  <si>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</si>
  <si>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</si>
  <si>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</si>
  <si>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</si>
  <si>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</si>
  <si>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</si>
  <si>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I59</t>
  </si>
  <si>
    <t>Descarga de barra curta e dormentes</t>
  </si>
  <si>
    <t>Equipe deslocando para TCS</t>
  </si>
  <si>
    <t>Cancelado devido atraso no deslocamento do operador</t>
  </si>
  <si>
    <t>Anisio</t>
  </si>
  <si>
    <t>Previsão de pronto as 9h</t>
  </si>
  <si>
    <t>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</si>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</sst>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G74" activePane="topRight" state="frozen"/>
      <selection pane="topRight" activeCell="J88" sqref="J8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 t="s">
        <v>1429</v>
      </c>
      <c r="BK75" s="14" t="s">
        <v>1429</v>
      </c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 t="s">
        <v>1430</v>
      </c>
      <c r="BK76" s="14" t="s">
        <v>1430</v>
      </c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/>
      <c r="AT78" s="32"/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 t="s">
        <v>1433</v>
      </c>
      <c r="BK78" s="14" t="s">
        <v>1434</v>
      </c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 t="s">
        <v>1436</v>
      </c>
      <c r="BK79" s="14" t="s">
        <v>1436</v>
      </c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1437</v>
      </c>
      <c r="BK80" s="14" t="s">
        <v>1437</v>
      </c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1438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/>
      <c r="BI81" s="14"/>
      <c r="BJ81" s="14" t="s">
        <v>1439</v>
      </c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/>
      <c r="I84" s="135"/>
      <c r="J84" s="151">
        <v>98</v>
      </c>
      <c r="K84" s="151">
        <v>710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4" s="135"/>
      <c r="P84" s="135"/>
      <c r="Q84" s="71"/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TAL-TSF</v>
      </c>
      <c r="AN84" s="175">
        <f>IF(BS_CONTROLE[[#This Row],[SB]]=0, "-", BS_CONTROLE[[#This Row],[SB]])</f>
        <v>699710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e">
        <f t="shared" si="8"/>
        <v>#DIV/0!</v>
      </c>
      <c r="BR84" s="15" t="e">
        <f t="shared" si="9"/>
        <v>#DIV/0!</v>
      </c>
      <c r="BS84" s="15" t="e">
        <f t="shared" si="10"/>
        <v>#DIV/0!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/>
      <c r="I85" s="135"/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/>
      <c r="P85" s="135"/>
      <c r="Q85" s="71"/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e">
        <f t="shared" si="8"/>
        <v>#DIV/0!</v>
      </c>
      <c r="BR85" s="15" t="e">
        <f t="shared" si="9"/>
        <v>#DIV/0!</v>
      </c>
      <c r="BS85" s="15" t="e">
        <f t="shared" si="10"/>
        <v>#DIV/0!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/>
      <c r="I88" s="135"/>
      <c r="J88" s="151">
        <v>74</v>
      </c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88" s="135"/>
      <c r="P88" s="135"/>
      <c r="Q88" s="71"/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8" s="199" t="str">
        <f>IFERROR(_xlfn.XLOOKUP(J88, BASE_MAPA!$B$2:$B$420, BASE_MAPA!$G$2:$G$420), "ERRO")</f>
        <v>MARCO INICIAL - ALTO ARAGUAIA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TMI-TRP</v>
      </c>
      <c r="AN88" s="175" t="str">
        <f>IF(BS_CONTROLE[[#This Row],[SB]]=0, "-", BS_CONTROLE[[#This Row],[SB]])</f>
        <v>TMITRP</v>
      </c>
      <c r="AO88" s="176">
        <f>IF(BS_CONTROLE[[#This Row],[SUB]]=0, "-", BS_CONTROLE[[#This Row],[SUB]])</f>
        <v>74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e">
        <f t="shared" si="8"/>
        <v>#DIV/0!</v>
      </c>
      <c r="BR88" s="15" t="e">
        <f t="shared" si="9"/>
        <v>#DIV/0!</v>
      </c>
      <c r="BS88" s="15" t="e">
        <f t="shared" si="10"/>
        <v>#DIV/0!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</v>
      </c>
      <c r="B92" s="133"/>
      <c r="C92" s="7" t="str">
        <f>IF(BS_CONTROLE[[#This Row],[DATA]]="","",WEEKNUM(BS_CONTROLE[[#This Row],[DATA]]))</f>
        <v/>
      </c>
      <c r="D92" s="45" t="s">
        <v>240</v>
      </c>
      <c r="E92" s="185">
        <v>110</v>
      </c>
      <c r="F92" s="134"/>
      <c r="G92" s="8" t="e">
        <f>IF(D92="","*",VLOOKUP(F92,BS_ATIVIDADE[#All],3,FALSE))</f>
        <v>#N/A</v>
      </c>
      <c r="H92" s="135"/>
      <c r="I92" s="135"/>
      <c r="J92" s="151">
        <v>74</v>
      </c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e">
        <f>IF(D92="","*",VLOOKUP(AI92,BS_ATIVIDADE[#Data],3,FALSE))</f>
        <v>#N/A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TMI-TRP</v>
      </c>
      <c r="AN92" s="175" t="str">
        <f>IF(BS_CONTROLE[[#This Row],[SB]]=0, "-", BS_CONTROLE[[#This Row],[SB]])</f>
        <v>TMITRP</v>
      </c>
      <c r="AO92" s="176">
        <f>IF(BS_CONTROLE[[#This Row],[SUB]]=0, "-", BS_CONTROLE[[#This Row],[SUB]])</f>
        <v>74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</v>
      </c>
      <c r="B94" s="133"/>
      <c r="C94" s="7" t="str">
        <f>IF(BS_CONTROLE[[#This Row],[DATA]]="","",WEEKNUM(BS_CONTROLE[[#This Row],[DATA]]))</f>
        <v/>
      </c>
      <c r="D94" s="45" t="s">
        <v>192</v>
      </c>
      <c r="E94" s="185">
        <v>112</v>
      </c>
      <c r="F94" s="134"/>
      <c r="G94" s="8" t="e">
        <f>IF(D94="","*",VLOOKUP(F94,BS_ATIVIDADE[#All],3,FALSE))</f>
        <v>#N/A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e">
        <f>IF(D94="","*",VLOOKUP(AI94,BS_ATIVIDADE[#Data],3,FALSE))</f>
        <v>#N/A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8.3333333333333329E-2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135" t="s">
        <v>1440</v>
      </c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J6:BJ777 BK78:BK80 BK73:BK76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1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1441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1442</v>
      </c>
      <c r="E3" s="186" t="s">
        <v>1443</v>
      </c>
      <c r="F3" s="186" t="s">
        <v>1444</v>
      </c>
      <c r="G3" s="186" t="s">
        <v>1445</v>
      </c>
      <c r="H3" s="186" t="s">
        <v>1446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1448</v>
      </c>
      <c r="D12" s="187">
        <v>9049</v>
      </c>
      <c r="E12" s="188">
        <v>46044</v>
      </c>
      <c r="F12" s="190" t="s">
        <v>1449</v>
      </c>
      <c r="G12" s="187" t="s">
        <v>1450</v>
      </c>
      <c r="H12" s="187"/>
    </row>
    <row r="13" spans="3:8">
      <c r="C13" s="187" t="s">
        <v>1448</v>
      </c>
      <c r="D13" s="187">
        <v>9044</v>
      </c>
      <c r="E13" s="188">
        <v>46044</v>
      </c>
      <c r="F13" s="190" t="s">
        <v>1451</v>
      </c>
      <c r="G13" s="187" t="s">
        <v>1452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1453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1454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1455</v>
      </c>
      <c r="B2" s="91" t="s">
        <v>1456</v>
      </c>
      <c r="C2" s="91" t="s">
        <v>7</v>
      </c>
      <c r="D2" s="92" t="s">
        <v>1210</v>
      </c>
      <c r="E2" s="92" t="s">
        <v>365</v>
      </c>
      <c r="F2" s="92" t="s">
        <v>1457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1458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*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*</v>
      </c>
      <c r="J82" s="96" t="str">
        <f>IF(FN_MC!I84="","*",FN_MC!I84)</f>
        <v>*</v>
      </c>
      <c r="K82" s="96" t="str">
        <f>IF(FN_MC!M84="","*",FN_MC!M84)</f>
        <v>TAL-TSF</v>
      </c>
      <c r="L82" s="196">
        <f>IF(FN_MC!N84="","*",FN_MC!N84)</f>
        <v>699710</v>
      </c>
      <c r="M82" s="97">
        <f>IF(FN_MC!J84="","*",FN_MC!J84)</f>
        <v>98</v>
      </c>
      <c r="N82" s="183">
        <f>IF(FN_MC!K84="","*",FN_MC!K84)</f>
        <v>710</v>
      </c>
      <c r="O82" s="183">
        <f>IF(FN_MC!L84="","*",FN_MC!L84)</f>
        <v>713</v>
      </c>
      <c r="P82" s="107" t="str">
        <f>IF(FN_MC!O84="","*",FN_MC!O84)</f>
        <v>*</v>
      </c>
      <c r="Q82" s="107" t="str">
        <f>IF(FN_MC!P84="","*",FN_MC!P84)</f>
        <v>*</v>
      </c>
      <c r="R82" s="96" t="str">
        <f>IF(FN_MC!Q84="","*",CONCATENATE(FN_MC!Q84," ",FN_MC!R84))</f>
        <v>*</v>
      </c>
      <c r="S82" s="96" t="str">
        <f>IF(FN_MC!V84="","*",FN_MC!V84)</f>
        <v>Antonioni</v>
      </c>
      <c r="T82" s="96" t="str">
        <f>IF(FN_MC!W84="","*",FN_MC!W84)</f>
        <v>*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*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*</v>
      </c>
      <c r="J83" s="96" t="str">
        <f>IF(FN_MC!I85="","*",FN_MC!I85)</f>
        <v>*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 t="str">
        <f>IF(FN_MC!O85="","*",FN_MC!O85)</f>
        <v>*</v>
      </c>
      <c r="Q83" s="107" t="str">
        <f>IF(FN_MC!P85="","*",FN_MC!P85)</f>
        <v>*</v>
      </c>
      <c r="R83" s="96" t="str">
        <f>IF(FN_MC!Q85="","*",CONCATENATE(FN_MC!Q85," ",FN_MC!R85))</f>
        <v>*</v>
      </c>
      <c r="S83" s="96" t="str">
        <f>IF(FN_MC!V85="","*",FN_MC!V85)</f>
        <v xml:space="preserve">Camila </v>
      </c>
      <c r="T83" s="96" t="str">
        <f>IF(FN_MC!W85="","*",FN_MC!W85)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*</v>
      </c>
      <c r="C85" s="95" t="str">
        <f>IF(FN_MC!Z87="","*",FN_MC!Z87)</f>
        <v>*</v>
      </c>
      <c r="D85" s="96" t="str">
        <f>IF(FN_MC!S87="","*",FN_MC!S87)</f>
        <v>-</v>
      </c>
      <c r="E85" s="96" t="str">
        <f>IF(FN_MC!T87="","*",FN_MC!T87)</f>
        <v>-</v>
      </c>
      <c r="F85" s="96" t="str">
        <f>IF(FN_MC!B87="","*",FN_MC!B87)</f>
        <v>*</v>
      </c>
      <c r="G85" s="96" t="str">
        <f>IF(FN_MC!D87="","*",FN_MC!D87)</f>
        <v>*</v>
      </c>
      <c r="H85" s="96" t="str">
        <f>IF(FN_MC!F87="","*",FN_MC!F87)</f>
        <v>*</v>
      </c>
      <c r="I85" s="96" t="str">
        <f>IF(FN_MC!H87="","*",FN_MC!H87)</f>
        <v>*</v>
      </c>
      <c r="J85" s="96" t="str">
        <f>IF(FN_MC!I87="","*",FN_MC!I87)</f>
        <v>*</v>
      </c>
      <c r="K85" s="96" t="str">
        <f>IF(FN_MC!M87="","*",FN_MC!M87)</f>
        <v>-</v>
      </c>
      <c r="L85" s="196" t="str">
        <f>IF(FN_MC!N87="","*",FN_MC!N87)</f>
        <v>-</v>
      </c>
      <c r="M85" s="97" t="str">
        <f>IF(FN_MC!J87="","*",FN_MC!J87)</f>
        <v>*</v>
      </c>
      <c r="N85" s="183" t="str">
        <f>IF(FN_MC!K87="","*",FN_MC!K87)</f>
        <v>*</v>
      </c>
      <c r="O85" s="183" t="str">
        <f>IF(FN_MC!L87="","*",FN_MC!L87)</f>
        <v>-</v>
      </c>
      <c r="P85" s="107" t="str">
        <f>IF(FN_MC!O87="","*",FN_MC!O87)</f>
        <v>*</v>
      </c>
      <c r="Q85" s="107" t="str">
        <f>IF(FN_MC!P87="","*",FN_MC!P87)</f>
        <v>*</v>
      </c>
      <c r="R85" s="96" t="str">
        <f>IF(FN_MC!Q87="","*",CONCATENATE(FN_MC!Q87," ",FN_MC!R87))</f>
        <v>*</v>
      </c>
      <c r="S85" s="96" t="str">
        <f>IF(FN_MC!V87="","*",FN_MC!V87)</f>
        <v>*</v>
      </c>
      <c r="T85" s="96" t="str">
        <f>IF(FN_MC!W87="","*",FN_MC!W87)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*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TMI-TCS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*</v>
      </c>
      <c r="J86" s="96" t="str">
        <f>IF(FN_MC!I88="","*",FN_MC!I88)</f>
        <v>*</v>
      </c>
      <c r="K86" s="96" t="str">
        <f>IF(FN_MC!M88="","*",FN_MC!M88)</f>
        <v>TMI-TRP</v>
      </c>
      <c r="L86" s="196" t="str">
        <f>IF(FN_MC!N88="","*",FN_MC!N88)</f>
        <v>TMITRP</v>
      </c>
      <c r="M86" s="97">
        <f>IF(FN_MC!J88="","*",FN_MC!J88)</f>
        <v>74</v>
      </c>
      <c r="N86" s="183" t="str">
        <f>IF(FN_MC!K88="","*",FN_MC!K88)</f>
        <v>*</v>
      </c>
      <c r="O86" s="183" t="str">
        <f>IF(FN_MC!L88="","*",FN_MC!L88)</f>
        <v>-</v>
      </c>
      <c r="P86" s="107" t="str">
        <f>IF(FN_MC!O88="","*",FN_MC!O88)</f>
        <v>*</v>
      </c>
      <c r="Q86" s="107" t="str">
        <f>IF(FN_MC!P88="","*",FN_MC!P88)</f>
        <v>*</v>
      </c>
      <c r="R86" s="96" t="str">
        <f>IF(FN_MC!Q88="","*",CONCATENATE(FN_MC!Q88," ",FN_MC!R88))</f>
        <v>*</v>
      </c>
      <c r="S86" s="96" t="str">
        <f>IF(FN_MC!V88="","*",FN_MC!V88)</f>
        <v>*</v>
      </c>
      <c r="T86" s="96" t="str">
        <f>IF(FN_MC!W88="","*",FN_MC!W88)</f>
        <v>*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*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 t="str">
        <f>IF(FN_MC!B92="","*",FN_MC!B92)</f>
        <v>*</v>
      </c>
      <c r="G90" s="96" t="str">
        <f>IF(FN_MC!D92="","*",FN_MC!D92)</f>
        <v>W50</v>
      </c>
      <c r="H90" s="96" t="str">
        <f>IF(FN_MC!F92="","*",FN_MC!F92)</f>
        <v>*</v>
      </c>
      <c r="I90" s="96" t="str">
        <f>IF(FN_MC!H92="","*",FN_MC!H92)</f>
        <v>*</v>
      </c>
      <c r="J90" s="96" t="str">
        <f>IF(FN_MC!I92="","*",FN_MC!I92)</f>
        <v>*</v>
      </c>
      <c r="K90" s="96" t="str">
        <f>IF(FN_MC!M92="","*",FN_MC!M92)</f>
        <v>TMI-TRP</v>
      </c>
      <c r="L90" s="196" t="str">
        <f>IF(FN_MC!N92="","*",FN_MC!N92)</f>
        <v>TMITRP</v>
      </c>
      <c r="M90" s="97">
        <f>IF(FN_MC!J92="","*",FN_MC!J92)</f>
        <v>74</v>
      </c>
      <c r="N90" s="183" t="str">
        <f>IF(FN_MC!K92="","*",FN_MC!K92)</f>
        <v>*</v>
      </c>
      <c r="O90" s="183" t="str">
        <f>IF(FN_MC!L92="","*",FN_MC!L92)</f>
        <v>-</v>
      </c>
      <c r="P90" s="107" t="str">
        <f>IF(FN_MC!O92="","*",FN_MC!O92)</f>
        <v>*</v>
      </c>
      <c r="Q90" s="107" t="str">
        <f>IF(FN_MC!P92="","*",FN_MC!P92)</f>
        <v>*</v>
      </c>
      <c r="R90" s="96" t="str">
        <f>IF(FN_MC!Q92="","*",CONCATENATE(FN_MC!Q92," ",FN_MC!R92))</f>
        <v>*</v>
      </c>
      <c r="S90" s="96" t="str">
        <f>IF(FN_MC!V92="","*",FN_MC!V92)</f>
        <v>Augusto/ Efraim</v>
      </c>
      <c r="T90" s="96" t="str">
        <f>IF(FN_MC!W92="","*",FN_MC!W92)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*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 t="str">
        <f>IF(FN_MC!B94="","*",FN_MC!B94)</f>
        <v>*</v>
      </c>
      <c r="G92" s="96" t="str">
        <f>IF(FN_MC!D94="","*",FN_MC!D94)</f>
        <v>V66</v>
      </c>
      <c r="H92" s="96" t="str">
        <f>IF(FN_MC!F94="","*",FN_MC!F94)</f>
        <v>*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</v>
      </c>
      <c r="P92" s="107" t="str">
        <f>IF(FN_MC!O94="","*",FN_MC!O94)</f>
        <v>*</v>
      </c>
      <c r="Q92" s="107" t="str">
        <f>IF(FN_MC!P94="","*",FN_MC!P94)</f>
        <v>*</v>
      </c>
      <c r="R92" s="96" t="str">
        <f>IF(FN_MC!Q94="","*",CONCATENATE(FN_MC!Q94," ",FN_MC!R94))</f>
        <v>*</v>
      </c>
      <c r="S92" s="96" t="str">
        <f>IF(FN_MC!V94="","*",FN_MC!V94)</f>
        <v>Augusto/ Efraim</v>
      </c>
      <c r="T92" s="96" t="str">
        <f>IF(FN_MC!W94="","*",FN_MC!W94)</f>
        <v>*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*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>*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*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8.3333333333333329E-2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>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*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1459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1460</v>
      </c>
      <c r="C4" s="191" t="s">
        <v>1461</v>
      </c>
      <c r="D4" s="191" t="s">
        <v>1462</v>
      </c>
      <c r="E4" s="191" t="s">
        <v>1463</v>
      </c>
      <c r="F4" s="191" t="s">
        <v>365</v>
      </c>
      <c r="G4" s="191" t="s">
        <v>1464</v>
      </c>
    </row>
    <row r="5" spans="2:7">
      <c r="B5" s="192" t="s">
        <v>1465</v>
      </c>
      <c r="C5" s="192">
        <v>309525</v>
      </c>
      <c r="D5" s="192" t="s">
        <v>1466</v>
      </c>
      <c r="E5" s="192" t="s">
        <v>249</v>
      </c>
      <c r="F5" s="192" t="s">
        <v>1467</v>
      </c>
      <c r="G5" s="193">
        <v>46296</v>
      </c>
    </row>
    <row r="6" spans="2:7">
      <c r="B6" s="192" t="s">
        <v>1468</v>
      </c>
      <c r="C6" s="192">
        <v>257410</v>
      </c>
      <c r="D6" s="192" t="s">
        <v>1469</v>
      </c>
      <c r="E6" s="192" t="s">
        <v>249</v>
      </c>
      <c r="F6" s="192" t="s">
        <v>1467</v>
      </c>
      <c r="G6" s="193"/>
    </row>
    <row r="7" spans="2:7">
      <c r="B7" s="192" t="s">
        <v>1470</v>
      </c>
      <c r="C7" s="192">
        <v>256875</v>
      </c>
      <c r="D7" s="192" t="s">
        <v>1471</v>
      </c>
      <c r="E7" s="192" t="s">
        <v>249</v>
      </c>
      <c r="F7" s="192" t="s">
        <v>1467</v>
      </c>
      <c r="G7" s="193">
        <v>46296</v>
      </c>
    </row>
    <row r="8" spans="2:7">
      <c r="B8" s="192" t="s">
        <v>1472</v>
      </c>
      <c r="C8" s="192">
        <v>257278</v>
      </c>
      <c r="D8" s="192" t="s">
        <v>1473</v>
      </c>
      <c r="E8" s="192" t="s">
        <v>240</v>
      </c>
      <c r="F8" s="192" t="s">
        <v>1474</v>
      </c>
      <c r="G8" s="193">
        <v>46235</v>
      </c>
    </row>
    <row r="9" spans="2:7">
      <c r="B9" s="192" t="s">
        <v>1475</v>
      </c>
      <c r="C9" s="192">
        <v>261794</v>
      </c>
      <c r="D9" s="192" t="s">
        <v>1476</v>
      </c>
      <c r="E9" s="192" t="s">
        <v>240</v>
      </c>
      <c r="F9" s="192" t="s">
        <v>1474</v>
      </c>
      <c r="G9" s="193">
        <v>46082</v>
      </c>
    </row>
    <row r="10" spans="2:7">
      <c r="B10" s="192" t="s">
        <v>1477</v>
      </c>
      <c r="C10" s="192">
        <v>257033</v>
      </c>
      <c r="D10" s="192" t="s">
        <v>1478</v>
      </c>
      <c r="E10" s="192" t="s">
        <v>240</v>
      </c>
      <c r="F10" s="192" t="s">
        <v>479</v>
      </c>
      <c r="G10" s="192" t="s">
        <v>1479</v>
      </c>
    </row>
    <row r="11" spans="2:7">
      <c r="B11" s="192" t="s">
        <v>1480</v>
      </c>
      <c r="C11" s="192">
        <v>396578</v>
      </c>
      <c r="D11" s="192" t="s">
        <v>1481</v>
      </c>
      <c r="E11" s="192" t="s">
        <v>240</v>
      </c>
      <c r="F11" s="192" t="s">
        <v>479</v>
      </c>
      <c r="G11" s="192" t="s">
        <v>1479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1482</v>
      </c>
      <c r="C2" s="83" t="s">
        <v>1195</v>
      </c>
      <c r="D2" s="83" t="s">
        <v>1197</v>
      </c>
      <c r="E2" s="83" t="s">
        <v>1483</v>
      </c>
      <c r="F2" s="83" t="s">
        <v>1484</v>
      </c>
      <c r="G2" s="83" t="s">
        <v>1485</v>
      </c>
      <c r="H2" s="83" t="s">
        <v>1486</v>
      </c>
      <c r="I2" s="83" t="s">
        <v>1487</v>
      </c>
      <c r="J2" s="83" t="s">
        <v>1488</v>
      </c>
      <c r="K2" s="109" t="s">
        <v>1489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*</v>
      </c>
      <c r="F104" s="114" t="str">
        <f>IF(FN_MC!M84="","*",FN_MC!M84)</f>
        <v>TAL-TSF</v>
      </c>
      <c r="G104" s="101" t="str">
        <f>IF(FN_MC!I84="","*",FN_MC!I84)</f>
        <v>*</v>
      </c>
      <c r="H104" s="101" t="str">
        <f>IF(FN_MC!AB84="","*",FN_MC!AB84)</f>
        <v>*</v>
      </c>
      <c r="I104" s="101" t="str">
        <f>IF(FN_MC!AC84="","*",FN_MC!AC84)</f>
        <v>*</v>
      </c>
      <c r="J104" s="102" t="str">
        <f>IF(FN_MC!AA84="","*",FN_MC!AA84)</f>
        <v>*</v>
      </c>
      <c r="K104" s="112" t="str">
        <f>IF(FN_MC!AD84="","*",FN_MC!AD84)</f>
        <v>*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*</v>
      </c>
      <c r="F105" s="114" t="str">
        <f>IF(FN_MC!M85="","*",FN_MC!M85)</f>
        <v>TAL-TSF</v>
      </c>
      <c r="G105" s="101" t="str">
        <f>IF(FN_MC!I85="","*",FN_MC!I85)</f>
        <v>*</v>
      </c>
      <c r="H105" s="101" t="str">
        <f>IF(FN_MC!AB85="","*",FN_MC!AB85)</f>
        <v>*</v>
      </c>
      <c r="I105" s="101" t="str">
        <f>IF(FN_MC!AC85="","*",FN_MC!AC85)</f>
        <v>*</v>
      </c>
      <c r="J105" s="102" t="str">
        <f>IF(FN_MC!AA85="","*",FN_MC!AA85)</f>
        <v>*</v>
      </c>
      <c r="K105" s="112" t="str">
        <f>IF(FN_MC!AD85="","*",FN_MC!AD85)</f>
        <v>*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 t="str">
        <f>IF(FN_MC!B87="","*",FN_MC!B87)</f>
        <v>*</v>
      </c>
      <c r="D107" s="101" t="str">
        <f>IF(FN_MC!D87="","*",FN_MC!D87)</f>
        <v>*</v>
      </c>
      <c r="E107" s="101" t="str">
        <f>IF(FN_MC!H87="","*",FN_MC!H87)</f>
        <v>*</v>
      </c>
      <c r="F107" s="114" t="str">
        <f>IF(FN_MC!M87="","*",FN_MC!M87)</f>
        <v>-</v>
      </c>
      <c r="G107" s="101" t="str">
        <f>IF(FN_MC!I87="","*",FN_MC!I87)</f>
        <v>*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*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*</v>
      </c>
      <c r="F108" s="114" t="str">
        <f>IF(FN_MC!M88="","*",FN_MC!M88)</f>
        <v>TMI-TRP</v>
      </c>
      <c r="G108" s="101" t="str">
        <f>IF(FN_MC!I88="","*",FN_MC!I88)</f>
        <v>*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 t="str">
        <f>IF(FN_MC!B92="","*",FN_MC!B92)</f>
        <v>*</v>
      </c>
      <c r="D112" s="101" t="str">
        <f>IF(FN_MC!D92="","*",FN_MC!D92)</f>
        <v>W50</v>
      </c>
      <c r="E112" s="101" t="str">
        <f>IF(FN_MC!H92="","*",FN_MC!H92)</f>
        <v>*</v>
      </c>
      <c r="F112" s="114" t="str">
        <f>IF(FN_MC!M92="","*",FN_MC!M92)</f>
        <v>TMI-TRP</v>
      </c>
      <c r="G112" s="101" t="str">
        <f>IF(FN_MC!I92="","*",FN_MC!I92)</f>
        <v>*</v>
      </c>
      <c r="H112" s="101" t="str">
        <f>IF(FN_MC!AB92="","*",FN_MC!AB92)</f>
        <v>*</v>
      </c>
      <c r="I112" s="101" t="str">
        <f>IF(FN_MC!AC92="","*",FN_MC!AC92)</f>
        <v>*</v>
      </c>
      <c r="J112" s="102" t="str">
        <f>IF(FN_MC!AA92="","*",FN_MC!AA92)</f>
        <v>*</v>
      </c>
      <c r="K112" s="112" t="str">
        <f>IF(FN_MC!AD92="","*",FN_MC!AD92)</f>
        <v>*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*</v>
      </c>
      <c r="I113" s="101" t="str">
        <f>IF(FN_MC!AC93="","*",FN_MC!AC93)</f>
        <v>*</v>
      </c>
      <c r="J113" s="102" t="str">
        <f>IF(FN_MC!AA93="","*",FN_MC!AA93)</f>
        <v>*</v>
      </c>
      <c r="K113" s="112" t="str">
        <f>IF(FN_MC!AD93="","*",FN_MC!AD93)</f>
        <v>*</v>
      </c>
    </row>
    <row r="114" spans="2:11" hidden="1">
      <c r="B114" s="100" t="str">
        <f>IF(FN_MC!Y94="","*",FN_MC!Y94)</f>
        <v>*</v>
      </c>
      <c r="C114" s="101" t="str">
        <f>IF(FN_MC!B94="","*",FN_MC!B94)</f>
        <v>*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*</v>
      </c>
      <c r="I114" s="101" t="str">
        <f>IF(FN_MC!AC94="","*",FN_MC!AC94)</f>
        <v>*</v>
      </c>
      <c r="J114" s="102" t="str">
        <f>IF(FN_MC!AA94="","*",FN_MC!AA94)</f>
        <v>*</v>
      </c>
      <c r="K114" s="112" t="str">
        <f>IF(FN_MC!AD94="","*",FN_MC!AD94)</f>
        <v>*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*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*</v>
      </c>
      <c r="I117" s="101" t="str">
        <f>IF(FN_MC!AC97="","*",FN_MC!AC97)</f>
        <v>*</v>
      </c>
      <c r="J117" s="102" t="str">
        <f>IF(FN_MC!AA97="","*",FN_MC!AA97)</f>
        <v>*</v>
      </c>
      <c r="K117" s="112" t="str">
        <f>IF(FN_MC!AD97="","*",FN_MC!AD97)</f>
        <v>*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*</v>
      </c>
      <c r="I118" s="101" t="str">
        <f>IF(FN_MC!AC98="","*",FN_MC!AC98)</f>
        <v>*</v>
      </c>
      <c r="J118" s="102" t="str">
        <f>IF(FN_MC!AA98="","*",FN_MC!AA98)</f>
        <v>*</v>
      </c>
      <c r="K118" s="112" t="str">
        <f>IF(FN_MC!AD98="","*",FN_MC!AD98)</f>
        <v>*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1490</v>
      </c>
      <c r="D5" s="268"/>
      <c r="E5" s="268"/>
      <c r="F5" s="268"/>
      <c r="G5" s="268"/>
      <c r="H5" s="268"/>
      <c r="I5" s="268"/>
      <c r="J5" s="269"/>
      <c r="K5" s="270" t="s">
        <v>1491</v>
      </c>
      <c r="L5" s="271"/>
      <c r="M5" s="271"/>
      <c r="N5" s="271"/>
      <c r="O5" s="272" t="s">
        <v>1492</v>
      </c>
      <c r="P5" s="273"/>
      <c r="Q5" s="274"/>
    </row>
    <row r="6" spans="1:17" s="81" customFormat="1" ht="15.75" customHeight="1">
      <c r="A6" s="75" t="s">
        <v>1457</v>
      </c>
      <c r="B6" s="82" t="s">
        <v>1456</v>
      </c>
      <c r="C6" s="83" t="s">
        <v>1210</v>
      </c>
      <c r="D6" s="84" t="s">
        <v>1211</v>
      </c>
      <c r="E6" s="83" t="s">
        <v>1493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1494</v>
      </c>
      <c r="M6" s="116" t="s">
        <v>29</v>
      </c>
      <c r="N6" s="117" t="s">
        <v>1205</v>
      </c>
      <c r="O6" s="165" t="s">
        <v>1248</v>
      </c>
      <c r="P6" s="128"/>
      <c r="Q6" s="139" t="s">
        <v>1495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I59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Equipe deslocando para TCS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>
        <f>FN_MC!BH81</f>
        <v>0</v>
      </c>
      <c r="P105" s="78"/>
      <c r="Q105" s="120" t="str">
        <f>IF($A$2=1,IF(FN_MC!BJ81="","*",FN_MC!BJ81),IF(FN_MC!BK81="","*",FN_MC!BK81))</f>
        <v>*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*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*</v>
      </c>
      <c r="G108" s="87" t="str">
        <f>IF(FN_MC!M84="","*",FN_MC!M84)</f>
        <v>TAL-TSF</v>
      </c>
      <c r="H108" s="125">
        <f>IF(FN_MC!K84="","*",FN_MC!K84)</f>
        <v>710</v>
      </c>
      <c r="I108" s="110" t="str">
        <f>IF(FN_MC!O84="","*",FN_MC!O84)</f>
        <v>*</v>
      </c>
      <c r="J108" s="110" t="str">
        <f>IF(FN_MC!P84="","*",FN_MC!P84)</f>
        <v>*</v>
      </c>
      <c r="K108" s="118" t="str">
        <f>IF(FN_MC!AK84="","*",FN_MC!AK84)</f>
        <v>-</v>
      </c>
      <c r="L108" s="118" t="str">
        <f>IF(FN_MC!AM84="","*",FN_MC!AM84)</f>
        <v>TAL-TSF</v>
      </c>
      <c r="M108" s="118">
        <f>IF(FN_MC!AP84="","*",FN_MC!AP84)</f>
        <v>710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*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*</v>
      </c>
      <c r="G109" s="87" t="str">
        <f>IF(FN_MC!M85="","*",FN_MC!M85)</f>
        <v>TAL-TSF</v>
      </c>
      <c r="H109" s="125">
        <f>IF(FN_MC!K85="","*",FN_MC!K85)</f>
        <v>704</v>
      </c>
      <c r="I109" s="110" t="str">
        <f>IF(FN_MC!O85="","*",FN_MC!O85)</f>
        <v>*</v>
      </c>
      <c r="J109" s="110" t="str">
        <f>IF(FN_MC!P85="","*",FN_MC!P85)</f>
        <v>*</v>
      </c>
      <c r="K109" s="118" t="str">
        <f>IF(FN_MC!AK85="","*",FN_MC!AK85)</f>
        <v>-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 t="str">
        <f>IF(FN_MC!B87="","*",FN_MC!B87)</f>
        <v>*</v>
      </c>
      <c r="B111" s="86" t="str">
        <f>IF(FN_MC!X87="","*",FN_MC!X87)</f>
        <v>*</v>
      </c>
      <c r="C111" s="87" t="str">
        <f>IF(FN_MC!S87="","*",FN_MC!S87)</f>
        <v>-</v>
      </c>
      <c r="D111" s="87" t="str">
        <f>IF(FN_MC!T87="","*",FN_MC!T87)</f>
        <v>-</v>
      </c>
      <c r="E111" s="87" t="str">
        <f>IF(FN_MC!D87="","*",FN_MC!D87)</f>
        <v>*</v>
      </c>
      <c r="F111" s="87" t="str">
        <f>IF(FN_MC!H87="","*",FN_MC!H87)</f>
        <v>*</v>
      </c>
      <c r="G111" s="87" t="str">
        <f>IF(FN_MC!M87="","*",FN_MC!M87)</f>
        <v>-</v>
      </c>
      <c r="H111" s="125" t="str">
        <f>IF(FN_MC!K87="","*",FN_MC!K87)</f>
        <v>*</v>
      </c>
      <c r="I111" s="110" t="str">
        <f>IF(FN_MC!O87="","*",FN_MC!O87)</f>
        <v>*</v>
      </c>
      <c r="J111" s="110" t="str">
        <f>IF(FN_MC!P87="","*",FN_MC!P87)</f>
        <v>*</v>
      </c>
      <c r="K111" s="118" t="str">
        <f>IF(FN_MC!AK87="","*",FN_MC!AK87)</f>
        <v>-</v>
      </c>
      <c r="L111" s="118" t="str">
        <f>IF(FN_MC!AM87="","*",FN_MC!AM87)</f>
        <v>-</v>
      </c>
      <c r="M111" s="118" t="str">
        <f>IF(FN_MC!AP87="","*",FN_MC!AP87)</f>
        <v>-</v>
      </c>
      <c r="N111" s="118" t="str">
        <f>IF(FN_MC!AM87="","*",FN_MC!AM87)</f>
        <v>-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*</v>
      </c>
      <c r="C112" s="87" t="str">
        <f>IF(FN_MC!S88="","*",FN_MC!S88)</f>
        <v>FERRONORTE</v>
      </c>
      <c r="D112" s="87" t="str">
        <f>IF(FN_MC!T88="","*",FN_MC!T88)</f>
        <v>TMI-TCS</v>
      </c>
      <c r="E112" s="87" t="str">
        <f>IF(FN_MC!D88="","*",FN_MC!D88)</f>
        <v>ELSON (TF-526)</v>
      </c>
      <c r="F112" s="87" t="str">
        <f>IF(FN_MC!H88="","*",FN_MC!H88)</f>
        <v>*</v>
      </c>
      <c r="G112" s="87" t="str">
        <f>IF(FN_MC!M88="","*",FN_MC!M88)</f>
        <v>TMI-TRP</v>
      </c>
      <c r="H112" s="125" t="str">
        <f>IF(FN_MC!K88="","*",FN_MC!K88)</f>
        <v>*</v>
      </c>
      <c r="I112" s="110" t="str">
        <f>IF(FN_MC!O88="","*",FN_MC!O88)</f>
        <v>*</v>
      </c>
      <c r="J112" s="110" t="str">
        <f>IF(FN_MC!P88="","*",FN_MC!P88)</f>
        <v>*</v>
      </c>
      <c r="K112" s="118" t="str">
        <f>IF(FN_MC!AK88="","*",FN_MC!AK88)</f>
        <v>-</v>
      </c>
      <c r="L112" s="118" t="str">
        <f>IF(FN_MC!AM88="","*",FN_MC!AM88)</f>
        <v>TMI-TRP</v>
      </c>
      <c r="M112" s="118" t="str">
        <f>IF(FN_MC!AP88="","*",FN_MC!AP88)</f>
        <v>-</v>
      </c>
      <c r="N112" s="118" t="str">
        <f>IF(FN_MC!AM88="","*",FN_MC!AM88)</f>
        <v>TMI-TRP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 t="str">
        <f>IF(FN_MC!B92="","*",FN_MC!B92)</f>
        <v>*</v>
      </c>
      <c r="B116" s="86" t="str">
        <f>IF(FN_MC!X92="","*",FN_MC!X92)</f>
        <v>*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*</v>
      </c>
      <c r="G116" s="87" t="str">
        <f>IF(FN_MC!M92="","*",FN_MC!M92)</f>
        <v>TMI-TRP</v>
      </c>
      <c r="H116" s="125" t="str">
        <f>IF(FN_MC!K92="","*",FN_MC!K92)</f>
        <v>*</v>
      </c>
      <c r="I116" s="110" t="str">
        <f>IF(FN_MC!O92="","*",FN_MC!O92)</f>
        <v>*</v>
      </c>
      <c r="J116" s="110" t="str">
        <f>IF(FN_MC!P92="","*",FN_MC!P92)</f>
        <v>*</v>
      </c>
      <c r="K116" s="118" t="str">
        <f>IF(FN_MC!AK92="","*",FN_MC!AK92)</f>
        <v>-</v>
      </c>
      <c r="L116" s="118" t="str">
        <f>IF(FN_MC!AM92="","*",FN_MC!AM92)</f>
        <v>TMI-TRP</v>
      </c>
      <c r="M116" s="118" t="str">
        <f>IF(FN_MC!AP92="","*",FN_MC!AP92)</f>
        <v>-</v>
      </c>
      <c r="N116" s="118" t="str">
        <f>IF(FN_MC!AM92="","*",FN_MC!AM92)</f>
        <v>TMI-TRP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 t="str">
        <f>IF(FN_MC!B94="","*",FN_MC!B94)</f>
        <v>*</v>
      </c>
      <c r="B118" s="86" t="str">
        <f>IF(FN_MC!X94="","*",FN_MC!X94)</f>
        <v>*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 t="str">
        <f>IF(FN_MC!O94="","*",FN_MC!O94)</f>
        <v>*</v>
      </c>
      <c r="J118" s="110" t="str">
        <f>IF(FN_MC!P94="","*",FN_MC!P94)</f>
        <v>*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*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*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8.3333333333333329E-2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*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2026-02-09T15:58:31Z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