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53" documentId="8_{B6337239-1A00-434D-AAD0-422EA1FEB5AE}" xr6:coauthVersionLast="47" xr6:coauthVersionMax="47" xr10:uidLastSave="{BB37F17D-3D58-4FB5-8389-74D27C4855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90" i="12" l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<sst xmlns="http://schemas.openxmlformats.org/spreadsheetml/2006/main" count="6200" uniqueCount="1494">
  <si>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</si>
  <si>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</si>
  <si>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</si>
  <si>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</si>
  <si>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</si>
  <si>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</si>
  <si>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</si>
  <si>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</si>
  <si>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</si>
  <si>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</si>
  <si>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</si>
  <si>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</si>
  <si>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</si>
  <si>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</si>
  <si>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</si>
  <si>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</si>
  <si>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</si>
  <si>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</si>
  <si>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</si>
  <si>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</si>
  <si>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</si>
  <si>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</si>
  <si>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</si>
  <si>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</si>
  <si>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</si>
  <si>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</si>
  <si>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</si>
  <si>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</si>
  <si>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</si>
  <si>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</si>
  <si>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</si>
  <si>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</si>
  <si>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</si>
  <si>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</si>
  <si>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</si>
  <si>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</si>
  <si>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</si>
  <si>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</si>
  <si>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</si>
  <si>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</si>
  <si>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</si>
  <si>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</si>
  <si>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</si>
  <si>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</si>
  <si>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</si>
  <si>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</si>
  <si>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</si>
  <si>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</si>
  <si>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</si>
  <si>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</si>
  <si>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</si>
  <si>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</si>
  <si>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</si>
  <si>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</si>
  <si>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</si>
  <si>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</si>
  <si>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</si>
  <si>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</si>
  <si>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</si>
  <si>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</si>
  <si>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</si>
  <si>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</si>
  <si>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</si>
  <si>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</si>
  <si>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</si>
  <si>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</si>
  <si>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</si>
  <si>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</si>
  <si>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</si>
  <si>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</si>
  <si>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</si>
  <si>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</si>
  <si>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</si>
  <si>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</si>
  <si>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</si>
  <si>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</si>
  <si>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</si>
  <si>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</si>
  <si>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</si>
  <si>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</si>
  <si>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</si>
  <si>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</si>
  <si>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</si>
  <si>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</si>
  <si>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</si>
  <si>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</si>
  <si>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</si>
  <si>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</si>
  <si>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</si>
  <si>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</si>
  <si>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</si>
  <si>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</si>
  <si>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</si>
  <si>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</si>
  <si>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</si>
  <si>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</si>
  <si>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</si>
  <si>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</si>
  <si>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</si>
  <si>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</si>
  <si>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</si>
  <si>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</si>
  <si>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</si>
  <si>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</si>
  <si>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</si>
  <si>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</si>
  <si>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</si>
  <si>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</si>
  <si>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</si>
  <si>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</si>
  <si>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</si>
  <si>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</si>
  <si>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</si>
  <si>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</si>
  <si>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</si>
  <si>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</si>
  <si>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</si>
  <si>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</si>
  <si>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</si>
  <si>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</si>
  <si>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</si>
  <si>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</si>
  <si>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</si>
  <si>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</si>
  <si>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</si>
  <si>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</si>
  <si>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</si>
  <si>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</si>
  <si>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</si>
  <si>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</si>
  <si>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</si>
  <si>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</si>
  <si>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</si>
  <si>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</si>
  <si>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</si>
  <si>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</si>
  <si>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</si>
  <si>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</si>
  <si>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</si>
  <si>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</si>
  <si>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</si>
  <si>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</si>
  <si>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</si>
  <si>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</si>
  <si>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</si>
  <si>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</si>
  <si>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</si>
  <si>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</si>
  <si>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</si>
  <si>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</si>
  <si>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</si>
  <si>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</si>
  <si>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</si>
  <si>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</si>
  <si>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</si>
  <si>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</si>
  <si>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</si>
  <si>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</si>
  <si>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</si>
  <si>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</si>
  <si>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</si>
  <si>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</si>
  <si>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</si>
  <si>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</si>
  <si>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</si>
  <si>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</si>
  <si>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</si>
  <si>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</si>
  <si>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</si>
  <si>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</si>
  <si>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</si>
  <si>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</si>
  <si>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</si>
  <si>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</si>
  <si>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</si>
  <si>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</si>
  <si>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</si>
  <si>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</si>
  <si>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</si>
  <si>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</si>
  <si>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</si>
  <si>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</si>
  <si>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</si>
  <si>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</si>
  <si>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</si>
  <si>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</si>
  <si>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</si>
  <si>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</si>
  <si>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</si>
  <si>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</si>
  <si>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</si>
  <si>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</si>
  <si>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</si>
  <si>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</si>
  <si>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</si>
  <si>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</si>
  <si>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</si>
  <si>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</si>
  <si>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</si>
  <si>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</si>
  <si>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</si>
  <si>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</si>
  <si>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</si>
  <si>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</si>
  <si>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</si>
  <si>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</si>
  <si>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</si>
  <si>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</si>
  <si>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</si>
  <si>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</si>
  <si>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</si>
  <si>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</si>
  <si>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</si>
  <si>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</si>
  <si>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</si>
  <si>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</si>
  <si>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</si>
  <si>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</si>
  <si>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</si>
  <si>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</si>
  <si>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</si>
  <si>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</si>
  <si>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</si>
  <si>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</si>
  <si>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</si>
  <si>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</si>
  <si>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</si>
  <si>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</si>
  <si>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</si>
  <si>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</si>
  <si>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</si>
  <si>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</si>
  <si>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</si>
  <si>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</si>
  <si>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</si>
  <si>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</si>
  <si>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</si>
  <si>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</si>
  <si>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</si>
  <si>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</si>
  <si>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</si>
  <si>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</si>
  <si>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</si>
  <si>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</si>
  <si>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</si>
  <si>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</si>
  <si>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</si>
  <si>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</si>
  <si>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</si>
  <si>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</si>
  <si>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</si>
  <si>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</si>
  <si>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</si>
  <si>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</si>
  <si>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</si>
  <si>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</si>
  <si>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</si>
  <si>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</si>
  <si>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</si>
  <si>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</si>
  <si>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</si>
  <si>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</si>
  <si>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</si>
  <si>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</si>
  <si>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</si>
  <si>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</si>
  <si>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</si>
  <si>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</si>
  <si>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</si>
  <si>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</si>
  <si>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</si>
  <si>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</si>
  <si>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</si>
  <si>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</si>
  <si>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</si>
  <si>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</si>
  <si>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</si>
  <si>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</si>
  <si>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</si>
  <si>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</si>
  <si>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</si>
  <si>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</si>
  <si>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</si>
  <si>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</si>
  <si>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</si>
  <si>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</si>
  <si>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</si>
  <si>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</si>
  <si>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</si>
  <si>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</si>
  <si>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</si>
  <si>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</si>
  <si>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</si>
  <si>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</si>
  <si>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</si>
  <si>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</si>
  <si>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</si>
  <si>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</si>
  <si>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</si>
  <si>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</si>
  <si>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</si>
  <si>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</si>
  <si>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</si>
  <si>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</si>
  <si>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</si>
  <si>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</si>
  <si>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</si>
  <si>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</si>
  <si>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</si>
  <si>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</si>
  <si>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</si>
  <si>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</si>
  <si>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</si>
  <si>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</si>
  <si>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</si>
  <si>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</si>
  <si>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</si>
  <si>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</si>
  <si>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</si>
  <si>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</si>
  <si>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</si>
  <si>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</si>
  <si>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</si>
  <si>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</si>
  <si>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</si>
  <si>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</si>
  <si>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</si>
  <si>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</si>
  <si>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</si>
  <si>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</si>
  <si>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</si>
  <si>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</si>
  <si>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</si>
  <si>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</si>
  <si>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</si>
  <si>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</si>
  <si>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</si>
  <si>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</si>
  <si>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</si>
  <si>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</si>
  <si>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</si>
  <si>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</si>
  <si>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</si>
  <si>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</si>
  <si>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</si>
  <si>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</si>
  <si>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</si>
  <si>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</si>
  <si>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</si>
  <si>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</si>
  <si>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</si>
  <si>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</si>
  <si>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</si>
  <si>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</si>
  <si>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</si>
  <si>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</si>
  <si>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</si>
  <si>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</si>
  <si>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</si>
  <si>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</si>
  <si>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</si>
  <si>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</si>
  <si>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</si>
  <si>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</si>
  <si>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</si>
  <si>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</si>
  <si>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</si>
  <si>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</si>
  <si>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</si>
  <si>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</si>
  <si>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</si>
  <si>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</si>
  <si>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</si>
  <si>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</si>
  <si>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</si>
  <si>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</si>
  <si>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</si>
  <si>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</si>
  <si>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</si>
  <si>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</si>
  <si>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</si>
  <si>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</si>
  <si>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</si>
  <si>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</si>
  <si>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</si>
  <si>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</si>
  <si>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</si>
  <si>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</si>
  <si>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</si>
  <si>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</si>
  <si>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</si>
  <si>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</si>
  <si>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</si>
  <si>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</si>
  <si>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</si>
  <si>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</si>
  <si>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</si>
  <si>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</si>
  <si>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</si>
  <si>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</si>
  <si>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</si>
  <si>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</si>
  <si>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</si>
  <si>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</si>
  <si>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</si>
  <si>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</si>
  <si>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</si>
  <si>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</si>
  <si>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</si>
  <si>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</si>
  <si>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</si>
  <si>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</si>
  <si>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</si>
  <si>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</si>
  <si>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</si>
  <si>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</si>
  <si>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</si>
  <si>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</si>
  <si>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</si>
  <si>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</si>
  <si>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</si>
  <si>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</si>
  <si>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</si>
  <si>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</si>
  <si>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</si>
  <si>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</si>
  <si>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</si>
  <si>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</si>
  <si>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</si>
  <si>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</si>
  <si>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</si>
  <si>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</si>
  <si>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</si>
  <si>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</si>
  <si>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</si>
  <si>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</si>
  <si>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</si>
  <si>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</si>
  <si>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</si>
  <si>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</si>
  <si>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</si>
  <si>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</si>
  <si>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</si>
  <si>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</si>
  <si>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</si>
  <si>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</si>
  <si>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</si>
  <si>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</si>
  <si>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</si>
  <si>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</si>
  <si>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</si>
  <si>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</si>
  <si>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</si>
  <si>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</si>
  <si>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</si>
  <si>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</si>
  <si>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</si>
  <si>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</si>
  <si>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</si>
  <si>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</si>
  <si>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</si>
  <si>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</si>
  <si>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</si>
  <si>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</si>
  <si>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</si>
  <si>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</si>
  <si>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</si>
  <si>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</si>
  <si>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</si>
  <si>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</si>
  <si>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</si>
  <si>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</si>
  <si>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</si>
  <si>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</si>
  <si>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</si>
  <si>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</si>
  <si>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</si>
  <si>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</si>
  <si>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</si>
  <si>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</si>
  <si>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</si>
  <si>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</si>
  <si>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</si>
  <si>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</si>
  <si>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</si>
  <si>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</si>
  <si>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</si>
  <si>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</si>
  <si>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</si>
  <si>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</si>
  <si>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</si>
  <si>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</si>
  <si>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</si>
  <si>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</si>
  <si>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</si>
  <si>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</si>
  <si>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</si>
  <si>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</si>
  <si>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</si>
  <si>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</si>
  <si>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</si>
  <si>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</si>
  <si>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</si>
  <si>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</si>
  <si>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</si>
  <si>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</si>
  <si>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</si>
  <si>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</si>
  <si>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</si>
  <si>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</si>
  <si>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</si>
  <si>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</si>
  <si>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</si>
  <si>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</si>
  <si>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</si>
  <si>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</si>
  <si>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</si>
  <si>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</si>
  <si>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</si>
  <si>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</si>
  <si>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</si>
  <si>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</si>
  <si>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</si>
  <si>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</si>
  <si>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</si>
  <si>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</si>
  <si>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</si>
  <si>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</si>
  <si>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</si>
  <si>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</si>
  <si>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</si>
  <si>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</si>
  <si>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</si>
  <si>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</si>
  <si>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</si>
  <si>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</si>
  <si>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</si>
  <si>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</si>
  <si>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</si>
  <si>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</si>
  <si>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</si>
  <si>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</si>
  <si>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</si>
  <si>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</si>
  <si>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</si>
  <si>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</si>
  <si>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</si>
  <si>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</si>
  <si>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</si>
  <si>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</si>
  <si>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</si>
  <si>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</si>
  <si>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</si>
  <si>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</si>
  <si>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</si>
  <si>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</si>
  <si>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</si>
  <si>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</si>
  <si>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</si>
  <si>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</si>
  <si>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</si>
  <si>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</si>
  <si>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</si>
  <si>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</si>
  <si>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</si>
  <si>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</si>
  <si>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</si>
  <si>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</si>
  <si>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</si>
  <si>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</si>
  <si>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</si>
  <si>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</si>
  <si>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</si>
  <si>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</si>
  <si>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</si>
  <si>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</si>
  <si>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</si>
  <si>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</si>
  <si>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</si>
  <si>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</si>
  <si>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</si>
  <si>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</si>
  <si>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</si>
  <si>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</si>
  <si>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</si>
  <si>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</si>
  <si>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</si>
  <si>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</si>
  <si>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</si>
  <si>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</si>
  <si>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</si>
  <si>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</si>
  <si>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</si>
  <si>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</si>
  <si>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</si>
  <si>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</si>
  <si>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</si>
  <si>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</si>
  <si>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</si>
  <si>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</si>
  <si>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</si>
  <si>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</si>
  <si>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</si>
  <si>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</si>
  <si>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</si>
  <si>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</si>
  <si>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</si>
  <si>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</si>
  <si>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</si>
  <si>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</si>
  <si>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</si>
  <si>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</si>
  <si>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</si>
  <si>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</si>
  <si>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</si>
  <si>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</si>
  <si>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</si>
  <si>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</si>
  <si>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</si>
  <si>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</si>
  <si>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</si>
  <si>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</si>
  <si>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</si>
  <si>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</si>
  <si>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</si>
  <si>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</si>
  <si>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</si>
  <si>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</si>
  <si>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</si>
  <si>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</si>
  <si>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</si>
  <si>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</si>
  <si>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</si>
  <si>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</si>
  <si>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</si>
  <si>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</si>
  <si>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</si>
  <si>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</si>
  <si>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</si>
  <si>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</si>
  <si>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</si>
  <si>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</si>
  <si>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</si>
  <si>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</si>
  <si>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</si>
  <si>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</si>
  <si>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</si>
  <si>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</si>
  <si>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</si>
  <si>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</si>
  <si>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</si>
  <si>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</si>
  <si>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</si>
  <si>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</si>
  <si>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</si>
  <si>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</si>
  <si>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</si>
  <si>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</si>
  <si>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</si>
  <si>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</si>
  <si>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</si>
  <si>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</si>
  <si>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</si>
  <si>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</si>
  <si>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</si>
  <si>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</si>
  <si>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</si>
  <si>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</si>
  <si>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</si>
  <si>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</si>
  <si>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</si>
  <si>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</si>
  <si>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</si>
  <si>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</si>
  <si>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</si>
  <si>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</si>
  <si>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</si>
  <si>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</si>
  <si>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</si>
  <si>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</si>
  <si>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</si>
  <si>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</si>
  <si>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</si>
  <si>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</si>
  <si>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</si>
  <si>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</si>
  <si>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</si>
  <si>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</si>
  <si>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</si>
  <si>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</si>
  <si>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</si>
  <si>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</si>
  <si>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</si>
  <si>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</si>
  <si>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</si>
  <si>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</si>
  <si>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</si>
  <si>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</si>
  <si>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</si>
  <si>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</si>
  <si>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</si>
  <si>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</si>
  <si>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</si>
  <si>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</si>
  <si>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</si>
  <si>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</si>
  <si>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</si>
  <si>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</si>
  <si>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</si>
  <si>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</si>
  <si>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</si>
  <si>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</si>
  <si>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</si>
  <si>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</si>
  <si>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</si>
  <si>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</si>
  <si>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</si>
  <si>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</si>
  <si>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</si>
  <si>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</si>
  <si>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</si>
  <si>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</si>
  <si>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</si>
  <si>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</si>
  <si>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</si>
  <si>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</si>
  <si>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</si>
  <si>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</si>
  <si>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</si>
  <si>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</si>
  <si>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</si>
  <si>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</si>
  <si>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</si>
  <si>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</si>
  <si>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</si>
  <si>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</si>
  <si>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</si>
  <si>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</si>
  <si>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</si>
  <si>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</si>
  <si>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</si>
  <si>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</si>
  <si>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</si>
  <si>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</si>
  <si>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</si>
  <si>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</si>
  <si>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</si>
  <si>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</si>
  <si>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</si>
  <si>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</si>
  <si>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</si>
  <si>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</si>
  <si>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</si>
  <si>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</si>
  <si>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</si>
  <si>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</si>
  <si>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</si>
  <si>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</si>
  <si>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</si>
  <si>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</si>
  <si>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</si>
  <si>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</si>
  <si>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</si>
  <si>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</si>
  <si>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</si>
  <si>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</si>
  <si>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</si>
  <si>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</si>
  <si>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</si>
  <si>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</si>
  <si>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</si>
  <si>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</si>
  <si>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</si>
  <si>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</si>
  <si>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</si>
  <si>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</si>
  <si>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</si>
  <si>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</si>
  <si>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</si>
  <si>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</si>
  <si>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</si>
  <si>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</si>
  <si>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</si>
  <si>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</si>
  <si>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</si>
  <si>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</si>
  <si>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</si>
  <si>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</si>
  <si>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</si>
  <si>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</si>
  <si>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</si>
  <si>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</si>
  <si>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</si>
  <si>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</si>
  <si>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</si>
  <si>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</si>
  <si>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</si>
  <si>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</si>
  <si>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</si>
  <si>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</si>
  <si>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</si>
  <si>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</si>
  <si>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</si>
  <si>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</si>
  <si>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</si>
  <si>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</si>
  <si>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</si>
  <si>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</si>
  <si>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</si>
  <si>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</si>
  <si>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</si>
  <si>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</si>
  <si>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</si>
  <si>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</si>
  <si>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</si>
  <si>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</si>
  <si>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</si>
  <si>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</si>
  <si>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</si>
  <si>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</si>
  <si>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</si>
  <si>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</si>
  <si>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</si>
  <si>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</si>
  <si>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</si>
  <si>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</si>
  <si>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</si>
  <si>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</si>
  <si>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</si>
  <si>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</si>
  <si>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</si>
  <si>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</si>
  <si>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</si>
  <si>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</si>
  <si>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</si>
  <si>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</si>
  <si>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</si>
  <si>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</si>
  <si>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</si>
  <si>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</si>
  <si>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</si>
  <si>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</si>
  <si>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</si>
  <si>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</si>
  <si>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</si>
  <si>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</si>
  <si>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</si>
  <si>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</si>
  <si>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</si>
  <si>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</si>
  <si>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</si>
  <si>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</si>
  <si>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</si>
  <si>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</si>
  <si>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</si>
  <si>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</si>
  <si>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</si>
  <si>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</si>
  <si>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</si>
  <si>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</si>
  <si>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</si>
  <si>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</si>
  <si>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</si>
  <si>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</si>
  <si>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</si>
  <si>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</si>
  <si>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</si>
  <si>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</si>
  <si>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</si>
  <si>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</si>
  <si>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</si>
  <si>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</si>
  <si>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</si>
  <si>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</si>
  <si>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</si>
  <si>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</si>
  <si>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</si>
  <si>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</si>
  <si>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</si>
  <si>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</si>
  <si>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</si>
  <si>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</si>
  <si>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</si>
  <si>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</si>
  <si>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</si>
  <si>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</si>
  <si>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</si>
  <si>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</si>
  <si>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</si>
  <si>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</si>
  <si>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</si>
  <si>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</si>
  <si>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</si>
  <si>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</si>
  <si>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</si>
  <si>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</si>
  <si>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</si>
  <si>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</si>
  <si>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</si>
  <si>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</si>
  <si>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</si>
  <si>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</si>
  <si>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</si>
  <si>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</si>
  <si>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</si>
  <si>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</si>
  <si>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</si>
  <si>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</si>
  <si>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</si>
  <si>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</si>
  <si>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</si>
  <si>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</si>
  <si>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</si>
  <si>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</si>
  <si>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</si>
  <si>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</si>
  <si>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</si>
  <si>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</si>
  <si>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</si>
  <si>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</si>
  <si>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</si>
  <si>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</si>
  <si>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</si>
  <si>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</si>
  <si>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</si>
  <si>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</si>
  <si>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</si>
  <si>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</si>
  <si>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</si>
  <si>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</si>
  <si>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</si>
  <si>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</si>
  <si>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</si>
  <si>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</si>
  <si>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</si>
  <si>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</si>
  <si>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</si>
  <si>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</si>
  <si>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</si>
  <si>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</si>
  <si>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</si>
  <si>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</si>
  <si>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</si>
  <si>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</si>
  <si>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</si>
  <si>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</si>
  <si>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</si>
  <si>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</si>
  <si>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</si>
  <si>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</si>
  <si>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</si>
  <si>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</si>
  <si>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</si>
  <si>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</si>
  <si>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</si>
  <si>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</si>
  <si>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</si>
  <si>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</si>
  <si>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</si>
  <si>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</si>
  <si>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</si>
  <si>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</si>
  <si>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</si>
  <si>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</si>
  <si>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</si>
  <si>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</si>
  <si>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</si>
  <si>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</si>
  <si>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</si>
  <si>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</si>
  <si>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</si>
  <si>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</si>
  <si>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</si>
  <si>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</si>
  <si>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</si>
  <si>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</si>
  <si>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</si>
  <si>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</si>
  <si>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</si>
  <si>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</si>
  <si>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</si>
  <si>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</si>
  <si>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</si>
  <si>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</si>
  <si>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</si>
  <si>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</si>
  <si>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</si>
  <si>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</si>
  <si>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</si>
  <si>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</si>
  <si>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</si>
  <si>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</si>
  <si>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</si>
  <si>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</si>
  <si>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</si>
  <si>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</si>
  <si>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</si>
  <si>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</si>
  <si>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</si>
  <si>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</si>
  <si>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</si>
  <si>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</si>
  <si>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</si>
  <si>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</si>
  <si>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</si>
  <si>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</si>
  <si>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</si>
  <si>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</si>
  <si>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</si>
  <si>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</si>
  <si>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</si>
  <si>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</si>
  <si>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</si>
  <si>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</si>
  <si>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</si>
  <si>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</si>
  <si>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</si>
  <si>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</si>
  <si>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</si>
  <si>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</si>
  <si>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</si>
  <si>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</si>
  <si>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</si>
  <si>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</si>
  <si>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</si>
  <si>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</si>
  <si>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</si>
  <si>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</si>
  <si>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</si>
  <si>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</si>
  <si>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</si>
  <si>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</si>
  <si>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</si>
  <si>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</si>
  <si>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</si>
  <si>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</si>
  <si>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</si>
  <si>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</si>
  <si>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</si>
  <si>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</si>
  <si>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</si>
  <si>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</si>
  <si>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</si>
  <si>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</si>
  <si>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</si>
  <si>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</si>
  <si>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</si>
  <si>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</si>
  <si>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</si>
  <si>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</si>
  <si>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</si>
  <si>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</si>
  <si>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</si>
  <si>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</si>
  <si>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</si>
  <si>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</si>
  <si>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</si>
  <si>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</si>
  <si>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</si>
  <si>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</si>
  <si>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</si>
  <si>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</si>
  <si>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</si>
  <si>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</si>
  <si>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</si>
  <si>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</si>
  <si>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</si>
  <si>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</si>
  <si>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</si>
  <si>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</si>
  <si>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</si>
  <si>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</si>
  <si>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</si>
  <si>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</si>
  <si>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</si>
  <si>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</si>
  <si>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</si>
  <si>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</si>
  <si>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</si>
  <si>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</si>
  <si>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</si>
  <si>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</si>
  <si>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</si>
  <si>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</si>
  <si>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</si>
  <si>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</si>
  <si>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</si>
  <si>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</si>
  <si>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</si>
  <si>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</si>
  <si>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</si>
  <si>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</si>
  <si>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</si>
  <si>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</si>
  <si>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</si>
  <si>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</si>
  <si>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</si>
  <si>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</si>
  <si>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</si>
  <si>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</si>
  <si>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</si>
  <si>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</si>
  <si>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</si>
  <si>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</si>
  <si>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</si>
  <si>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</si>
  <si>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</si>
  <si>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</si>
  <si>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</si>
  <si>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</si>
  <si>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</si>
  <si>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</si>
  <si>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</si>
  <si>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</si>
  <si>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</si>
  <si>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</si>
  <si>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</si>
  <si>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</si>
  <si>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</si>
  <si>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</si>
  <si>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</si>
  <si>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</si>
  <si>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</si>
  <si>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</si>
  <si>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</si>
  <si>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</si>
  <si>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</si>
  <si>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</si>
  <si>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</si>
  <si>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</si>
  <si>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</si>
  <si>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</si>
  <si>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</si>
  <si>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</si>
  <si>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</si>
  <si>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</si>
  <si>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</si>
  <si>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</si>
  <si>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</si>
  <si>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</si>
  <si>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</si>
  <si>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</si>
  <si>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</si>
  <si>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</si>
  <si>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</si>
  <si>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</si>
  <si>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</si>
  <si>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</si>
  <si>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</si>
  <si>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</si>
  <si>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</si>
  <si>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</si>
  <si>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</si>
  <si>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</si>
  <si>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</si>
  <si>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</si>
  <si>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</si>
  <si>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</si>
  <si>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</si>
  <si>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</si>
  <si>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</si>
  <si>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</si>
  <si>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</si>
  <si>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</si>
  <si>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</si>
  <si>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</si>
  <si>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</si>
  <si>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</si>
  <si>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</si>
  <si>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</si>
  <si>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</si>
  <si>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</si>
  <si>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</si>
  <si>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</si>
  <si>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</si>
  <si>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</si>
  <si>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</si>
  <si>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</si>
  <si>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</si>
  <si>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</si>
  <si>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</si>
  <si>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</si>
  <si>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</si>
  <si>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</si>
  <si>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</si>
  <si>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</si>
  <si>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</si>
  <si>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</si>
  <si>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</si>
  <si>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</si>
  <si>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</si>
  <si>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</si>
  <si>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</si>
  <si>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</si>
  <si>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</si>
  <si>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</si>
  <si>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</si>
  <si>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</si>
  <si>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</si>
  <si>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</si>
  <si>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</si>
  <si>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</si>
  <si>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</si>
  <si>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</si>
  <si>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</si>
  <si>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</si>
  <si>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</si>
  <si>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</si>
  <si>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</si>
  <si>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</si>
  <si>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</si>
  <si>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</si>
  <si>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</si>
  <si>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</si>
  <si>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</si>
  <si>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</si>
  <si>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</si>
  <si>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</si>
  <si>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</si>
  <si>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</si>
  <si>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</si>
  <si>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</si>
  <si>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</si>
  <si>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</si>
  <si>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</si>
  <si>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</si>
  <si>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</si>
  <si>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</si>
  <si>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</si>
  <si>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</si>
  <si>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</si>
  <si>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</si>
  <si>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</si>
  <si>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</si>
  <si>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</si>
  <si>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</si>
  <si>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</si>
  <si>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</si>
  <si>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</si>
  <si>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</si>
  <si>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</si>
  <si>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</si>
  <si>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</si>
  <si>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</si>
  <si>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</si>
  <si>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</si>
  <si>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</si>
  <si>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</si>
  <si>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</si>
  <si>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</si>
  <si>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</si>
  <si>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</si>
  <si>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</si>
  <si>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</si>
  <si>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</si>
  <si>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</si>
  <si>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</si>
  <si>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</si>
  <si>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</si>
  <si>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</si>
  <si>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</si>
  <si>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</si>
  <si>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</si>
  <si>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</si>
  <si>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</si>
  <si>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</si>
  <si>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</si>
  <si>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</si>
  <si>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</si>
  <si>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</si>
  <si>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</si>
  <si>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</si>
  <si>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</si>
  <si>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</si>
  <si>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</si>
  <si>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</si>
  <si>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</si>
  <si>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</si>
  <si>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</si>
  <si>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</si>
  <si>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</si>
  <si>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</si>
  <si>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</si>
  <si>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</si>
  <si>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</si>
  <si>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</si>
  <si>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</si>
  <si>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</si>
  <si>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</si>
  <si>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</si>
  <si>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</si>
  <si>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</si>
  <si>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</si>
  <si>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</si>
  <si>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</si>
  <si>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</si>
  <si>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</si>
  <si>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</si>
  <si>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</si>
  <si>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</si>
  <si>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</si>
  <si>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</si>
  <si>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</si>
  <si>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</si>
  <si>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</si>
  <si>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</si>
  <si>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</si>
  <si>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</si>
  <si>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</si>
  <si>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</si>
  <si>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</si>
  <si>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</si>
  <si>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</si>
  <si>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</si>
  <si>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</si>
  <si>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</si>
  <si>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</si>
  <si>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</si>
  <si>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</si>
  <si>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</si>
  <si>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</si>
  <si>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</si>
  <si>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</si>
  <si>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</si>
  <si>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</si>
  <si>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</si>
  <si>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</si>
  <si>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</si>
  <si>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</si>
  <si>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</si>
  <si>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</si>
  <si>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</si>
  <si>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</si>
  <si>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</si>
  <si>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</si>
  <si>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</si>
  <si>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</si>
  <si>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</si>
  <si>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</si>
  <si>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</si>
  <si>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</si>
  <si>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</si>
  <si>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</si>
  <si>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</si>
  <si>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</si>
  <si>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</si>
  <si>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</si>
  <si>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</si>
  <si>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</si>
  <si>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</si>
  <si>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</si>
  <si>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</si>
  <si>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</si>
  <si>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</si>
  <si>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</si>
  <si>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</si>
  <si>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</si>
  <si>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</si>
  <si>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</si>
  <si>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</si>
  <si>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</si>
  <si>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</si>
  <si>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</si>
  <si>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</si>
  <si>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</si>
  <si>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</si>
  <si>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</si>
  <si>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</si>
  <si>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</si>
  <si>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</si>
  <si>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</si>
  <si>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</si>
  <si>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</si>
  <si>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</si>
  <si>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</si>
  <si>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</si>
  <si>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</si>
  <si>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</si>
  <si>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</si>
  <si>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</si>
  <si>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</si>
  <si>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</si>
  <si>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</si>
  <si>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</si>
  <si>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</si>
  <si>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</si>
  <si>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</si>
  <si>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</si>
  <si>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</si>
  <si>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</si>
  <si>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</si>
  <si>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</si>
  <si>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</si>
  <si>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</si>
  <si>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</si>
  <si>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</si>
  <si>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</si>
  <si>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</si>
  <si>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</si>
  <si>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</si>
  <si>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</si>
  <si>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</si>
  <si>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</si>
  <si>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</si>
  <si>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</si>
  <si>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</si>
  <si>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</si>
  <si>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</si>
  <si>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</si>
  <si>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</si>
  <si>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</si>
  <si>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</si>
  <si>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</si>
  <si>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</si>
  <si>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</si>
  <si>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</si>
  <si>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</si>
  <si>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</si>
  <si>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</si>
  <si>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</si>
  <si>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</si>
  <si>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</si>
  <si>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</si>
  <si>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</si>
  <si>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</si>
  <si>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</si>
  <si>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</si>
  <si>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</si>
  <si>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</si>
  <si>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</si>
  <si>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</si>
  <si>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</si>
  <si>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</si>
  <si>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</si>
  <si>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MC1 09:13, previsao apos T11 11HRS 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</si>
  <si>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</si>
  <si>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</si>
  <si>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</si>
  <si>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</si>
  <si>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</si>
  <si>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</si>
  <si>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</si>
  <si>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</si>
  <si>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</si>
  <si>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</si>
  <si>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</si>
  <si>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</si>
  <si>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</si>
  <si>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</si>
  <si>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</si>
  <si>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Carregamento de pedra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</si>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</sst>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45" tableBorderDxfId="16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43"/>
    <tableColumn id="8" xr3:uid="{69D5AC3B-4F64-4F8F-AD2A-0AD158918DDD}" name="CORRELATO" dataDxfId="16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119" activePane="bottomRight" state="frozen"/>
      <selection pane="bottomRight" activeCell="AS128" sqref="AS1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 ca="1"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aca="1" ref="S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aca="1" ref="T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 ca="1">IF(D6="","*",VLOOKUP(AI6,BS_ATIVIDADE[#Data],3,FALSE))</f>
        <v>PEDRA</v>
      </c>
      <c r="AK6" s="278" t="str">
        <f ca="1">IF(BS_CONTROLE[[#This Row],[Local - Partida]]=0, "-", BS_CONTROLE[[#This Row],[Local - Partida]])</f>
        <v>TGR2</v>
      </c>
      <c r="AL6" s="278" t="str">
        <f ca="1">IF(BS_CONTROLE[[#This Row],[Local - Encerramento]]=0, "-", BS_CONTROLE[[#This Row],[Local - Encerramento]])</f>
        <v>TGR</v>
      </c>
      <c r="AM6" s="278" t="str">
        <f ca="1">IF(BS_CONTROLE[[#This Row],[Entre - Estações]]=0, "-", BS_CONTROLE[[#This Row],[Entre - Estações]])</f>
        <v>TGR-TBE</v>
      </c>
      <c r="AN6" s="278" t="str">
        <f ca="1">IF(BS_CONTROLE[[#This Row],[SB]]=0, "-", BS_CONTROLE[[#This Row],[SB]])</f>
        <v>TGR512</v>
      </c>
      <c r="AO6" s="279">
        <f ca="1">IF(BS_CONTROLE[[#This Row],[SUB]]=0, "-", BS_CONTROLE[[#This Row],[SUB]])</f>
        <v>98</v>
      </c>
      <c r="AP6" s="280">
        <f ca="1">IF(BS_CONTROLE[[#This Row],[KM - Inicio]]=0, "-", BS_CONTROLE[[#This Row],[KM - Inicio]])</f>
        <v>506</v>
      </c>
      <c r="AQ6" s="280">
        <f ca="1"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 ca="1">IFERROR(_xlfn.XLOOKUP(AI6, BS_ATIVIDADE[ATIVIDADE],BS_ATIVIDADE[UNIDADE] ), "*")</f>
        <v>VAGÕES</v>
      </c>
      <c r="BC6" s="70" t="str" cm="1">
        <f t="array" aca="1" ref="BC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aca="1" ref="BD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 ca="1">IFERROR(_xlfn.XLOOKUP(AO6, BASE_MAPA!$D$2:$D$359, BASE_MAPA!$I$2:$I$359), "ERRO")</f>
        <v>ALTO ARAGUAIA - RONDONOPOLIS</v>
      </c>
      <c r="BF6" s="281" t="str">
        <f ca="1"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 ca="1"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aca="1" ref="S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aca="1" ref="T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 ca="1">IF(D7="","*",VLOOKUP(AI7,BS_ATIVIDADE[#Data],3,FALSE))</f>
        <v>SOLDA</v>
      </c>
      <c r="AK7" s="278" t="str">
        <f ca="1">IF(BS_CONTROLE[[#This Row],[Local - Partida]]=0, "-", BS_CONTROLE[[#This Row],[Local - Partida]])</f>
        <v>TBE539</v>
      </c>
      <c r="AL7" s="278" t="str">
        <f ca="1">IF(BS_CONTROLE[[#This Row],[Local - Encerramento]]=0, "-", BS_CONTROLE[[#This Row],[Local - Encerramento]])</f>
        <v>-</v>
      </c>
      <c r="AM7" s="278" t="str">
        <f ca="1">IF(BS_CONTROLE[[#This Row],[Entre - Estações]]=0, "-", BS_CONTROLE[[#This Row],[Entre - Estações]])</f>
        <v>TBE-TRM</v>
      </c>
      <c r="AN7" s="278" t="str">
        <f ca="1">IF(BS_CONTROLE[[#This Row],[SB]]=0, "-", BS_CONTROLE[[#This Row],[SB]])</f>
        <v>TBE539</v>
      </c>
      <c r="AO7" s="279">
        <f ca="1">IF(BS_CONTROLE[[#This Row],[SUB]]=0, "-", BS_CONTROLE[[#This Row],[SUB]])</f>
        <v>98</v>
      </c>
      <c r="AP7" s="280">
        <f ca="1">IF(BS_CONTROLE[[#This Row],[KM - Inicio]]=0, "-", BS_CONTROLE[[#This Row],[KM - Inicio]])</f>
        <v>538.24</v>
      </c>
      <c r="AQ7" s="280" t="str">
        <f ca="1"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 ca="1">IFERROR(_xlfn.XLOOKUP(AI7, BS_ATIVIDADE[ATIVIDADE],BS_ATIVIDADE[UNIDADE] ), "*")</f>
        <v>Nº DE SOLDA</v>
      </c>
      <c r="BC7" s="70" t="str" cm="1">
        <f t="array" aca="1" ref="BC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aca="1" ref="BD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 ca="1">IFERROR(_xlfn.XLOOKUP(AO7, BASE_MAPA!$D$2:$D$359, BASE_MAPA!$I$2:$I$359), "ERRO")</f>
        <v>ALTO ARAGUAIA - RONDONOPOLIS</v>
      </c>
      <c r="BF7" s="281" t="str">
        <f ca="1"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 ca="1"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aca="1" ref="S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aca="1" ref="T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 ca="1">IF(BS_CONTROLE[[#This Row],[Atividade]]=0, "-", BS_CONTROLE[[#This Row],[Atividade]])</f>
        <v>PDM - SOLDA</v>
      </c>
      <c r="AJ8" s="9" t="str">
        <f ca="1">IF(D8="","*",VLOOKUP(AI8,BS_ATIVIDADE[#Data],3,FALSE))</f>
        <v>SOLDA</v>
      </c>
      <c r="AK8" s="278" t="str">
        <f ca="1">IF(BS_CONTROLE[[#This Row],[Local - Partida]]=0, "-", BS_CONTROLE[[#This Row],[Local - Partida]])</f>
        <v>326TLA</v>
      </c>
      <c r="AL8" s="278" t="str">
        <f ca="1">IF(BS_CONTROLE[[#This Row],[Local - Encerramento]]=0, "-", BS_CONTROLE[[#This Row],[Local - Encerramento]])</f>
        <v>-</v>
      </c>
      <c r="AM8" s="278" t="str">
        <f ca="1">IF(BS_CONTROLE[[#This Row],[Entre - Estações]]=0, "-", BS_CONTROLE[[#This Row],[Entre - Estações]])</f>
        <v>TMR-TLA</v>
      </c>
      <c r="AN8" s="278" t="str">
        <f ca="1">IF(BS_CONTROLE[[#This Row],[SB]]=0, "-", BS_CONTROLE[[#This Row],[SB]])</f>
        <v>326TLA</v>
      </c>
      <c r="AO8" s="279">
        <f ca="1">IF(BS_CONTROLE[[#This Row],[SUB]]=0, "-", BS_CONTROLE[[#This Row],[SUB]])</f>
        <v>74</v>
      </c>
      <c r="AP8" s="280">
        <f ca="1">IF(BS_CONTROLE[[#This Row],[KM - Inicio]]=0, "-", BS_CONTROLE[[#This Row],[KM - Inicio]])</f>
        <v>334.1</v>
      </c>
      <c r="AQ8" s="280" t="str">
        <f ca="1"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 ca="1">IFERROR(_xlfn.XLOOKUP(AI8, BS_ATIVIDADE[ATIVIDADE],BS_ATIVIDADE[UNIDADE] ), "*")</f>
        <v>Nº DE SOLDA</v>
      </c>
      <c r="BC8" s="70" t="str" cm="1">
        <f t="array" aca="1" ref="BC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aca="1" ref="BD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 ca="1">IFERROR(_xlfn.XLOOKUP(AO8, BASE_MAPA!$D$2:$D$359, BASE_MAPA!$I$2:$I$359), "ERRO")</f>
        <v>MARCO INICIAL - ALTO ARAGUAIA</v>
      </c>
      <c r="BF8" s="281" t="str">
        <f ca="1"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 ca="1"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aca="1" ref="S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aca="1" ref="T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 ca="1">IF(BS_CONTROLE[[#This Row],[Atividade]]=0, "-", BS_CONTROLE[[#This Row],[Atividade]])</f>
        <v>DETECÇÃO - RONDA 7 DIAS</v>
      </c>
      <c r="AJ9" s="9" t="str">
        <f ca="1">IF(D9="","*",VLOOKUP(AI9,BS_ATIVIDADE[#Data],3,FALSE))</f>
        <v>DETECÇÃO</v>
      </c>
      <c r="AK9" s="278" t="str">
        <f ca="1">IF(BS_CONTROLE[[#This Row],[Local - Partida]]=0, "-", BS_CONTROLE[[#This Row],[Local - Partida]])</f>
        <v>TCS2</v>
      </c>
      <c r="AL9" s="278" t="str">
        <f ca="1">IF(BS_CONTROLE[[#This Row],[Local - Encerramento]]=0, "-", BS_CONTROLE[[#This Row],[Local - Encerramento]])</f>
        <v>TIN</v>
      </c>
      <c r="AM9" s="278" t="str">
        <f ca="1">IF(BS_CONTROLE[[#This Row],[Entre - Estações]]=0, "-", BS_CONTROLE[[#This Row],[Entre - Estações]])</f>
        <v>TCS-TIN</v>
      </c>
      <c r="AN9" s="278" t="str">
        <f ca="1">IF(BS_CONTROLE[[#This Row],[SB]]=0, "-", BS_CONTROLE[[#This Row],[SB]])</f>
        <v>TCSTIN</v>
      </c>
      <c r="AO9" s="279">
        <f ca="1">IF(BS_CONTROLE[[#This Row],[SUB]]=0, "-", BS_CONTROLE[[#This Row],[SUB]])</f>
        <v>74</v>
      </c>
      <c r="AP9" s="280">
        <f ca="1">IF(BS_CONTROLE[[#This Row],[KM - Inicio]]=0, "-", BS_CONTROLE[[#This Row],[KM - Inicio]])</f>
        <v>290</v>
      </c>
      <c r="AQ9" s="280" t="str">
        <f ca="1"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 ca="1">IFERROR(_xlfn.XLOOKUP(AI9, BS_ATIVIDADE[ATIVIDADE],BS_ATIVIDADE[UNIDADE] ), "*")</f>
        <v>KM</v>
      </c>
      <c r="BC9" s="70" t="str" cm="1">
        <f t="array" aca="1" ref="BC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aca="1" ref="BD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 ca="1">IFERROR(_xlfn.XLOOKUP(AO9, BASE_MAPA!$D$2:$D$359, BASE_MAPA!$I$2:$I$359), "ERRO")</f>
        <v>MARCO INICIAL - ALTO ARAGUAIA</v>
      </c>
      <c r="BF9" s="281" t="str">
        <f ca="1"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 ca="1"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aca="1" ref="S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aca="1" ref="T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 ca="1">IF(BS_CONTROLE[[#This Row],[Atividade]]=0, "-", BS_CONTROLE[[#This Row],[Atividade]])</f>
        <v>MECANIZAÇÃO - SOCADORA</v>
      </c>
      <c r="AJ10" s="9" t="str">
        <f ca="1">IF(D10="","*",VLOOKUP(AI10,BS_ATIVIDADE[#Data],3,FALSE))</f>
        <v>MECANIZAÇÃO - SOCADORA</v>
      </c>
      <c r="AK10" s="278" t="str">
        <f ca="1">IF(BS_CONTROLE[[#This Row],[Local - Partida]]=0, "-", BS_CONTROLE[[#This Row],[Local - Partida]])</f>
        <v>TID2</v>
      </c>
      <c r="AL10" s="278" t="str">
        <f ca="1">IF(BS_CONTROLE[[#This Row],[Local - Encerramento]]=0, "-", BS_CONTROLE[[#This Row],[Local - Encerramento]])</f>
        <v>TID2</v>
      </c>
      <c r="AM10" s="278" t="str">
        <f ca="1">IF(BS_CONTROLE[[#This Row],[Entre - Estações]]=0, "-", BS_CONTROLE[[#This Row],[Entre - Estações]])</f>
        <v>TID-TVI</v>
      </c>
      <c r="AN10" s="278" t="str">
        <f ca="1">IF(BS_CONTROLE[[#This Row],[SB]]=0, "-", BS_CONTROLE[[#This Row],[SB]])</f>
        <v>TID201</v>
      </c>
      <c r="AO10" s="279">
        <f ca="1">IF(BS_CONTROLE[[#This Row],[SUB]]=0, "-", BS_CONTROLE[[#This Row],[SUB]])</f>
        <v>74</v>
      </c>
      <c r="AP10" s="280">
        <f ca="1">IF(BS_CONTROLE[[#This Row],[KM - Inicio]]=0, "-", BS_CONTROLE[[#This Row],[KM - Inicio]])</f>
        <v>200</v>
      </c>
      <c r="AQ10" s="280">
        <f ca="1"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 ca="1">IFERROR(_xlfn.XLOOKUP(AI10, BS_ATIVIDADE[ATIVIDADE],BS_ATIVIDADE[UNIDADE] ), "*")</f>
        <v>M</v>
      </c>
      <c r="BC10" s="70" t="str" cm="1">
        <f t="array" aca="1" ref="BC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aca="1" ref="BD1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 ca="1">IFERROR(_xlfn.XLOOKUP(AO10, BASE_MAPA!$D$2:$D$359, BASE_MAPA!$I$2:$I$359), "ERRO")</f>
        <v>MARCO INICIAL - ALTO ARAGUAIA</v>
      </c>
      <c r="BF10" s="281" t="str">
        <f ca="1"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 ca="1"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aca="1" ref="S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aca="1" ref="T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 ca="1">IF(BS_CONTROLE[[#This Row],[Atividade]]=0, "-", BS_CONTROLE[[#This Row],[Atividade]])</f>
        <v>PDM - SOLDA</v>
      </c>
      <c r="AJ11" s="9" t="str">
        <f ca="1">IF(D11="","*",VLOOKUP(AI11,BS_ATIVIDADE[#Data],3,FALSE))</f>
        <v>SOLDA</v>
      </c>
      <c r="AK11" s="278" t="str">
        <f ca="1">IF(BS_CONTROLE[[#This Row],[Local - Partida]]=0, "-", BS_CONTROLE[[#This Row],[Local - Partida]])</f>
        <v>TQIK73</v>
      </c>
      <c r="AL11" s="278" t="str">
        <f ca="1">IF(BS_CONTROLE[[#This Row],[Local - Encerramento]]=0, "-", BS_CONTROLE[[#This Row],[Local - Encerramento]])</f>
        <v>-</v>
      </c>
      <c r="AM11" s="278" t="str">
        <f ca="1">IF(BS_CONTROLE[[#This Row],[Entre - Estações]]=0, "-", BS_CONTROLE[[#This Row],[Entre - Estações]])</f>
        <v>TQI-TSP</v>
      </c>
      <c r="AN11" s="278" t="str">
        <f ca="1">IF(BS_CONTROLE[[#This Row],[SB]]=0, "-", BS_CONTROLE[[#This Row],[SB]])</f>
        <v>TQIK73</v>
      </c>
      <c r="AO11" s="279">
        <f ca="1">IF(BS_CONTROLE[[#This Row],[SUB]]=0, "-", BS_CONTROLE[[#This Row],[SUB]])</f>
        <v>74</v>
      </c>
      <c r="AP11" s="280">
        <f ca="1">IF(BS_CONTROLE[[#This Row],[KM - Inicio]]=0, "-", BS_CONTROLE[[#This Row],[KM - Inicio]])</f>
        <v>64.563999999999993</v>
      </c>
      <c r="AQ11" s="280">
        <f ca="1"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 ca="1">IFERROR(_xlfn.XLOOKUP(AI11, BS_ATIVIDADE[ATIVIDADE],BS_ATIVIDADE[UNIDADE] ), "*")</f>
        <v>Nº DE SOLDA</v>
      </c>
      <c r="BC11" s="70" t="str" cm="1">
        <f t="array" aca="1" ref="BC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aca="1" ref="BD1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 ca="1">IFERROR(_xlfn.XLOOKUP(AO11, BASE_MAPA!$D$2:$D$359, BASE_MAPA!$I$2:$I$359), "ERRO")</f>
        <v>MARCO INICIAL - ALTO ARAGUAIA</v>
      </c>
      <c r="BF11" s="281" t="str">
        <f ca="1"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 ca="1"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aca="1" ref="S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aca="1" ref="T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 ca="1">IF(BS_CONTROLE[[#This Row],[Atividade]]=0, "-", BS_CONTROLE[[#This Row],[Atividade]])</f>
        <v>PDM - SUBSTITUIÇÃO - TRILHO</v>
      </c>
      <c r="AJ12" s="9" t="str">
        <f ca="1">IF(D12="","*",VLOOKUP(AI12,BS_ATIVIDADE[#Data],3,FALSE))</f>
        <v>TRILHO - SUBSTITUIÇÂO</v>
      </c>
      <c r="AK12" s="278" t="str">
        <f ca="1">IF(BS_CONTROLE[[#This Row],[Local - Partida]]=0, "-", BS_CONTROLE[[#This Row],[Local - Partida]])</f>
        <v>-</v>
      </c>
      <c r="AL12" s="278" t="str">
        <f ca="1">IF(BS_CONTROLE[[#This Row],[Local - Encerramento]]=0, "-", BS_CONTROLE[[#This Row],[Local - Encerramento]])</f>
        <v>-</v>
      </c>
      <c r="AM12" s="278" t="str">
        <f ca="1">IF(BS_CONTROLE[[#This Row],[Entre - Estações]]=0, "-", BS_CONTROLE[[#This Row],[Entre - Estações]])</f>
        <v>TQI-TSP</v>
      </c>
      <c r="AN12" s="278" t="str">
        <f ca="1">IF(BS_CONTROLE[[#This Row],[SB]]=0, "-", BS_CONTROLE[[#This Row],[SB]])</f>
        <v>TQIK73</v>
      </c>
      <c r="AO12" s="279">
        <f ca="1">IF(BS_CONTROLE[[#This Row],[SUB]]=0, "-", BS_CONTROLE[[#This Row],[SUB]])</f>
        <v>74</v>
      </c>
      <c r="AP12" s="280">
        <f ca="1">IF(BS_CONTROLE[[#This Row],[KM - Inicio]]=0, "-", BS_CONTROLE[[#This Row],[KM - Inicio]])</f>
        <v>64.563999999999993</v>
      </c>
      <c r="AQ12" s="280">
        <f ca="1"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 ca="1">IFERROR(_xlfn.XLOOKUP(AI12, BS_ATIVIDADE[ATIVIDADE],BS_ATIVIDADE[UNIDADE] ), "*")</f>
        <v>M</v>
      </c>
      <c r="BC12" s="70" t="str" cm="1">
        <f t="array" aca="1" ref="BC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aca="1" ref="BD1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 ca="1">IFERROR(_xlfn.XLOOKUP(AO12, BASE_MAPA!$D$2:$D$359, BASE_MAPA!$I$2:$I$359), "ERRO")</f>
        <v>MARCO INICIAL - ALTO ARAGUAIA</v>
      </c>
      <c r="BF12" s="281" t="str">
        <f ca="1"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 ca="1"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aca="1" ref="S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aca="1" ref="T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 ca="1">IF(BS_CONTROLE[[#This Row],[Atividade]]=0, "-", BS_CONTROLE[[#This Row],[Atividade]])</f>
        <v>MODERNIZAÇÃO - SOCADORA</v>
      </c>
      <c r="AJ13" s="9" t="str">
        <f ca="1">IF(D13="","*",VLOOKUP(AI13,BS_ATIVIDADE[#Data],3,FALSE))</f>
        <v>MODERNIZAÇÃO</v>
      </c>
      <c r="AK13" s="278" t="str">
        <f ca="1">IF(BS_CONTROLE[[#This Row],[Local - Partida]]=0, "-", BS_CONTROLE[[#This Row],[Local - Partida]])</f>
        <v>ZGT1</v>
      </c>
      <c r="AL13" s="278" t="str">
        <f ca="1">IF(BS_CONTROLE[[#This Row],[Local - Encerramento]]=0, "-", BS_CONTROLE[[#This Row],[Local - Encerramento]])</f>
        <v>ZGT1</v>
      </c>
      <c r="AM13" s="278" t="str">
        <f ca="1">IF(BS_CONTROLE[[#This Row],[Entre - Estações]]=0, "-", BS_CONTROLE[[#This Row],[Entre - Estações]])</f>
        <v>ZRI-ZGT</v>
      </c>
      <c r="AN13" s="278" t="str">
        <f ca="1">IF(BS_CONTROLE[[#This Row],[SB]]=0, "-", BS_CONTROLE[[#This Row],[SB]])</f>
        <v>ZRIZGT</v>
      </c>
      <c r="AO13" s="279">
        <f ca="1">IF(BS_CONTROLE[[#This Row],[SUB]]=0, "-", BS_CONTROLE[[#This Row],[SUB]])</f>
        <v>72</v>
      </c>
      <c r="AP13" s="280">
        <f ca="1">IF(BS_CONTROLE[[#This Row],[KM - Inicio]]=0, "-", BS_CONTROLE[[#This Row],[KM - Inicio]])</f>
        <v>294</v>
      </c>
      <c r="AQ13" s="280">
        <f ca="1"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 ca="1">IFERROR(_xlfn.XLOOKUP(AI13, BS_ATIVIDADE[ATIVIDADE],BS_ATIVIDADE[UNIDADE] ), "*")</f>
        <v>M</v>
      </c>
      <c r="BC13" s="70" t="str" cm="1">
        <f t="array" aca="1" ref="BC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aca="1" ref="BD1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 ca="1">IFERROR(_xlfn.XLOOKUP(AO13, BASE_MAPA!$D$2:$D$359, BASE_MAPA!$I$2:$I$359), "ERRO")</f>
        <v>ARARAQUARA - COLOMBIA</v>
      </c>
      <c r="BF13" s="281" t="str">
        <f ca="1"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 ca="1"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aca="1" ref="S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aca="1" ref="T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 ca="1">IF(BS_CONTROLE[[#This Row],[Atividade]]=0, "-", BS_CONTROLE[[#This Row],[Atividade]])</f>
        <v>INSPEÇÃO RIV</v>
      </c>
      <c r="AJ14" s="9" t="str">
        <f ca="1">IF(D14="","*",VLOOKUP(AI14,BS_ATIVIDADE[#Data],3,FALSE))</f>
        <v>OUTROS</v>
      </c>
      <c r="AK14" s="278" t="str">
        <f ca="1">IF(BS_CONTROLE[[#This Row],[Local - Partida]]=0, "-", BS_CONTROLE[[#This Row],[Local - Partida]])</f>
        <v>ZIQ</v>
      </c>
      <c r="AL14" s="278" t="str">
        <f ca="1">IF(BS_CONTROLE[[#This Row],[Local - Encerramento]]=0, "-", BS_CONTROLE[[#This Row],[Local - Encerramento]])</f>
        <v>ZPD</v>
      </c>
      <c r="AM14" s="278" t="str">
        <f ca="1">IF(BS_CONTROLE[[#This Row],[Entre - Estações]]=0, "-", BS_CONTROLE[[#This Row],[Entre - Estações]])</f>
        <v>ZIQ-ZPQ</v>
      </c>
      <c r="AN14" s="278" t="str">
        <f ca="1">IF(BS_CONTROLE[[#This Row],[SB]]=0, "-", BS_CONTROLE[[#This Row],[SB]])</f>
        <v>ZIQZPD</v>
      </c>
      <c r="AO14" s="279">
        <f ca="1">IF(BS_CONTROLE[[#This Row],[SUB]]=0, "-", BS_CONTROLE[[#This Row],[SUB]])</f>
        <v>78</v>
      </c>
      <c r="AP14" s="280">
        <f ca="1">IF(BS_CONTROLE[[#This Row],[KM - Inicio]]=0, "-", BS_CONTROLE[[#This Row],[KM - Inicio]])</f>
        <v>175</v>
      </c>
      <c r="AQ14" s="280">
        <f ca="1"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 ca="1">IFERROR(_xlfn.XLOOKUP(AI14, BS_ATIVIDADE[ATIVIDADE],BS_ATIVIDADE[UNIDADE] ), "*")</f>
        <v>BINÁRIO</v>
      </c>
      <c r="BC14" s="70" t="str" cm="1">
        <f t="array" aca="1" ref="BC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aca="1" ref="BD1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 ca="1">IFERROR(_xlfn.XLOOKUP(AO14, BASE_MAPA!$D$2:$D$359, BASE_MAPA!$I$2:$I$359), "ERRO")</f>
        <v>ITIRAPINA - BAURU</v>
      </c>
      <c r="BF14" s="281" t="str">
        <f ca="1"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 ca="1"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aca="1" ref="M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aca="1" ref="N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aca="1" ref="S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aca="1" ref="T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 ca="1">IF(BS_CONTROLE[[#This Row],[Atividade]]=0, "-", BS_CONTROLE[[#This Row],[Atividade]])</f>
        <v>OUTRAS ATIVIDADES</v>
      </c>
      <c r="AJ15" s="9" t="str">
        <f ca="1">IF(D15="","*",VLOOKUP(AI15,BS_ATIVIDADE[#Data],3,FALSE))</f>
        <v>OUTROS</v>
      </c>
      <c r="AK15" s="278" t="str">
        <f ca="1">IF(BS_CONTROLE[[#This Row],[Local - Partida]]=0, "-", BS_CONTROLE[[#This Row],[Local - Partida]])</f>
        <v>PSG</v>
      </c>
      <c r="AL15" s="278" t="str">
        <f ca="1">IF(BS_CONTROLE[[#This Row],[Local - Encerramento]]=0, "-", BS_CONTROLE[[#This Row],[Local - Encerramento]])</f>
        <v>PPR</v>
      </c>
      <c r="AM15" s="278" t="str">
        <f ca="1">IF(BS_CONTROLE[[#This Row],[Entre - Estações]]=0, "-", BS_CONTROLE[[#This Row],[Entre - Estações]])</f>
        <v>POA-PAM</v>
      </c>
      <c r="AN15" s="278" t="str">
        <f ca="1">IF(BS_CONTROLE[[#This Row],[SB]]=0, "-", BS_CONTROLE[[#This Row],[SB]])</f>
        <v>POAPAM</v>
      </c>
      <c r="AO15" s="279">
        <f ca="1">IF(BS_CONTROLE[[#This Row],[SUB]]=0, "-", BS_CONTROLE[[#This Row],[SUB]])</f>
        <v>103</v>
      </c>
      <c r="AP15" s="280">
        <f ca="1">IF(BS_CONTROLE[[#This Row],[KM - Inicio]]=0, "-", BS_CONTROLE[[#This Row],[KM - Inicio]])</f>
        <v>1882</v>
      </c>
      <c r="AQ15" s="280" t="str">
        <f ca="1"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 ca="1">IFERROR(_xlfn.XLOOKUP(AI15, BS_ATIVIDADE[ATIVIDADE],BS_ATIVIDADE[UNIDADE] ), "*")</f>
        <v>BINÁRIO</v>
      </c>
      <c r="BC15" s="70" t="str" cm="1">
        <f t="array" aca="1" ref="BC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aca="1" ref="BD1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 ca="1">IFERROR(_xlfn.XLOOKUP(AO15, BASE_MAPA!$D$2:$D$359, BASE_MAPA!$I$2:$I$359), "ERRO")</f>
        <v>OURO VERDE - LIGAÇÃO</v>
      </c>
      <c r="BF15" s="281" t="str">
        <f ca="1"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 ca="1"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aca="1" ref="M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aca="1" ref="N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aca="1" ref="S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aca="1" ref="T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 ca="1">IF(BS_CONTROLE[[#This Row],[Atividade]]=0, "-", BS_CONTROLE[[#This Row],[Atividade]])</f>
        <v>-</v>
      </c>
      <c r="AJ16" s="9" t="str">
        <f ca="1">IF(D16="","*",VLOOKUP(AI16,BS_ATIVIDADE[#Data],3,FALSE))</f>
        <v>*</v>
      </c>
      <c r="AK16" s="278" t="str">
        <f ca="1">IF(BS_CONTROLE[[#This Row],[Local - Partida]]=0, "-", BS_CONTROLE[[#This Row],[Local - Partida]])</f>
        <v>-</v>
      </c>
      <c r="AL16" s="278" t="str">
        <f ca="1">IF(BS_CONTROLE[[#This Row],[Local - Encerramento]]=0, "-", BS_CONTROLE[[#This Row],[Local - Encerramento]])</f>
        <v>-</v>
      </c>
      <c r="AM16" s="278" t="str">
        <f ca="1">IF(BS_CONTROLE[[#This Row],[Entre - Estações]]=0, "-", BS_CONTROLE[[#This Row],[Entre - Estações]])</f>
        <v>-</v>
      </c>
      <c r="AN16" s="278" t="str">
        <f ca="1">IF(BS_CONTROLE[[#This Row],[SB]]=0, "-", BS_CONTROLE[[#This Row],[SB]])</f>
        <v>-</v>
      </c>
      <c r="AO16" s="279" t="str">
        <f ca="1">IF(BS_CONTROLE[[#This Row],[SUB]]=0, "-", BS_CONTROLE[[#This Row],[SUB]])</f>
        <v>-</v>
      </c>
      <c r="AP16" s="280" t="str">
        <f ca="1">IF(BS_CONTROLE[[#This Row],[KM - Inicio]]=0, "-", BS_CONTROLE[[#This Row],[KM - Inicio]])</f>
        <v>-</v>
      </c>
      <c r="AQ16" s="280" t="str">
        <f ca="1"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 ca="1">IFERROR(_xlfn.XLOOKUP(AI16, BS_ATIVIDADE[ATIVIDADE],BS_ATIVIDADE[UNIDADE] ), "*")</f>
        <v>*</v>
      </c>
      <c r="BC16" s="70" t="str" cm="1">
        <f t="array" aca="1" ref="BC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aca="1" ref="BD1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 ca="1">IFERROR(_xlfn.XLOOKUP(AO16, BASE_MAPA!$D$2:$D$359, BASE_MAPA!$I$2:$I$359), "ERRO")</f>
        <v>ERRO</v>
      </c>
      <c r="BF16" s="281" t="str">
        <f ca="1"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 ca="1"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aca="1" ref="M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aca="1" ref="N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aca="1" ref="S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aca="1" ref="T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 ca="1">IF(BS_CONTROLE[[#This Row],[Atividade]]=0, "-", BS_CONTROLE[[#This Row],[Atividade]])</f>
        <v>-</v>
      </c>
      <c r="AJ17" s="9" t="str">
        <f ca="1">IF(D17="","*",VLOOKUP(AI17,BS_ATIVIDADE[#Data],3,FALSE))</f>
        <v>*</v>
      </c>
      <c r="AK17" s="278" t="str">
        <f ca="1">IF(BS_CONTROLE[[#This Row],[Local - Partida]]=0, "-", BS_CONTROLE[[#This Row],[Local - Partida]])</f>
        <v>-</v>
      </c>
      <c r="AL17" s="278" t="str">
        <f ca="1">IF(BS_CONTROLE[[#This Row],[Local - Encerramento]]=0, "-", BS_CONTROLE[[#This Row],[Local - Encerramento]])</f>
        <v>-</v>
      </c>
      <c r="AM17" s="278" t="str">
        <f ca="1">IF(BS_CONTROLE[[#This Row],[Entre - Estações]]=0, "-", BS_CONTROLE[[#This Row],[Entre - Estações]])</f>
        <v>-</v>
      </c>
      <c r="AN17" s="278" t="str">
        <f ca="1">IF(BS_CONTROLE[[#This Row],[SB]]=0, "-", BS_CONTROLE[[#This Row],[SB]])</f>
        <v>-</v>
      </c>
      <c r="AO17" s="279" t="str">
        <f ca="1">IF(BS_CONTROLE[[#This Row],[SUB]]=0, "-", BS_CONTROLE[[#This Row],[SUB]])</f>
        <v>-</v>
      </c>
      <c r="AP17" s="280" t="str">
        <f ca="1">IF(BS_CONTROLE[[#This Row],[KM - Inicio]]=0, "-", BS_CONTROLE[[#This Row],[KM - Inicio]])</f>
        <v>-</v>
      </c>
      <c r="AQ17" s="280" t="str">
        <f ca="1"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 ca="1">IFERROR(_xlfn.XLOOKUP(AI17, BS_ATIVIDADE[ATIVIDADE],BS_ATIVIDADE[UNIDADE] ), "*")</f>
        <v>*</v>
      </c>
      <c r="BC17" s="70" t="str" cm="1">
        <f t="array" aca="1" ref="BC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aca="1" ref="BD1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 ca="1">IFERROR(_xlfn.XLOOKUP(AO17, BASE_MAPA!$D$2:$D$359, BASE_MAPA!$I$2:$I$359), "ERRO")</f>
        <v>ERRO</v>
      </c>
      <c r="BF17" s="281" t="str">
        <f ca="1"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 ca="1"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aca="1" ref="S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aca="1" ref="T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 ca="1">IF(BS_CONTROLE[[#This Row],[Atividade]]=0, "-", BS_CONTROLE[[#This Row],[Atividade]])</f>
        <v>PDM - AMV - JACARÉ</v>
      </c>
      <c r="AJ18" s="9" t="str">
        <f ca="1">IF(D18="","*",VLOOKUP(AI18,BS_ATIVIDADE[#Data],3,FALSE))</f>
        <v>AMV</v>
      </c>
      <c r="AK18" s="278" t="str">
        <f ca="1">IF(BS_CONTROLE[[#This Row],[Local - Partida]]=0, "-", BS_CONTROLE[[#This Row],[Local - Partida]])</f>
        <v>TIQ1</v>
      </c>
      <c r="AL18" s="278" t="str">
        <f ca="1">IF(BS_CONTROLE[[#This Row],[Local - Encerramento]]=0, "-", BS_CONTROLE[[#This Row],[Local - Encerramento]])</f>
        <v>-</v>
      </c>
      <c r="AM18" s="278" t="str">
        <f ca="1">IF(BS_CONTROLE[[#This Row],[Entre - Estações]]=0, "-", BS_CONTROLE[[#This Row],[Entre - Estações]])</f>
        <v>TIQ</v>
      </c>
      <c r="AN18" s="278" t="str">
        <f ca="1">IF(BS_CONTROLE[[#This Row],[SB]]=0, "-", BS_CONTROLE[[#This Row],[SB]])</f>
        <v>TIQ1</v>
      </c>
      <c r="AO18" s="279">
        <f ca="1">IF(BS_CONTROLE[[#This Row],[SUB]]=0, "-", BS_CONTROLE[[#This Row],[SUB]])</f>
        <v>98</v>
      </c>
      <c r="AP18" s="280">
        <f ca="1">IF(BS_CONTROLE[[#This Row],[KM - Inicio]]=0, "-", BS_CONTROLE[[#This Row],[KM - Inicio]])</f>
        <v>615.41999999999996</v>
      </c>
      <c r="AQ18" s="280" t="str">
        <f ca="1"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 ca="1">IFERROR(_xlfn.XLOOKUP(AI18, BS_ATIVIDADE[ATIVIDADE],BS_ATIVIDADE[UNIDADE] ), "*")</f>
        <v>Nº DE PEÇAS</v>
      </c>
      <c r="BC18" s="70" t="str" cm="1">
        <f t="array" aca="1" ref="BC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aca="1" ref="BD1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 ca="1">IFERROR(_xlfn.XLOOKUP(AO18, BASE_MAPA!$D$2:$D$359, BASE_MAPA!$I$2:$I$359), "ERRO")</f>
        <v>ALTO ARAGUAIA - RONDONOPOLIS</v>
      </c>
      <c r="BF18" s="281" t="str">
        <f ca="1"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 ca="1"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aca="1" ref="S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aca="1" ref="T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 ca="1">IF(BS_CONTROLE[[#This Row],[Atividade]]=0, "-", BS_CONTROLE[[#This Row],[Atividade]])</f>
        <v>DETECÇÃO - RONDA 7 DIAS</v>
      </c>
      <c r="AJ19" s="9" t="str">
        <f ca="1">IF(D19="","*",VLOOKUP(AI19,BS_ATIVIDADE[#Data],3,FALSE))</f>
        <v>DETECÇÃO</v>
      </c>
      <c r="AK19" s="278" t="str">
        <f ca="1">IF(BS_CONTROLE[[#This Row],[Local - Partida]]=0, "-", BS_CONTROLE[[#This Row],[Local - Partida]])</f>
        <v>TGR2</v>
      </c>
      <c r="AL19" s="278" t="str">
        <f ca="1">IF(BS_CONTROLE[[#This Row],[Local - Encerramento]]=0, "-", BS_CONTROLE[[#This Row],[Local - Encerramento]])</f>
        <v>TRO</v>
      </c>
      <c r="AM19" s="278" t="str">
        <f ca="1">IF(BS_CONTROLE[[#This Row],[Entre - Estações]]=0, "-", BS_CONTROLE[[#This Row],[Entre - Estações]])</f>
        <v>TGR-TRO</v>
      </c>
      <c r="AN19" s="278" t="str">
        <f ca="1">IF(BS_CONTROLE[[#This Row],[SB]]=0, "-", BS_CONTROLE[[#This Row],[SB]])</f>
        <v>TGRTRO</v>
      </c>
      <c r="AO19" s="279">
        <f ca="1">IF(BS_CONTROLE[[#This Row],[SUB]]=0, "-", BS_CONTROLE[[#This Row],[SUB]])</f>
        <v>74</v>
      </c>
      <c r="AP19" s="280">
        <f ca="1">IF(BS_CONTROLE[[#This Row],[KM - Inicio]]=0, "-", BS_CONTROLE[[#This Row],[KM - Inicio]])</f>
        <v>501</v>
      </c>
      <c r="AQ19" s="280" t="str">
        <f ca="1"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 ca="1">IFERROR(_xlfn.XLOOKUP(AI19, BS_ATIVIDADE[ATIVIDADE],BS_ATIVIDADE[UNIDADE] ), "*")</f>
        <v>KM</v>
      </c>
      <c r="BC19" s="70" t="str" cm="1">
        <f t="array" aca="1" ref="BC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aca="1" ref="BD1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 ca="1">IFERROR(_xlfn.XLOOKUP(AO19, BASE_MAPA!$D$2:$D$359, BASE_MAPA!$I$2:$I$359), "ERRO")</f>
        <v>MARCO INICIAL - ALTO ARAGUAIA</v>
      </c>
      <c r="BF19" s="281" t="str">
        <f ca="1"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 ca="1"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aca="1" ref="S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aca="1" ref="T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 ca="1">IF(BS_CONTROLE[[#This Row],[Atividade]]=0, "-", BS_CONTROLE[[#This Row],[Atividade]])</f>
        <v>PDM - PEDRA - CARGA</v>
      </c>
      <c r="AJ20" s="9" t="str">
        <f ca="1">IF(D20="","*",VLOOKUP(AI20,BS_ATIVIDADE[#Data],3,FALSE))</f>
        <v>OUTROS</v>
      </c>
      <c r="AK20" s="278" t="str">
        <f ca="1">IF(BS_CONTROLE[[#This Row],[Local - Partida]]=0, "-", BS_CONTROLE[[#This Row],[Local - Partida]])</f>
        <v>TAG</v>
      </c>
      <c r="AL20" s="278" t="str">
        <f ca="1">IF(BS_CONTROLE[[#This Row],[Local - Encerramento]]=0, "-", BS_CONTROLE[[#This Row],[Local - Encerramento]])</f>
        <v>TAG</v>
      </c>
      <c r="AM20" s="278" t="str">
        <f ca="1">IF(BS_CONTROLE[[#This Row],[Entre - Estações]]=0, "-", BS_CONTROLE[[#This Row],[Entre - Estações]])</f>
        <v>TGR</v>
      </c>
      <c r="AN20" s="278" t="str">
        <f ca="1">IF(BS_CONTROLE[[#This Row],[SB]]=0, "-", BS_CONTROLE[[#This Row],[SB]])</f>
        <v>TGR2</v>
      </c>
      <c r="AO20" s="279">
        <f ca="1">IF(BS_CONTROLE[[#This Row],[SUB]]=0, "-", BS_CONTROLE[[#This Row],[SUB]])</f>
        <v>74</v>
      </c>
      <c r="AP20" s="280">
        <f ca="1">IF(BS_CONTROLE[[#This Row],[KM - Inicio]]=0, "-", BS_CONTROLE[[#This Row],[KM - Inicio]])</f>
        <v>501</v>
      </c>
      <c r="AQ20" s="280" t="str">
        <f ca="1"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 ca="1">IFERROR(_xlfn.XLOOKUP(AI20, BS_ATIVIDADE[ATIVIDADE],BS_ATIVIDADE[UNIDADE] ), "*")</f>
        <v>VAGÕES</v>
      </c>
      <c r="BC20" s="70" t="str" cm="1">
        <f t="array" aca="1" ref="BC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aca="1" ref="BD2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 ca="1">IFERROR(_xlfn.XLOOKUP(AO20, BASE_MAPA!$D$2:$D$359, BASE_MAPA!$I$2:$I$359), "ERRO")</f>
        <v>MARCO INICIAL - ALTO ARAGUAIA</v>
      </c>
      <c r="BF20" s="281" t="str">
        <f ca="1"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 ca="1"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aca="1" ref="M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aca="1" ref="N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aca="1" ref="S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aca="1" ref="T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 ca="1">IF(BS_CONTROLE[[#This Row],[Atividade]]=0, "-", BS_CONTROLE[[#This Row],[Atividade]])</f>
        <v>PDM - SUBSTITUIÇÃO - TRILHO</v>
      </c>
      <c r="AJ21" s="9" t="str">
        <f ca="1">IF(D21="","*",VLOOKUP(AI21,BS_ATIVIDADE[#Data],3,FALSE))</f>
        <v>TRILHO - SUBSTITUIÇÂO</v>
      </c>
      <c r="AK21" s="278" t="str">
        <f ca="1">IF(BS_CONTROLE[[#This Row],[Local - Partida]]=0, "-", BS_CONTROLE[[#This Row],[Local - Partida]])</f>
        <v>440TVL</v>
      </c>
      <c r="AL21" s="278" t="str">
        <f ca="1">IF(BS_CONTROLE[[#This Row],[Local - Encerramento]]=0, "-", BS_CONTROLE[[#This Row],[Local - Encerramento]])</f>
        <v>-</v>
      </c>
      <c r="AM21" s="278" t="str">
        <f ca="1">IF(BS_CONTROLE[[#This Row],[Entre - Estações]]=0, "-", BS_CONTROLE[[#This Row],[Entre - Estações]])</f>
        <v>TPC-TVL</v>
      </c>
      <c r="AN21" s="278" t="str">
        <f ca="1">IF(BS_CONTROLE[[#This Row],[SB]]=0, "-", BS_CONTROLE[[#This Row],[SB]])</f>
        <v>440TVL</v>
      </c>
      <c r="AO21" s="279">
        <f ca="1">IF(BS_CONTROLE[[#This Row],[SUB]]=0, "-", BS_CONTROLE[[#This Row],[SUB]])</f>
        <v>74</v>
      </c>
      <c r="AP21" s="280">
        <f ca="1">IF(BS_CONTROLE[[#This Row],[KM - Inicio]]=0, "-", BS_CONTROLE[[#This Row],[KM - Inicio]])</f>
        <v>444.98</v>
      </c>
      <c r="AQ21" s="280">
        <f ca="1"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 ca="1">IFERROR(_xlfn.XLOOKUP(AI21, BS_ATIVIDADE[ATIVIDADE],BS_ATIVIDADE[UNIDADE] ), "*")</f>
        <v>M</v>
      </c>
      <c r="BC21" s="70" t="str" cm="1">
        <f t="array" aca="1" ref="BC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aca="1" ref="BD2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 ca="1">IFERROR(_xlfn.XLOOKUP(AO21, BASE_MAPA!$D$2:$D$359, BASE_MAPA!$I$2:$I$359), "ERRO")</f>
        <v>MARCO INICIAL - ALTO ARAGUAIA</v>
      </c>
      <c r="BF21" s="281" t="str">
        <f ca="1"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 ca="1"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aca="1" ref="S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aca="1" ref="T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 ca="1">IF(BS_CONTROLE[[#This Row],[Atividade]]=0, "-", BS_CONTROLE[[#This Row],[Atividade]])</f>
        <v>MECANIZAÇÃO - DOL</v>
      </c>
      <c r="AJ22" s="9" t="str">
        <f ca="1">IF(D22="","*",VLOOKUP(AI22,BS_ATIVIDADE[#Data],3,FALSE))</f>
        <v>MECANIZAÇÃO - DOL</v>
      </c>
      <c r="AK22" s="278" t="str">
        <f ca="1">IF(BS_CONTROLE[[#This Row],[Local - Partida]]=0, "-", BS_CONTROLE[[#This Row],[Local - Partida]])</f>
        <v>TOM2</v>
      </c>
      <c r="AL22" s="278" t="str">
        <f ca="1">IF(BS_CONTROLE[[#This Row],[Local - Encerramento]]=0, "-", BS_CONTROLE[[#This Row],[Local - Encerramento]])</f>
        <v>TOM2</v>
      </c>
      <c r="AM22" s="278" t="str">
        <f ca="1">IF(BS_CONTROLE[[#This Row],[Entre - Estações]]=0, "-", BS_CONTROLE[[#This Row],[Entre - Estações]])</f>
        <v>TOM-TPC</v>
      </c>
      <c r="AN22" s="278" t="str">
        <f ca="1">IF(BS_CONTROLE[[#This Row],[SB]]=0, "-", BS_CONTROLE[[#This Row],[SB]])</f>
        <v>416TPC</v>
      </c>
      <c r="AO22" s="279">
        <f ca="1">IF(BS_CONTROLE[[#This Row],[SUB]]=0, "-", BS_CONTROLE[[#This Row],[SUB]])</f>
        <v>74</v>
      </c>
      <c r="AP22" s="280">
        <f ca="1">IF(BS_CONTROLE[[#This Row],[KM - Inicio]]=0, "-", BS_CONTROLE[[#This Row],[KM - Inicio]])</f>
        <v>416.2</v>
      </c>
      <c r="AQ22" s="280" t="str">
        <f ca="1"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 ca="1">IFERROR(_xlfn.XLOOKUP(AI22, BS_ATIVIDADE[ATIVIDADE],BS_ATIVIDADE[UNIDADE] ), "*")</f>
        <v>M</v>
      </c>
      <c r="BC22" s="70" t="str" cm="1">
        <f t="array" aca="1" ref="BC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aca="1" ref="BD2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 ca="1">IFERROR(_xlfn.XLOOKUP(AO22, BASE_MAPA!$D$2:$D$359, BASE_MAPA!$I$2:$I$359), "ERRO")</f>
        <v>MARCO INICIAL - ALTO ARAGUAIA</v>
      </c>
      <c r="BF22" s="281" t="str">
        <f ca="1"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 ca="1"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aca="1" ref="S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aca="1" ref="T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 ca="1">IF(BS_CONTROLE[[#This Row],[Atividade]]=0, "-", BS_CONTROLE[[#This Row],[Atividade]])</f>
        <v>PDM - SOLDA</v>
      </c>
      <c r="AJ23" s="9" t="str">
        <f ca="1">IF(D23="","*",VLOOKUP(AI23,BS_ATIVIDADE[#Data],3,FALSE))</f>
        <v>SOLDA</v>
      </c>
      <c r="AK23" s="278" t="str">
        <f ca="1">IF(BS_CONTROLE[[#This Row],[Local - Partida]]=0, "-", BS_CONTROLE[[#This Row],[Local - Partida]])</f>
        <v>309TMR</v>
      </c>
      <c r="AL23" s="278" t="str">
        <f ca="1">IF(BS_CONTROLE[[#This Row],[Local - Encerramento]]=0, "-", BS_CONTROLE[[#This Row],[Local - Encerramento]])</f>
        <v>-</v>
      </c>
      <c r="AM23" s="278" t="str">
        <f ca="1">IF(BS_CONTROLE[[#This Row],[Entre - Estações]]=0, "-", BS_CONTROLE[[#This Row],[Entre - Estações]])</f>
        <v>THE-TMR</v>
      </c>
      <c r="AN23" s="278" t="str">
        <f ca="1">IF(BS_CONTROLE[[#This Row],[SB]]=0, "-", BS_CONTROLE[[#This Row],[SB]])</f>
        <v>309TMR</v>
      </c>
      <c r="AO23" s="279">
        <f ca="1">IF(BS_CONTROLE[[#This Row],[SUB]]=0, "-", BS_CONTROLE[[#This Row],[SUB]])</f>
        <v>74</v>
      </c>
      <c r="AP23" s="280">
        <f ca="1">IF(BS_CONTROLE[[#This Row],[KM - Inicio]]=0, "-", BS_CONTROLE[[#This Row],[KM - Inicio]])</f>
        <v>311.89999999999998</v>
      </c>
      <c r="AQ23" s="280" t="str">
        <f ca="1"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 ca="1">IFERROR(_xlfn.XLOOKUP(AI23, BS_ATIVIDADE[ATIVIDADE],BS_ATIVIDADE[UNIDADE] ), "*")</f>
        <v>Nº DE SOLDA</v>
      </c>
      <c r="BC23" s="70" t="str" cm="1">
        <f t="array" aca="1" ref="BC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aca="1" ref="BD2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 ca="1">IFERROR(_xlfn.XLOOKUP(AO23, BASE_MAPA!$D$2:$D$359, BASE_MAPA!$I$2:$I$359), "ERRO")</f>
        <v>MARCO INICIAL - ALTO ARAGUAIA</v>
      </c>
      <c r="BF23" s="281" t="str">
        <f ca="1"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 ca="1"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aca="1" ref="S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aca="1" ref="T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 ca="1">IF(BS_CONTROLE[[#This Row],[Atividade]]=0, "-", BS_CONTROLE[[#This Row],[Atividade]])</f>
        <v>BLOCO</v>
      </c>
      <c r="AJ24" s="9" t="str">
        <f ca="1">IF(D24="","*",VLOOKUP(AI24,BS_ATIVIDADE[#Data],3,FALSE))</f>
        <v>OUTROS</v>
      </c>
      <c r="AK24" s="278" t="str">
        <f ca="1">IF(BS_CONTROLE[[#This Row],[Local - Partida]]=0, "-", BS_CONTROLE[[#This Row],[Local - Partida]])</f>
        <v>-</v>
      </c>
      <c r="AL24" s="278" t="str">
        <f ca="1">IF(BS_CONTROLE[[#This Row],[Local - Encerramento]]=0, "-", BS_CONTROLE[[#This Row],[Local - Encerramento]])</f>
        <v>-</v>
      </c>
      <c r="AM24" s="278" t="str">
        <f ca="1">IF(BS_CONTROLE[[#This Row],[Entre - Estações]]=0, "-", BS_CONTROLE[[#This Row],[Entre - Estações]])</f>
        <v>TID-TVI</v>
      </c>
      <c r="AN24" s="278" t="str">
        <f ca="1">IF(BS_CONTROLE[[#This Row],[SB]]=0, "-", BS_CONTROLE[[#This Row],[SB]])</f>
        <v>213TVI</v>
      </c>
      <c r="AO24" s="279">
        <f ca="1">IF(BS_CONTROLE[[#This Row],[SUB]]=0, "-", BS_CONTROLE[[#This Row],[SUB]])</f>
        <v>74</v>
      </c>
      <c r="AP24" s="280">
        <f ca="1">IF(BS_CONTROLE[[#This Row],[KM - Inicio]]=0, "-", BS_CONTROLE[[#This Row],[KM - Inicio]])</f>
        <v>221.8</v>
      </c>
      <c r="AQ24" s="280">
        <f ca="1"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 ca="1">IFERROR(_xlfn.XLOOKUP(AI24, BS_ATIVIDADE[ATIVIDADE],BS_ATIVIDADE[UNIDADE] ), "*")</f>
        <v>BINÁRIO</v>
      </c>
      <c r="BC24" s="70" t="str" cm="1">
        <f t="array" aca="1" ref="BC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aca="1" ref="BD2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 ca="1">IFERROR(_xlfn.XLOOKUP(AO24, BASE_MAPA!$D$2:$D$359, BASE_MAPA!$I$2:$I$359), "ERRO")</f>
        <v>MARCO INICIAL - ALTO ARAGUAIA</v>
      </c>
      <c r="BF24" s="281" t="str">
        <f ca="1"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 ca="1"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aca="1" ref="S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aca="1" ref="T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 ca="1">IF(BS_CONTROLE[[#This Row],[Atividade]]=0, "-", BS_CONTROLE[[#This Row],[Atividade]])</f>
        <v>MODERNIZAÇÃO - DORMENTE - DESCARGA</v>
      </c>
      <c r="AJ25" s="9" t="str">
        <f ca="1">IF(D25="","*",VLOOKUP(AI25,BS_ATIVIDADE[#Data],3,FALSE))</f>
        <v>MODERNIZAÇÃO</v>
      </c>
      <c r="AK25" s="278" t="str">
        <f ca="1">IF(BS_CONTROLE[[#This Row],[Local - Partida]]=0, "-", BS_CONTROLE[[#This Row],[Local - Partida]])</f>
        <v>TCS2</v>
      </c>
      <c r="AL25" s="278" t="str">
        <f ca="1">IF(BS_CONTROLE[[#This Row],[Local - Encerramento]]=0, "-", BS_CONTROLE[[#This Row],[Local - Encerramento]])</f>
        <v>TCS2</v>
      </c>
      <c r="AM25" s="278" t="str">
        <f ca="1">IF(BS_CONTROLE[[#This Row],[Entre - Estações]]=0, "-", BS_CONTROLE[[#This Row],[Entre - Estações]])</f>
        <v>TID-TVI</v>
      </c>
      <c r="AN25" s="278" t="str">
        <f ca="1">IF(BS_CONTROLE[[#This Row],[SB]]=0, "-", BS_CONTROLE[[#This Row],[SB]])</f>
        <v>213TVI</v>
      </c>
      <c r="AO25" s="279">
        <f ca="1">IF(BS_CONTROLE[[#This Row],[SUB]]=0, "-", BS_CONTROLE[[#This Row],[SUB]])</f>
        <v>74</v>
      </c>
      <c r="AP25" s="280">
        <f ca="1">IF(BS_CONTROLE[[#This Row],[KM - Inicio]]=0, "-", BS_CONTROLE[[#This Row],[KM - Inicio]])</f>
        <v>221.8</v>
      </c>
      <c r="AQ25" s="280">
        <f ca="1"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 ca="1">IFERROR(_xlfn.XLOOKUP(AI25, BS_ATIVIDADE[ATIVIDADE],BS_ATIVIDADE[UNIDADE] ), "*")</f>
        <v>Nº DE DORMENTES</v>
      </c>
      <c r="BC25" s="70" t="str" cm="1">
        <f t="array" aca="1" ref="BC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aca="1" ref="BD2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 ca="1">IFERROR(_xlfn.XLOOKUP(AO25, BASE_MAPA!$D$2:$D$359, BASE_MAPA!$I$2:$I$359), "ERRO")</f>
        <v>MARCO INICIAL - ALTO ARAGUAIA</v>
      </c>
      <c r="BF25" s="281" t="str">
        <f ca="1"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 ca="1"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aca="1" ref="S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aca="1" ref="T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 ca="1">IF(BS_CONTROLE[[#This Row],[Atividade]]=0, "-", BS_CONTROLE[[#This Row],[Atividade]])</f>
        <v>MECANIZAÇÃO - SOCADORA</v>
      </c>
      <c r="AJ26" s="9" t="str">
        <f ca="1">IF(D26="","*",VLOOKUP(AI26,BS_ATIVIDADE[#Data],3,FALSE))</f>
        <v>MECANIZAÇÃO - SOCADORA</v>
      </c>
      <c r="AK26" s="278" t="str">
        <f ca="1">IF(BS_CONTROLE[[#This Row],[Local - Partida]]=0, "-", BS_CONTROLE[[#This Row],[Local - Partida]])</f>
        <v>TID2</v>
      </c>
      <c r="AL26" s="278" t="str">
        <f ca="1">IF(BS_CONTROLE[[#This Row],[Local - Encerramento]]=0, "-", BS_CONTROLE[[#This Row],[Local - Encerramento]])</f>
        <v>TID2</v>
      </c>
      <c r="AM26" s="278" t="str">
        <f ca="1">IF(BS_CONTROLE[[#This Row],[Entre - Estações]]=0, "-", BS_CONTROLE[[#This Row],[Entre - Estações]])</f>
        <v>TID-TVI</v>
      </c>
      <c r="AN26" s="278" t="str">
        <f ca="1">IF(BS_CONTROLE[[#This Row],[SB]]=0, "-", BS_CONTROLE[[#This Row],[SB]])</f>
        <v>TID201</v>
      </c>
      <c r="AO26" s="279">
        <f ca="1">IF(BS_CONTROLE[[#This Row],[SUB]]=0, "-", BS_CONTROLE[[#This Row],[SUB]])</f>
        <v>74</v>
      </c>
      <c r="AP26" s="280">
        <f ca="1">IF(BS_CONTROLE[[#This Row],[KM - Inicio]]=0, "-", BS_CONTROLE[[#This Row],[KM - Inicio]])</f>
        <v>200</v>
      </c>
      <c r="AQ26" s="280">
        <f ca="1"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 ca="1">IFERROR(_xlfn.XLOOKUP(AI26, BS_ATIVIDADE[ATIVIDADE],BS_ATIVIDADE[UNIDADE] ), "*")</f>
        <v>M</v>
      </c>
      <c r="BC26" s="70" t="str" cm="1">
        <f t="array" aca="1" ref="BC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aca="1" ref="BD2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 ca="1">IFERROR(_xlfn.XLOOKUP(AO26, BASE_MAPA!$D$2:$D$359, BASE_MAPA!$I$2:$I$359), "ERRO")</f>
        <v>MARCO INICIAL - ALTO ARAGUAIA</v>
      </c>
      <c r="BF26" s="281" t="str">
        <f ca="1"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 ca="1"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aca="1" ref="S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aca="1" ref="T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 ca="1">IF(BS_CONTROLE[[#This Row],[Atividade]]=0, "-", BS_CONTROLE[[#This Row],[Atividade]])</f>
        <v>PDM - SOLDA</v>
      </c>
      <c r="AJ27" s="9" t="str">
        <f ca="1">IF(D27="","*",VLOOKUP(AI27,BS_ATIVIDADE[#Data],3,FALSE))</f>
        <v>SOLDA</v>
      </c>
      <c r="AK27" s="278" t="str">
        <f ca="1">IF(BS_CONTROLE[[#This Row],[Local - Partida]]=0, "-", BS_CONTROLE[[#This Row],[Local - Partida]])</f>
        <v>TQIK73</v>
      </c>
      <c r="AL27" s="278" t="str">
        <f ca="1">IF(BS_CONTROLE[[#This Row],[Local - Encerramento]]=0, "-", BS_CONTROLE[[#This Row],[Local - Encerramento]])</f>
        <v>-</v>
      </c>
      <c r="AM27" s="278" t="str">
        <f ca="1">IF(BS_CONTROLE[[#This Row],[Entre - Estações]]=0, "-", BS_CONTROLE[[#This Row],[Entre - Estações]])</f>
        <v>TQI-TSP</v>
      </c>
      <c r="AN27" s="278" t="str">
        <f ca="1">IF(BS_CONTROLE[[#This Row],[SB]]=0, "-", BS_CONTROLE[[#This Row],[SB]])</f>
        <v>TQIK73</v>
      </c>
      <c r="AO27" s="279">
        <f ca="1">IF(BS_CONTROLE[[#This Row],[SUB]]=0, "-", BS_CONTROLE[[#This Row],[SUB]])</f>
        <v>74</v>
      </c>
      <c r="AP27" s="280">
        <f ca="1">IF(BS_CONTROLE[[#This Row],[KM - Inicio]]=0, "-", BS_CONTROLE[[#This Row],[KM - Inicio]])</f>
        <v>64.563999999999993</v>
      </c>
      <c r="AQ27" s="280">
        <f ca="1"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 ca="1">IFERROR(_xlfn.XLOOKUP(AI27, BS_ATIVIDADE[ATIVIDADE],BS_ATIVIDADE[UNIDADE] ), "*")</f>
        <v>Nº DE SOLDA</v>
      </c>
      <c r="BC27" s="70" t="str" cm="1">
        <f t="array" aca="1" ref="BC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aca="1" ref="BD2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 ca="1">IFERROR(_xlfn.XLOOKUP(AO27, BASE_MAPA!$D$2:$D$359, BASE_MAPA!$I$2:$I$359), "ERRO")</f>
        <v>MARCO INICIAL - ALTO ARAGUAIA</v>
      </c>
      <c r="BF27" s="281" t="str">
        <f ca="1"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 ca="1"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aca="1" ref="S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aca="1" ref="T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 ca="1">IF(BS_CONTROLE[[#This Row],[Atividade]]=0, "-", BS_CONTROLE[[#This Row],[Atividade]])</f>
        <v>INSPEÇÃO RIV</v>
      </c>
      <c r="AJ28" s="9" t="str">
        <f ca="1">IF(D28="","*",VLOOKUP(AI28,BS_ATIVIDADE[#Data],3,FALSE))</f>
        <v>OUTROS</v>
      </c>
      <c r="AK28" s="278" t="str">
        <f ca="1">IF(BS_CONTROLE[[#This Row],[Local - Partida]]=0, "-", BS_CONTROLE[[#This Row],[Local - Partida]])</f>
        <v>ZDK</v>
      </c>
      <c r="AL28" s="278" t="str">
        <f ca="1">IF(BS_CONTROLE[[#This Row],[Local - Encerramento]]=0, "-", BS_CONTROLE[[#This Row],[Local - Encerramento]])</f>
        <v>ZPD</v>
      </c>
      <c r="AM28" s="278" t="str">
        <f ca="1">IF(BS_CONTROLE[[#This Row],[Entre - Estações]]=0, "-", BS_CONTROLE[[#This Row],[Entre - Estações]])</f>
        <v>ZDK</v>
      </c>
      <c r="AN28" s="278" t="str">
        <f ca="1">IF(BS_CONTROLE[[#This Row],[SB]]=0, "-", BS_CONTROLE[[#This Row],[SB]])</f>
        <v>ZDK1</v>
      </c>
      <c r="AO28" s="279">
        <f ca="1">IF(BS_CONTROLE[[#This Row],[SUB]]=0, "-", BS_CONTROLE[[#This Row],[SUB]])</f>
        <v>78</v>
      </c>
      <c r="AP28" s="280">
        <f ca="1">IF(BS_CONTROLE[[#This Row],[KM - Inicio]]=0, "-", BS_CONTROLE[[#This Row],[KM - Inicio]])</f>
        <v>252</v>
      </c>
      <c r="AQ28" s="280" t="str">
        <f ca="1"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 ca="1">IFERROR(_xlfn.XLOOKUP(AI28, BS_ATIVIDADE[ATIVIDADE],BS_ATIVIDADE[UNIDADE] ), "*")</f>
        <v>BINÁRIO</v>
      </c>
      <c r="BC28" s="70" t="str" cm="1">
        <f t="array" aca="1" ref="BC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aca="1" ref="BD2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 ca="1">IFERROR(_xlfn.XLOOKUP(AO28, BASE_MAPA!$D$2:$D$359, BASE_MAPA!$I$2:$I$359), "ERRO")</f>
        <v>ITIRAPINA - BAURU</v>
      </c>
      <c r="BF28" s="281" t="str">
        <f ca="1"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 ca="1"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aca="1" ref="S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aca="1" ref="T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 ca="1">IF(BS_CONTROLE[[#This Row],[Atividade]]=0, "-", BS_CONTROLE[[#This Row],[Atividade]])</f>
        <v>CAMINHÃO DE SOLDA</v>
      </c>
      <c r="AJ29" s="9" t="str">
        <f ca="1">IF(D29="","*",VLOOKUP(AI29,BS_ATIVIDADE[#Data],3,FALSE))</f>
        <v>CAMINHÂO - SOLDA</v>
      </c>
      <c r="AK29" s="278" t="str">
        <f ca="1">IF(BS_CONTROLE[[#This Row],[Local - Partida]]=0, "-", BS_CONTROLE[[#This Row],[Local - Partida]])</f>
        <v>ZDK1</v>
      </c>
      <c r="AL29" s="278" t="str">
        <f ca="1">IF(BS_CONTROLE[[#This Row],[Local - Encerramento]]=0, "-", BS_CONTROLE[[#This Row],[Local - Encerramento]])</f>
        <v>ZDK1</v>
      </c>
      <c r="AM29" s="278" t="str">
        <f ca="1">IF(BS_CONTROLE[[#This Row],[Entre - Estações]]=0, "-", BS_CONTROLE[[#This Row],[Entre - Estações]])</f>
        <v>ZDK-ZVT</v>
      </c>
      <c r="AN29" s="278" t="str">
        <f ca="1">IF(BS_CONTROLE[[#This Row],[SB]]=0, "-", BS_CONTROLE[[#This Row],[SB]])</f>
        <v>ZDK1/ZDKZVT</v>
      </c>
      <c r="AO29" s="279">
        <f ca="1">IF(BS_CONTROLE[[#This Row],[SUB]]=0, "-", BS_CONTROLE[[#This Row],[SUB]])</f>
        <v>78</v>
      </c>
      <c r="AP29" s="280">
        <f ca="1">IF(BS_CONTROLE[[#This Row],[KM - Inicio]]=0, "-", BS_CONTROLE[[#This Row],[KM - Inicio]])</f>
        <v>251</v>
      </c>
      <c r="AQ29" s="280">
        <f ca="1"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 ca="1">IFERROR(_xlfn.XLOOKUP(AI29, BS_ATIVIDADE[ATIVIDADE],BS_ATIVIDADE[UNIDADE] ), "*")</f>
        <v>Nº DE SOLDA</v>
      </c>
      <c r="BC29" s="70" t="str" cm="1">
        <f t="array" aca="1" ref="BC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aca="1" ref="BD2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 ca="1">IFERROR(_xlfn.XLOOKUP(AO29, BASE_MAPA!$D$2:$D$359, BASE_MAPA!$I$2:$I$359), "ERRO")</f>
        <v>ITIRAPINA - BAURU</v>
      </c>
      <c r="BF29" s="281" t="str">
        <f ca="1"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aca="1" ref="S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aca="1" ref="T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 ca="1">IF(BS_CONTROLE[[#This Row],[Atividade]]=0, "-", BS_CONTROLE[[#This Row],[Atividade]])</f>
        <v>DESLOCAMENTO</v>
      </c>
      <c r="AJ30" s="9" t="str">
        <f ca="1">IF(D30="","*",VLOOKUP(AI30,BS_ATIVIDADE[#Data],3,FALSE))</f>
        <v>OUTROS</v>
      </c>
      <c r="AK30" s="278" t="str">
        <f ca="1">IF(BS_CONTROLE[[#This Row],[Local - Partida]]=0, "-", BS_CONTROLE[[#This Row],[Local - Partida]])</f>
        <v>PUR</v>
      </c>
      <c r="AL30" s="278" t="str">
        <f ca="1">IF(BS_CONTROLE[[#This Row],[Local - Encerramento]]=0, "-", BS_CONTROLE[[#This Row],[Local - Encerramento]])</f>
        <v>PJG</v>
      </c>
      <c r="AM30" s="278" t="str">
        <f ca="1">IF(BS_CONTROLE[[#This Row],[Entre - Estações]]=0, "-", BS_CONTROLE[[#This Row],[Entre - Estações]])</f>
        <v>PUR-PJG</v>
      </c>
      <c r="AN30" s="278" t="str">
        <f ca="1">IF(BS_CONTROLE[[#This Row],[SB]]=0, "-", BS_CONTROLE[[#This Row],[SB]])</f>
        <v>PURPJG</v>
      </c>
      <c r="AO30" s="279">
        <f ca="1">IF(BS_CONTROLE[[#This Row],[SUB]]=0, "-", BS_CONTROLE[[#This Row],[SUB]])</f>
        <v>101</v>
      </c>
      <c r="AP30" s="280">
        <f ca="1">IF(BS_CONTROLE[[#This Row],[KM - Inicio]]=0, "-", BS_CONTROLE[[#This Row],[KM - Inicio]])</f>
        <v>1290</v>
      </c>
      <c r="AQ30" s="280" t="str">
        <f ca="1"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 ca="1">IFERROR(_xlfn.XLOOKUP(AI30, BS_ATIVIDADE[ATIVIDADE],BS_ATIVIDADE[UNIDADE] ), "*")</f>
        <v>BINÁRIO</v>
      </c>
      <c r="BC30" s="70" t="str" cm="1">
        <f t="array" aca="1" ref="BC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aca="1" ref="BD3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 ca="1">IFERROR(_xlfn.XLOOKUP(AO30, BASE_MAPA!$D$2:$D$359, BASE_MAPA!$I$2:$I$359), "ERRO")</f>
        <v>PORTO NACIONAL - OURO VERDE</v>
      </c>
      <c r="BF30" s="281" t="str">
        <f ca="1"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 ca="1"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aca="1" ref="S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aca="1" ref="T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 ca="1">IF(BS_CONTROLE[[#This Row],[Atividade]]=0, "-", BS_CONTROLE[[#This Row],[Atividade]])</f>
        <v>OUTRAS ATIVIDADES</v>
      </c>
      <c r="AJ31" s="9" t="str">
        <f ca="1">IF(D31="","*",VLOOKUP(AI31,BS_ATIVIDADE[#Data],3,FALSE))</f>
        <v>OUTROS</v>
      </c>
      <c r="AK31" s="278" t="str">
        <f ca="1">IF(BS_CONTROLE[[#This Row],[Local - Partida]]=0, "-", BS_CONTROLE[[#This Row],[Local - Partida]])</f>
        <v>PSG</v>
      </c>
      <c r="AL31" s="278" t="str">
        <f ca="1">IF(BS_CONTROLE[[#This Row],[Local - Encerramento]]=0, "-", BS_CONTROLE[[#This Row],[Local - Encerramento]])</f>
        <v>PPR</v>
      </c>
      <c r="AM31" s="278" t="str">
        <f ca="1">IF(BS_CONTROLE[[#This Row],[Entre - Estações]]=0, "-", BS_CONTROLE[[#This Row],[Entre - Estações]])</f>
        <v>POA-PAM</v>
      </c>
      <c r="AN31" s="278" t="str">
        <f ca="1">IF(BS_CONTROLE[[#This Row],[SB]]=0, "-", BS_CONTROLE[[#This Row],[SB]])</f>
        <v>POAPAM</v>
      </c>
      <c r="AO31" s="279">
        <f ca="1">IF(BS_CONTROLE[[#This Row],[SUB]]=0, "-", BS_CONTROLE[[#This Row],[SUB]])</f>
        <v>103</v>
      </c>
      <c r="AP31" s="280">
        <f ca="1">IF(BS_CONTROLE[[#This Row],[KM - Inicio]]=0, "-", BS_CONTROLE[[#This Row],[KM - Inicio]])</f>
        <v>1882</v>
      </c>
      <c r="AQ31" s="280" t="str">
        <f ca="1"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 ca="1">IFERROR(_xlfn.XLOOKUP(AI31, BS_ATIVIDADE[ATIVIDADE],BS_ATIVIDADE[UNIDADE] ), "*")</f>
        <v>BINÁRIO</v>
      </c>
      <c r="BC31" s="70" t="str" cm="1">
        <f t="array" aca="1" ref="BC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aca="1" ref="BD3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 ca="1">IFERROR(_xlfn.XLOOKUP(AO31, BASE_MAPA!$D$2:$D$359, BASE_MAPA!$I$2:$I$359), "ERRO")</f>
        <v>OURO VERDE - LIGAÇÃO</v>
      </c>
      <c r="BF31" s="281" t="str">
        <f ca="1"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 ca="1"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aca="1" ref="M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aca="1" ref="N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aca="1" ref="S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aca="1" ref="T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 ca="1">IF(BS_CONTROLE[[#This Row],[Atividade]]=0, "-", BS_CONTROLE[[#This Row],[Atividade]])</f>
        <v>-</v>
      </c>
      <c r="AJ32" s="9" t="str">
        <f ca="1">IF(D32="","*",VLOOKUP(AI32,BS_ATIVIDADE[#Data],3,FALSE))</f>
        <v>*</v>
      </c>
      <c r="AK32" s="278" t="str">
        <f ca="1">IF(BS_CONTROLE[[#This Row],[Local - Partida]]=0, "-", BS_CONTROLE[[#This Row],[Local - Partida]])</f>
        <v>-</v>
      </c>
      <c r="AL32" s="278" t="str">
        <f ca="1">IF(BS_CONTROLE[[#This Row],[Local - Encerramento]]=0, "-", BS_CONTROLE[[#This Row],[Local - Encerramento]])</f>
        <v>-</v>
      </c>
      <c r="AM32" s="278" t="str">
        <f ca="1">IF(BS_CONTROLE[[#This Row],[Entre - Estações]]=0, "-", BS_CONTROLE[[#This Row],[Entre - Estações]])</f>
        <v>-</v>
      </c>
      <c r="AN32" s="278" t="str">
        <f ca="1">IF(BS_CONTROLE[[#This Row],[SB]]=0, "-", BS_CONTROLE[[#This Row],[SB]])</f>
        <v>-</v>
      </c>
      <c r="AO32" s="279" t="str">
        <f ca="1">IF(BS_CONTROLE[[#This Row],[SUB]]=0, "-", BS_CONTROLE[[#This Row],[SUB]])</f>
        <v>-</v>
      </c>
      <c r="AP32" s="280" t="str">
        <f ca="1">IF(BS_CONTROLE[[#This Row],[KM - Inicio]]=0, "-", BS_CONTROLE[[#This Row],[KM - Inicio]])</f>
        <v>-</v>
      </c>
      <c r="AQ32" s="280" t="str">
        <f ca="1"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 ca="1">IFERROR(_xlfn.XLOOKUP(AI32, BS_ATIVIDADE[ATIVIDADE],BS_ATIVIDADE[UNIDADE] ), "*")</f>
        <v>*</v>
      </c>
      <c r="BC32" s="70" t="str" cm="1">
        <f t="array" aca="1" ref="BC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aca="1" ref="BD3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 ca="1">IFERROR(_xlfn.XLOOKUP(AO32, BASE_MAPA!$D$2:$D$359, BASE_MAPA!$I$2:$I$359), "ERRO")</f>
        <v>ERRO</v>
      </c>
      <c r="BF32" s="281" t="str">
        <f ca="1"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 ca="1"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aca="1" ref="S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aca="1" ref="T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 ca="1">IF(BS_CONTROLE[[#This Row],[Atividade]]=0, "-", BS_CONTROLE[[#This Row],[Atividade]])</f>
        <v>INSPEÇÃO AUTO DE LINHA</v>
      </c>
      <c r="AJ33" s="9" t="str">
        <f ca="1">IF(D33="","*",VLOOKUP(AI33,BS_ATIVIDADE[#Data],3,FALSE))</f>
        <v>OUTROS</v>
      </c>
      <c r="AK33" s="278" t="str">
        <f ca="1">IF(BS_CONTROLE[[#This Row],[Local - Partida]]=0, "-", BS_CONTROLE[[#This Row],[Local - Partida]])</f>
        <v>TEX</v>
      </c>
      <c r="AL33" s="278" t="str">
        <f ca="1">IF(BS_CONTROLE[[#This Row],[Local - Encerramento]]=0, "-", BS_CONTROLE[[#This Row],[Local - Encerramento]])</f>
        <v>TAG</v>
      </c>
      <c r="AM33" s="278" t="str">
        <f ca="1">IF(BS_CONTROLE[[#This Row],[Entre - Estações]]=0, "-", BS_CONTROLE[[#This Row],[Entre - Estações]])</f>
        <v>TEX-TAG</v>
      </c>
      <c r="AN33" s="278" t="str">
        <f ca="1">IF(BS_CONTROLE[[#This Row],[SB]]=0, "-", BS_CONTROLE[[#This Row],[SB]])</f>
        <v>TEXTAG</v>
      </c>
      <c r="AO33" s="279">
        <f ca="1">IF(BS_CONTROLE[[#This Row],[SUB]]=0, "-", BS_CONTROLE[[#This Row],[SUB]])</f>
        <v>98</v>
      </c>
      <c r="AP33" s="280">
        <f ca="1">IF(BS_CONTROLE[[#This Row],[KM - Inicio]]=0, "-", BS_CONTROLE[[#This Row],[KM - Inicio]])</f>
        <v>750</v>
      </c>
      <c r="AQ33" s="280" t="str">
        <f ca="1"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 ca="1">IFERROR(_xlfn.XLOOKUP(AI33, BS_ATIVIDADE[ATIVIDADE],BS_ATIVIDADE[UNIDADE] ), "*")</f>
        <v>BINÁRIO</v>
      </c>
      <c r="BC33" s="70" t="str" cm="1">
        <f t="array" aca="1" ref="BC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aca="1" ref="BD3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 ca="1">IFERROR(_xlfn.XLOOKUP(AO33, BASE_MAPA!$D$2:$D$359, BASE_MAPA!$I$2:$I$359), "ERRO")</f>
        <v>ALTO ARAGUAIA - RONDONOPOLIS</v>
      </c>
      <c r="BF33" s="281" t="str">
        <f ca="1"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 ca="1"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aca="1" ref="S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aca="1" ref="T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 ca="1">IF(BS_CONTROLE[[#This Row],[Atividade]]=0, "-", BS_CONTROLE[[#This Row],[Atividade]])</f>
        <v>PDM - AMV - JACARÉ</v>
      </c>
      <c r="AJ34" s="9" t="str">
        <f ca="1">IF(D34="","*",VLOOKUP(AI34,BS_ATIVIDADE[#Data],3,FALSE))</f>
        <v>AMV</v>
      </c>
      <c r="AK34" s="278" t="str">
        <f ca="1">IF(BS_CONTROLE[[#This Row],[Local - Partida]]=0, "-", BS_CONTROLE[[#This Row],[Local - Partida]])</f>
        <v>TIQ1</v>
      </c>
      <c r="AL34" s="278" t="str">
        <f ca="1">IF(BS_CONTROLE[[#This Row],[Local - Encerramento]]=0, "-", BS_CONTROLE[[#This Row],[Local - Encerramento]])</f>
        <v>-</v>
      </c>
      <c r="AM34" s="278" t="str">
        <f ca="1">IF(BS_CONTROLE[[#This Row],[Entre - Estações]]=0, "-", BS_CONTROLE[[#This Row],[Entre - Estações]])</f>
        <v>TIQ</v>
      </c>
      <c r="AN34" s="278" t="str">
        <f ca="1">IF(BS_CONTROLE[[#This Row],[SB]]=0, "-", BS_CONTROLE[[#This Row],[SB]])</f>
        <v>TIQ1</v>
      </c>
      <c r="AO34" s="279">
        <f ca="1">IF(BS_CONTROLE[[#This Row],[SUB]]=0, "-", BS_CONTROLE[[#This Row],[SUB]])</f>
        <v>98</v>
      </c>
      <c r="AP34" s="280">
        <f ca="1">IF(BS_CONTROLE[[#This Row],[KM - Inicio]]=0, "-", BS_CONTROLE[[#This Row],[KM - Inicio]])</f>
        <v>615.41999999999996</v>
      </c>
      <c r="AQ34" s="280" t="str">
        <f ca="1"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 ca="1">IFERROR(_xlfn.XLOOKUP(AI34, BS_ATIVIDADE[ATIVIDADE],BS_ATIVIDADE[UNIDADE] ), "*")</f>
        <v>Nº DE PEÇAS</v>
      </c>
      <c r="BC34" s="70" t="str" cm="1">
        <f t="array" aca="1" ref="BC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aca="1" ref="BD3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 ca="1">IFERROR(_xlfn.XLOOKUP(AO34, BASE_MAPA!$D$2:$D$359, BASE_MAPA!$I$2:$I$359), "ERRO")</f>
        <v>ALTO ARAGUAIA - RONDONOPOLIS</v>
      </c>
      <c r="BF34" s="281" t="str">
        <f ca="1"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 ca="1"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aca="1" ref="S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aca="1" ref="T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 ca="1">IF(BS_CONTROLE[[#This Row],[Atividade]]=0, "-", BS_CONTROLE[[#This Row],[Atividade]])</f>
        <v>PDM - PEDRA - DESCARGA</v>
      </c>
      <c r="AJ35" s="9" t="str">
        <f ca="1">IF(D35="","*",VLOOKUP(AI35,BS_ATIVIDADE[#Data],3,FALSE))</f>
        <v>PEDRA</v>
      </c>
      <c r="AK35" s="278" t="str">
        <f ca="1">IF(BS_CONTROLE[[#This Row],[Local - Partida]]=0, "-", BS_CONTROLE[[#This Row],[Local - Partida]])</f>
        <v>TAG</v>
      </c>
      <c r="AL35" s="278" t="str">
        <f ca="1">IF(BS_CONTROLE[[#This Row],[Local - Encerramento]]=0, "-", BS_CONTROLE[[#This Row],[Local - Encerramento]])</f>
        <v>TAG</v>
      </c>
      <c r="AM35" s="278" t="str">
        <f ca="1">IF(BS_CONTROLE[[#This Row],[Entre - Estações]]=0, "-", BS_CONTROLE[[#This Row],[Entre - Estações]])</f>
        <v>TGR</v>
      </c>
      <c r="AN35" s="278" t="str">
        <f ca="1">IF(BS_CONTROLE[[#This Row],[SB]]=0, "-", BS_CONTROLE[[#This Row],[SB]])</f>
        <v>TGR2</v>
      </c>
      <c r="AO35" s="279">
        <f ca="1">IF(BS_CONTROLE[[#This Row],[SUB]]=0, "-", BS_CONTROLE[[#This Row],[SUB]])</f>
        <v>74</v>
      </c>
      <c r="AP35" s="280">
        <f ca="1">IF(BS_CONTROLE[[#This Row],[KM - Inicio]]=0, "-", BS_CONTROLE[[#This Row],[KM - Inicio]])</f>
        <v>501</v>
      </c>
      <c r="AQ35" s="280" t="str">
        <f ca="1"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 ca="1">IFERROR(_xlfn.XLOOKUP(AI35, BS_ATIVIDADE[ATIVIDADE],BS_ATIVIDADE[UNIDADE] ), "*")</f>
        <v>VAGÕES</v>
      </c>
      <c r="BC35" s="70" t="str" cm="1">
        <f t="array" aca="1" ref="BC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aca="1" ref="BD3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 ca="1">IFERROR(_xlfn.XLOOKUP(AO35, BASE_MAPA!$D$2:$D$359, BASE_MAPA!$I$2:$I$359), "ERRO")</f>
        <v>MARCO INICIAL - ALTO ARAGUAIA</v>
      </c>
      <c r="BF35" s="281" t="str">
        <f ca="1"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 ca="1"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aca="1" ref="S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aca="1" ref="T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 ca="1">IF(BS_CONTROLE[[#This Row],[Atividade]]=0, "-", BS_CONTROLE[[#This Row],[Atividade]])</f>
        <v>PDM - SOLDA</v>
      </c>
      <c r="AJ36" s="9" t="str">
        <f ca="1">IF(D36="","*",VLOOKUP(AI36,BS_ATIVIDADE[#Data],3,FALSE))</f>
        <v>SOLDA</v>
      </c>
      <c r="AK36" s="278" t="str">
        <f ca="1">IF(BS_CONTROLE[[#This Row],[Local - Partida]]=0, "-", BS_CONTROLE[[#This Row],[Local - Partida]])</f>
        <v>440TVL</v>
      </c>
      <c r="AL36" s="278" t="str">
        <f ca="1">IF(BS_CONTROLE[[#This Row],[Local - Encerramento]]=0, "-", BS_CONTROLE[[#This Row],[Local - Encerramento]])</f>
        <v>-</v>
      </c>
      <c r="AM36" s="278" t="str">
        <f ca="1">IF(BS_CONTROLE[[#This Row],[Entre - Estações]]=0, "-", BS_CONTROLE[[#This Row],[Entre - Estações]])</f>
        <v>TPC-TVL</v>
      </c>
      <c r="AN36" s="278" t="str">
        <f ca="1">IF(BS_CONTROLE[[#This Row],[SB]]=0, "-", BS_CONTROLE[[#This Row],[SB]])</f>
        <v>440TVL</v>
      </c>
      <c r="AO36" s="279">
        <f ca="1">IF(BS_CONTROLE[[#This Row],[SUB]]=0, "-", BS_CONTROLE[[#This Row],[SUB]])</f>
        <v>74</v>
      </c>
      <c r="AP36" s="280">
        <f ca="1">IF(BS_CONTROLE[[#This Row],[KM - Inicio]]=0, "-", BS_CONTROLE[[#This Row],[KM - Inicio]])</f>
        <v>444.98</v>
      </c>
      <c r="AQ36" s="280">
        <f ca="1"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 ca="1">IFERROR(_xlfn.XLOOKUP(AI36, BS_ATIVIDADE[ATIVIDADE],BS_ATIVIDADE[UNIDADE] ), "*")</f>
        <v>Nº DE SOLDA</v>
      </c>
      <c r="BC36" s="70" t="str" cm="1">
        <f t="array" aca="1" ref="BC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aca="1" ref="BD3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 ca="1">IFERROR(_xlfn.XLOOKUP(AO36, BASE_MAPA!$D$2:$D$359, BASE_MAPA!$I$2:$I$359), "ERRO")</f>
        <v>MARCO INICIAL - ALTO ARAGUAIA</v>
      </c>
      <c r="BF36" s="281" t="str">
        <f ca="1"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 ca="1"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aca="1" ref="M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aca="1" ref="N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aca="1" ref="S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aca="1" ref="T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 ca="1">IF(BS_CONTROLE[[#This Row],[Atividade]]=0, "-", BS_CONTROLE[[#This Row],[Atividade]])</f>
        <v>PDM - SOLDA</v>
      </c>
      <c r="AJ37" s="9" t="str">
        <f ca="1">IF(D37="","*",VLOOKUP(AI37,BS_ATIVIDADE[#Data],3,FALSE))</f>
        <v>SOLDA</v>
      </c>
      <c r="AK37" s="278" t="str">
        <f ca="1">IF(BS_CONTROLE[[#This Row],[Local - Partida]]=0, "-", BS_CONTROLE[[#This Row],[Local - Partida]])</f>
        <v>TPC1</v>
      </c>
      <c r="AL37" s="278" t="str">
        <f ca="1">IF(BS_CONTROLE[[#This Row],[Local - Encerramento]]=0, "-", BS_CONTROLE[[#This Row],[Local - Encerramento]])</f>
        <v>-</v>
      </c>
      <c r="AM37" s="278" t="str">
        <f ca="1">IF(BS_CONTROLE[[#This Row],[Entre - Estações]]=0, "-", BS_CONTROLE[[#This Row],[Entre - Estações]])</f>
        <v>TPC</v>
      </c>
      <c r="AN37" s="278" t="str">
        <f ca="1">IF(BS_CONTROLE[[#This Row],[SB]]=0, "-", BS_CONTROLE[[#This Row],[SB]])</f>
        <v>TPC1</v>
      </c>
      <c r="AO37" s="279">
        <f ca="1">IF(BS_CONTROLE[[#This Row],[SUB]]=0, "-", BS_CONTROLE[[#This Row],[SUB]])</f>
        <v>74</v>
      </c>
      <c r="AP37" s="280">
        <f ca="1">IF(BS_CONTROLE[[#This Row],[KM - Inicio]]=0, "-", BS_CONTROLE[[#This Row],[KM - Inicio]])</f>
        <v>428</v>
      </c>
      <c r="AQ37" s="280" t="str">
        <f ca="1"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 ca="1">IFERROR(_xlfn.XLOOKUP(AI37, BS_ATIVIDADE[ATIVIDADE],BS_ATIVIDADE[UNIDADE] ), "*")</f>
        <v>Nº DE SOLDA</v>
      </c>
      <c r="BC37" s="70" t="str" cm="1">
        <f t="array" aca="1" ref="BC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aca="1" ref="BD3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 ca="1">IFERROR(_xlfn.XLOOKUP(AO37, BASE_MAPA!$D$2:$D$359, BASE_MAPA!$I$2:$I$359), "ERRO")</f>
        <v>MARCO INICIAL - ALTO ARAGUAIA</v>
      </c>
      <c r="BF37" s="281" t="str">
        <f ca="1"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 ca="1"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aca="1" ref="S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aca="1" ref="T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 ca="1">IF(BS_CONTROLE[[#This Row],[Atividade]]=0, "-", BS_CONTROLE[[#This Row],[Atividade]])</f>
        <v>MECANIZAÇÃO - DOL</v>
      </c>
      <c r="AJ38" s="9" t="str">
        <f ca="1">IF(D38="","*",VLOOKUP(AI38,BS_ATIVIDADE[#Data],3,FALSE))</f>
        <v>MECANIZAÇÃO - DOL</v>
      </c>
      <c r="AK38" s="278" t="str">
        <f ca="1">IF(BS_CONTROLE[[#This Row],[Local - Partida]]=0, "-", BS_CONTROLE[[#This Row],[Local - Partida]])</f>
        <v>TOM2</v>
      </c>
      <c r="AL38" s="278" t="str">
        <f ca="1">IF(BS_CONTROLE[[#This Row],[Local - Encerramento]]=0, "-", BS_CONTROLE[[#This Row],[Local - Encerramento]])</f>
        <v>TOM2</v>
      </c>
      <c r="AM38" s="278" t="str">
        <f ca="1">IF(BS_CONTROLE[[#This Row],[Entre - Estações]]=0, "-", BS_CONTROLE[[#This Row],[Entre - Estações]])</f>
        <v>TOM-TPC</v>
      </c>
      <c r="AN38" s="278" t="str">
        <f ca="1">IF(BS_CONTROLE[[#This Row],[SB]]=0, "-", BS_CONTROLE[[#This Row],[SB]])</f>
        <v>416TPC</v>
      </c>
      <c r="AO38" s="279">
        <f ca="1">IF(BS_CONTROLE[[#This Row],[SUB]]=0, "-", BS_CONTROLE[[#This Row],[SUB]])</f>
        <v>74</v>
      </c>
      <c r="AP38" s="280">
        <f ca="1">IF(BS_CONTROLE[[#This Row],[KM - Inicio]]=0, "-", BS_CONTROLE[[#This Row],[KM - Inicio]])</f>
        <v>416.2</v>
      </c>
      <c r="AQ38" s="280" t="str">
        <f ca="1"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 ca="1">IFERROR(_xlfn.XLOOKUP(AI38, BS_ATIVIDADE[ATIVIDADE],BS_ATIVIDADE[UNIDADE] ), "*")</f>
        <v>M</v>
      </c>
      <c r="BC38" s="70" t="str" cm="1">
        <f t="array" aca="1" ref="BC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aca="1" ref="BD3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 ca="1">IFERROR(_xlfn.XLOOKUP(AO38, BASE_MAPA!$D$2:$D$359, BASE_MAPA!$I$2:$I$359), "ERRO")</f>
        <v>MARCO INICIAL - ALTO ARAGUAIA</v>
      </c>
      <c r="BF38" s="281" t="str">
        <f ca="1"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 ca="1"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aca="1" ref="S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aca="1" ref="T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 ca="1">IF(BS_CONTROLE[[#This Row],[Atividade]]=0, "-", BS_CONTROLE[[#This Row],[Atividade]])</f>
        <v>DETECÇÃO - RONDA 7 DIAS</v>
      </c>
      <c r="AJ39" s="9" t="str">
        <f ca="1">IF(D39="","*",VLOOKUP(AI39,BS_ATIVIDADE[#Data],3,FALSE))</f>
        <v>DETECÇÃO</v>
      </c>
      <c r="AK39" s="278" t="str">
        <f ca="1">IF(BS_CONTROLE[[#This Row],[Local - Partida]]=0, "-", BS_CONTROLE[[#This Row],[Local - Partida]])</f>
        <v xml:space="preserve">TCS2 </v>
      </c>
      <c r="AL39" s="278" t="str">
        <f ca="1">IF(BS_CONTROLE[[#This Row],[Local - Encerramento]]=0, "-", BS_CONTROLE[[#This Row],[Local - Encerramento]])</f>
        <v>TIN</v>
      </c>
      <c r="AM39" s="278" t="str">
        <f ca="1">IF(BS_CONTROLE[[#This Row],[Entre - Estações]]=0, "-", BS_CONTROLE[[#This Row],[Entre - Estações]])</f>
        <v>TCS-TMI</v>
      </c>
      <c r="AN39" s="278" t="str">
        <f ca="1">IF(BS_CONTROLE[[#This Row],[SB]]=0, "-", BS_CONTROLE[[#This Row],[SB]])</f>
        <v>TCSTMI</v>
      </c>
      <c r="AO39" s="279">
        <f ca="1">IF(BS_CONTROLE[[#This Row],[SUB]]=0, "-", BS_CONTROLE[[#This Row],[SUB]])</f>
        <v>74</v>
      </c>
      <c r="AP39" s="280">
        <f ca="1">IF(BS_CONTROLE[[#This Row],[KM - Inicio]]=0, "-", BS_CONTROLE[[#This Row],[KM - Inicio]])</f>
        <v>290</v>
      </c>
      <c r="AQ39" s="280" t="str">
        <f ca="1"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 ca="1">IFERROR(_xlfn.XLOOKUP(AI39, BS_ATIVIDADE[ATIVIDADE],BS_ATIVIDADE[UNIDADE] ), "*")</f>
        <v>KM</v>
      </c>
      <c r="BC39" s="70" t="str" cm="1">
        <f t="array" aca="1" ref="BC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aca="1" ref="BD3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 ca="1">IFERROR(_xlfn.XLOOKUP(AO39, BASE_MAPA!$D$2:$D$359, BASE_MAPA!$I$2:$I$359), "ERRO")</f>
        <v>MARCO INICIAL - ALTO ARAGUAIA</v>
      </c>
      <c r="BF39" s="281" t="str">
        <f ca="1"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 ca="1"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aca="1" ref="S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aca="1" ref="T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 ca="1">IF(BS_CONTROLE[[#This Row],[Atividade]]=0, "-", BS_CONTROLE[[#This Row],[Atividade]])</f>
        <v>MODERNIZAÇÃO - PEDRA - DESCARGA</v>
      </c>
      <c r="AJ40" s="9" t="str">
        <f ca="1">IF(D40="","*",VLOOKUP(AI40,BS_ATIVIDADE[#Data],3,FALSE))</f>
        <v>MODERNIZAÇÃO</v>
      </c>
      <c r="AK40" s="278" t="str">
        <f ca="1">IF(BS_CONTROLE[[#This Row],[Local - Partida]]=0, "-", BS_CONTROLE[[#This Row],[Local - Partida]])</f>
        <v>TCS2</v>
      </c>
      <c r="AL40" s="278" t="str">
        <f ca="1">IF(BS_CONTROLE[[#This Row],[Local - Encerramento]]=0, "-", BS_CONTROLE[[#This Row],[Local - Encerramento]])</f>
        <v>TCS2</v>
      </c>
      <c r="AM40" s="278" t="str">
        <f ca="1">IF(BS_CONTROLE[[#This Row],[Entre - Estações]]=0, "-", BS_CONTROLE[[#This Row],[Entre - Estações]])</f>
        <v>TJA-TCS</v>
      </c>
      <c r="AN40" s="278" t="str">
        <f ca="1">IF(BS_CONTROLE[[#This Row],[SB]]=0, "-", BS_CONTROLE[[#This Row],[SB]])</f>
        <v>TJA277</v>
      </c>
      <c r="AO40" s="279">
        <f ca="1">IF(BS_CONTROLE[[#This Row],[SUB]]=0, "-", BS_CONTROLE[[#This Row],[SUB]])</f>
        <v>74</v>
      </c>
      <c r="AP40" s="280">
        <f ca="1">IF(BS_CONTROLE[[#This Row],[KM - Inicio]]=0, "-", BS_CONTROLE[[#This Row],[KM - Inicio]])</f>
        <v>273</v>
      </c>
      <c r="AQ40" s="280">
        <f ca="1"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 ca="1">IFERROR(_xlfn.XLOOKUP(AI40, BS_ATIVIDADE[ATIVIDADE],BS_ATIVIDADE[UNIDADE] ), "*")</f>
        <v>VAGÕES</v>
      </c>
      <c r="BC40" s="70" t="str" cm="1">
        <f t="array" aca="1" ref="BC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aca="1" ref="BD4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 ca="1">IFERROR(_xlfn.XLOOKUP(AO40, BASE_MAPA!$D$2:$D$359, BASE_MAPA!$I$2:$I$359), "ERRO")</f>
        <v>MARCO INICIAL - ALTO ARAGUAIA</v>
      </c>
      <c r="BF40" s="281" t="str">
        <f ca="1"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 ca="1"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aca="1" ref="S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aca="1" ref="T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 ca="1">IF(BS_CONTROLE[[#This Row],[Atividade]]=0, "-", BS_CONTROLE[[#This Row],[Atividade]])</f>
        <v>MECANIZAÇÃO - SOCADORA</v>
      </c>
      <c r="AJ41" s="9" t="str">
        <f ca="1">IF(D41="","*",VLOOKUP(AI41,BS_ATIVIDADE[#Data],3,FALSE))</f>
        <v>MECANIZAÇÃO - SOCADORA</v>
      </c>
      <c r="AK41" s="278" t="str">
        <f ca="1">IF(BS_CONTROLE[[#This Row],[Local - Partida]]=0, "-", BS_CONTROLE[[#This Row],[Local - Partida]])</f>
        <v>TID2</v>
      </c>
      <c r="AL41" s="278" t="str">
        <f ca="1">IF(BS_CONTROLE[[#This Row],[Local - Encerramento]]=0, "-", BS_CONTROLE[[#This Row],[Local - Encerramento]])</f>
        <v>TID2</v>
      </c>
      <c r="AM41" s="278" t="str">
        <f ca="1">IF(BS_CONTROLE[[#This Row],[Entre - Estações]]=0, "-", BS_CONTROLE[[#This Row],[Entre - Estações]])</f>
        <v>TID-TVI</v>
      </c>
      <c r="AN41" s="278" t="str">
        <f ca="1">IF(BS_CONTROLE[[#This Row],[SB]]=0, "-", BS_CONTROLE[[#This Row],[SB]])</f>
        <v>TID201</v>
      </c>
      <c r="AO41" s="279">
        <f ca="1">IF(BS_CONTROLE[[#This Row],[SUB]]=0, "-", BS_CONTROLE[[#This Row],[SUB]])</f>
        <v>74</v>
      </c>
      <c r="AP41" s="280">
        <f ca="1">IF(BS_CONTROLE[[#This Row],[KM - Inicio]]=0, "-", BS_CONTROLE[[#This Row],[KM - Inicio]])</f>
        <v>200</v>
      </c>
      <c r="AQ41" s="280">
        <f ca="1"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 ca="1">IFERROR(_xlfn.XLOOKUP(AI41, BS_ATIVIDADE[ATIVIDADE],BS_ATIVIDADE[UNIDADE] ), "*")</f>
        <v>M</v>
      </c>
      <c r="BC41" s="70" t="str" cm="1">
        <f t="array" aca="1" ref="BC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aca="1" ref="BD4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 ca="1">IFERROR(_xlfn.XLOOKUP(AO41, BASE_MAPA!$D$2:$D$359, BASE_MAPA!$I$2:$I$359), "ERRO")</f>
        <v>MARCO INICIAL - ALTO ARAGUAIA</v>
      </c>
      <c r="BF41" s="281" t="str">
        <f ca="1"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 ca="1"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aca="1" ref="S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aca="1" ref="T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 ca="1">IF(BS_CONTROLE[[#This Row],[Atividade]]=0, "-", BS_CONTROLE[[#This Row],[Atividade]])</f>
        <v>PDM - SOLDA</v>
      </c>
      <c r="AJ42" s="9" t="str">
        <f ca="1">IF(D42="","*",VLOOKUP(AI42,BS_ATIVIDADE[#Data],3,FALSE))</f>
        <v>SOLDA</v>
      </c>
      <c r="AK42" s="278" t="str">
        <f ca="1">IF(BS_CONTROLE[[#This Row],[Local - Partida]]=0, "-", BS_CONTROLE[[#This Row],[Local - Partida]])</f>
        <v>TQIK73</v>
      </c>
      <c r="AL42" s="278" t="str">
        <f ca="1">IF(BS_CONTROLE[[#This Row],[Local - Encerramento]]=0, "-", BS_CONTROLE[[#This Row],[Local - Encerramento]])</f>
        <v>-</v>
      </c>
      <c r="AM42" s="278" t="str">
        <f ca="1">IF(BS_CONTROLE[[#This Row],[Entre - Estações]]=0, "-", BS_CONTROLE[[#This Row],[Entre - Estações]])</f>
        <v>TQI-TSP</v>
      </c>
      <c r="AN42" s="278" t="str">
        <f ca="1">IF(BS_CONTROLE[[#This Row],[SB]]=0, "-", BS_CONTROLE[[#This Row],[SB]])</f>
        <v>TQIK73</v>
      </c>
      <c r="AO42" s="279">
        <f ca="1">IF(BS_CONTROLE[[#This Row],[SUB]]=0, "-", BS_CONTROLE[[#This Row],[SUB]])</f>
        <v>74</v>
      </c>
      <c r="AP42" s="280">
        <f ca="1">IF(BS_CONTROLE[[#This Row],[KM - Inicio]]=0, "-", BS_CONTROLE[[#This Row],[KM - Inicio]])</f>
        <v>64.563999999999993</v>
      </c>
      <c r="AQ42" s="280">
        <f ca="1"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 ca="1">IFERROR(_xlfn.XLOOKUP(AI42, BS_ATIVIDADE[ATIVIDADE],BS_ATIVIDADE[UNIDADE] ), "*")</f>
        <v>Nº DE SOLDA</v>
      </c>
      <c r="BC42" s="70" t="str" cm="1">
        <f t="array" aca="1" ref="BC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aca="1" ref="BD4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 ca="1">IFERROR(_xlfn.XLOOKUP(AO42, BASE_MAPA!$D$2:$D$359, BASE_MAPA!$I$2:$I$359), "ERRO")</f>
        <v>MARCO INICIAL - ALTO ARAGUAIA</v>
      </c>
      <c r="BF42" s="281" t="str">
        <f ca="1"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 ca="1"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aca="1" ref="S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aca="1" ref="T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 ca="1">IF(BS_CONTROLE[[#This Row],[Atividade]]=0, "-", BS_CONTROLE[[#This Row],[Atividade]])</f>
        <v>CAMINHÃO DE SOLDA</v>
      </c>
      <c r="AJ43" s="9" t="str">
        <f ca="1">IF(D43="","*",VLOOKUP(AI43,BS_ATIVIDADE[#Data],3,FALSE))</f>
        <v>CAMINHÂO - SOLDA</v>
      </c>
      <c r="AK43" s="278" t="str">
        <f ca="1">IF(BS_CONTROLE[[#This Row],[Local - Partida]]=0, "-", BS_CONTROLE[[#This Row],[Local - Partida]])</f>
        <v>ZDK1</v>
      </c>
      <c r="AL43" s="278" t="str">
        <f ca="1">IF(BS_CONTROLE[[#This Row],[Local - Encerramento]]=0, "-", BS_CONTROLE[[#This Row],[Local - Encerramento]])</f>
        <v>ZDK1</v>
      </c>
      <c r="AM43" s="278" t="str">
        <f ca="1">IF(BS_CONTROLE[[#This Row],[Entre - Estações]]=0, "-", BS_CONTROLE[[#This Row],[Entre - Estações]])</f>
        <v>ZDK-ZVT</v>
      </c>
      <c r="AN43" s="278" t="str">
        <f ca="1">IF(BS_CONTROLE[[#This Row],[SB]]=0, "-", BS_CONTROLE[[#This Row],[SB]])</f>
        <v>ZDK1/ZDKZVT</v>
      </c>
      <c r="AO43" s="279">
        <f ca="1">IF(BS_CONTROLE[[#This Row],[SUB]]=0, "-", BS_CONTROLE[[#This Row],[SUB]])</f>
        <v>78</v>
      </c>
      <c r="AP43" s="280">
        <f ca="1">IF(BS_CONTROLE[[#This Row],[KM - Inicio]]=0, "-", BS_CONTROLE[[#This Row],[KM - Inicio]])</f>
        <v>251</v>
      </c>
      <c r="AQ43" s="280">
        <f ca="1"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 ca="1">IFERROR(_xlfn.XLOOKUP(AI43, BS_ATIVIDADE[ATIVIDADE],BS_ATIVIDADE[UNIDADE] ), "*")</f>
        <v>Nº DE SOLDA</v>
      </c>
      <c r="BC43" s="70" t="str" cm="1">
        <f t="array" aca="1" ref="BC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aca="1" ref="BD4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 ca="1">IFERROR(_xlfn.XLOOKUP(AO43, BASE_MAPA!$D$2:$D$359, BASE_MAPA!$I$2:$I$359), "ERRO")</f>
        <v>ITIRAPINA - BAURU</v>
      </c>
      <c r="BF43" s="281" t="str">
        <f ca="1"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 ca="1"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aca="1" ref="S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aca="1" ref="T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 ca="1">IF(BS_CONTROLE[[#This Row],[Atividade]]=0, "-", BS_CONTROLE[[#This Row],[Atividade]])</f>
        <v>OUTRAS ATIVIDADES</v>
      </c>
      <c r="AJ44" s="9" t="str">
        <f ca="1">IF(D44="","*",VLOOKUP(AI44,BS_ATIVIDADE[#Data],3,FALSE))</f>
        <v>OUTROS</v>
      </c>
      <c r="AK44" s="278" t="str">
        <f ca="1">IF(BS_CONTROLE[[#This Row],[Local - Partida]]=0, "-", BS_CONTROLE[[#This Row],[Local - Partida]])</f>
        <v>PSG</v>
      </c>
      <c r="AL44" s="278" t="str">
        <f ca="1">IF(BS_CONTROLE[[#This Row],[Local - Encerramento]]=0, "-", BS_CONTROLE[[#This Row],[Local - Encerramento]])</f>
        <v>PPR</v>
      </c>
      <c r="AM44" s="278" t="str">
        <f ca="1">IF(BS_CONTROLE[[#This Row],[Entre - Estações]]=0, "-", BS_CONTROLE[[#This Row],[Entre - Estações]])</f>
        <v>POA-PAM</v>
      </c>
      <c r="AN44" s="278" t="str">
        <f ca="1">IF(BS_CONTROLE[[#This Row],[SB]]=0, "-", BS_CONTROLE[[#This Row],[SB]])</f>
        <v>POAPAM</v>
      </c>
      <c r="AO44" s="279">
        <f ca="1">IF(BS_CONTROLE[[#This Row],[SUB]]=0, "-", BS_CONTROLE[[#This Row],[SUB]])</f>
        <v>103</v>
      </c>
      <c r="AP44" s="280">
        <f ca="1">IF(BS_CONTROLE[[#This Row],[KM - Inicio]]=0, "-", BS_CONTROLE[[#This Row],[KM - Inicio]])</f>
        <v>1882</v>
      </c>
      <c r="AQ44" s="280" t="str">
        <f ca="1"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 ca="1">IFERROR(_xlfn.XLOOKUP(AI44, BS_ATIVIDADE[ATIVIDADE],BS_ATIVIDADE[UNIDADE] ), "*")</f>
        <v>BINÁRIO</v>
      </c>
      <c r="BC44" s="70" t="str" cm="1">
        <f t="array" aca="1" ref="BC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aca="1" ref="BD4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 ca="1">IFERROR(_xlfn.XLOOKUP(AO44, BASE_MAPA!$D$2:$D$359, BASE_MAPA!$I$2:$I$359), "ERRO")</f>
        <v>OURO VERDE - LIGAÇÃO</v>
      </c>
      <c r="BF44" s="281" t="str">
        <f ca="1"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 ca="1"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aca="1" ref="M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aca="1" ref="N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aca="1" ref="S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aca="1" ref="T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 ca="1">IF(BS_CONTROLE[[#This Row],[Atividade]]=0, "-", BS_CONTROLE[[#This Row],[Atividade]])</f>
        <v>-</v>
      </c>
      <c r="AJ45" s="9" t="str">
        <f ca="1">IF(D45="","*",VLOOKUP(AI45,BS_ATIVIDADE[#Data],3,FALSE))</f>
        <v>*</v>
      </c>
      <c r="AK45" s="278" t="str">
        <f ca="1">IF(BS_CONTROLE[[#This Row],[Local - Partida]]=0, "-", BS_CONTROLE[[#This Row],[Local - Partida]])</f>
        <v>-</v>
      </c>
      <c r="AL45" s="278" t="str">
        <f ca="1">IF(BS_CONTROLE[[#This Row],[Local - Encerramento]]=0, "-", BS_CONTROLE[[#This Row],[Local - Encerramento]])</f>
        <v>-</v>
      </c>
      <c r="AM45" s="278" t="str">
        <f ca="1">IF(BS_CONTROLE[[#This Row],[Entre - Estações]]=0, "-", BS_CONTROLE[[#This Row],[Entre - Estações]])</f>
        <v>-</v>
      </c>
      <c r="AN45" s="278" t="str">
        <f ca="1">IF(BS_CONTROLE[[#This Row],[SB]]=0, "-", BS_CONTROLE[[#This Row],[SB]])</f>
        <v>-</v>
      </c>
      <c r="AO45" s="279" t="str">
        <f ca="1">IF(BS_CONTROLE[[#This Row],[SUB]]=0, "-", BS_CONTROLE[[#This Row],[SUB]])</f>
        <v>-</v>
      </c>
      <c r="AP45" s="280" t="str">
        <f ca="1">IF(BS_CONTROLE[[#This Row],[KM - Inicio]]=0, "-", BS_CONTROLE[[#This Row],[KM - Inicio]])</f>
        <v>-</v>
      </c>
      <c r="AQ45" s="280" t="str">
        <f ca="1"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 ca="1">IFERROR(_xlfn.XLOOKUP(AI45, BS_ATIVIDADE[ATIVIDADE],BS_ATIVIDADE[UNIDADE] ), "*")</f>
        <v>*</v>
      </c>
      <c r="BC45" s="70" t="str" cm="1">
        <f t="array" aca="1" ref="BC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aca="1" ref="BD4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 ca="1">IFERROR(_xlfn.XLOOKUP(AO45, BASE_MAPA!$D$2:$D$359, BASE_MAPA!$I$2:$I$359), "ERRO")</f>
        <v>ERRO</v>
      </c>
      <c r="BF45" s="281" t="str">
        <f ca="1"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 ca="1"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aca="1" ref="M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aca="1" ref="N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aca="1" ref="S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aca="1" ref="T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 ca="1">IF(BS_CONTROLE[[#This Row],[Atividade]]=0, "-", BS_CONTROLE[[#This Row],[Atividade]])</f>
        <v>PDM - PEDRA - DESCARGA</v>
      </c>
      <c r="AJ46" s="9" t="str">
        <f ca="1">IF(D46="","*",VLOOKUP(AI46,BS_ATIVIDADE[#Data],3,FALSE))</f>
        <v>PEDRA</v>
      </c>
      <c r="AK46" s="278" t="str">
        <f ca="1">IF(BS_CONTROLE[[#This Row],[Local - Partida]]=0, "-", BS_CONTROLE[[#This Row],[Local - Partida]])</f>
        <v>TAG2</v>
      </c>
      <c r="AL46" s="278" t="str">
        <f ca="1">IF(BS_CONTROLE[[#This Row],[Local - Encerramento]]=0, "-", BS_CONTROLE[[#This Row],[Local - Encerramento]])</f>
        <v>TAG2</v>
      </c>
      <c r="AM46" s="278" t="str">
        <f ca="1">IF(BS_CONTROLE[[#This Row],[Entre - Estações]]=0, "-", BS_CONTROLE[[#This Row],[Entre - Estações]])</f>
        <v>TGR-TBE</v>
      </c>
      <c r="AN46" s="278" t="str">
        <f ca="1">IF(BS_CONTROLE[[#This Row],[SB]]=0, "-", BS_CONTROLE[[#This Row],[SB]])</f>
        <v>521TBE</v>
      </c>
      <c r="AO46" s="279">
        <f ca="1">IF(BS_CONTROLE[[#This Row],[SUB]]=0, "-", BS_CONTROLE[[#This Row],[SUB]])</f>
        <v>98</v>
      </c>
      <c r="AP46" s="280">
        <f ca="1">IF(BS_CONTROLE[[#This Row],[KM - Inicio]]=0, "-", BS_CONTROLE[[#This Row],[KM - Inicio]])</f>
        <v>523</v>
      </c>
      <c r="AQ46" s="280">
        <f ca="1"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 ca="1">IFERROR(_xlfn.XLOOKUP(AI46, BS_ATIVIDADE[ATIVIDADE],BS_ATIVIDADE[UNIDADE] ), "*")</f>
        <v>VAGÕES</v>
      </c>
      <c r="BC46" s="70" t="str" cm="1">
        <f t="array" aca="1" ref="BC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aca="1" ref="BD4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 ca="1">IFERROR(_xlfn.XLOOKUP(AO46, BASE_MAPA!$D$2:$D$359, BASE_MAPA!$I$2:$I$359), "ERRO")</f>
        <v>ALTO ARAGUAIA - RONDONOPOLIS</v>
      </c>
      <c r="BF46" s="281" t="str">
        <f ca="1"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 ca="1"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aca="1" ref="S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aca="1" ref="T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 ca="1">IF(BS_CONTROLE[[#This Row],[Atividade]]=0, "-", BS_CONTROLE[[#This Row],[Atividade]])</f>
        <v>INSPEÇÃO AUTO DE LINHA</v>
      </c>
      <c r="AJ47" s="9" t="str">
        <f ca="1">IF(D47="","*",VLOOKUP(AI47,BS_ATIVIDADE[#Data],3,FALSE))</f>
        <v>OUTROS</v>
      </c>
      <c r="AK47" s="278" t="str">
        <f ca="1">IF(BS_CONTROLE[[#This Row],[Local - Partida]]=0, "-", BS_CONTROLE[[#This Row],[Local - Partida]])</f>
        <v>TGR2</v>
      </c>
      <c r="AL47" s="278" t="str">
        <f ca="1">IF(BS_CONTROLE[[#This Row],[Local - Encerramento]]=0, "-", BS_CONTROLE[[#This Row],[Local - Encerramento]])</f>
        <v>TIQ</v>
      </c>
      <c r="AM47" s="278" t="str">
        <f ca="1">IF(BS_CONTROLE[[#This Row],[Entre - Estações]]=0, "-", BS_CONTROLE[[#This Row],[Entre - Estações]])</f>
        <v>TGR-TIQ</v>
      </c>
      <c r="AN47" s="278" t="str">
        <f ca="1">IF(BS_CONTROLE[[#This Row],[SB]]=0, "-", BS_CONTROLE[[#This Row],[SB]])</f>
        <v>TGRTIQ</v>
      </c>
      <c r="AO47" s="279">
        <f ca="1">IF(BS_CONTROLE[[#This Row],[SUB]]=0, "-", BS_CONTROLE[[#This Row],[SUB]])</f>
        <v>74</v>
      </c>
      <c r="AP47" s="280">
        <f ca="1">IF(BS_CONTROLE[[#This Row],[KM - Inicio]]=0, "-", BS_CONTROLE[[#This Row],[KM - Inicio]])</f>
        <v>501</v>
      </c>
      <c r="AQ47" s="280" t="str">
        <f ca="1"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 ca="1">IFERROR(_xlfn.XLOOKUP(AI47, BS_ATIVIDADE[ATIVIDADE],BS_ATIVIDADE[UNIDADE] ), "*")</f>
        <v>BINÁRIO</v>
      </c>
      <c r="BC47" s="70" t="str" cm="1">
        <f t="array" aca="1" ref="BC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aca="1" ref="BD4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 ca="1">IFERROR(_xlfn.XLOOKUP(AO47, BASE_MAPA!$D$2:$D$359, BASE_MAPA!$I$2:$I$359), "ERRO")</f>
        <v>MARCO INICIAL - ALTO ARAGUAIA</v>
      </c>
      <c r="BF47" s="281" t="str">
        <f ca="1"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 ca="1"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aca="1" ref="S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aca="1" ref="T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 ca="1">IF(BS_CONTROLE[[#This Row],[Atividade]]=0, "-", BS_CONTROLE[[#This Row],[Atividade]])</f>
        <v>PDM - SOLDA</v>
      </c>
      <c r="AJ48" s="9" t="str">
        <f ca="1">IF(D48="","*",VLOOKUP(AI48,BS_ATIVIDADE[#Data],3,FALSE))</f>
        <v>SOLDA</v>
      </c>
      <c r="AK48" s="278" t="str">
        <f ca="1">IF(BS_CONTROLE[[#This Row],[Local - Partida]]=0, "-", BS_CONTROLE[[#This Row],[Local - Partida]])</f>
        <v>TPC440</v>
      </c>
      <c r="AL48" s="278" t="str">
        <f ca="1">IF(BS_CONTROLE[[#This Row],[Local - Encerramento]]=0, "-", BS_CONTROLE[[#This Row],[Local - Encerramento]])</f>
        <v>-</v>
      </c>
      <c r="AM48" s="278" t="str">
        <f ca="1">IF(BS_CONTROLE[[#This Row],[Entre - Estações]]=0, "-", BS_CONTROLE[[#This Row],[Entre - Estações]])</f>
        <v>TPC-TVL</v>
      </c>
      <c r="AN48" s="278" t="str">
        <f ca="1">IF(BS_CONTROLE[[#This Row],[SB]]=0, "-", BS_CONTROLE[[#This Row],[SB]])</f>
        <v>TPC440</v>
      </c>
      <c r="AO48" s="279">
        <f ca="1">IF(BS_CONTROLE[[#This Row],[SUB]]=0, "-", BS_CONTROLE[[#This Row],[SUB]])</f>
        <v>74</v>
      </c>
      <c r="AP48" s="280">
        <f ca="1">IF(BS_CONTROLE[[#This Row],[KM - Inicio]]=0, "-", BS_CONTROLE[[#This Row],[KM - Inicio]])</f>
        <v>436</v>
      </c>
      <c r="AQ48" s="280" t="str">
        <f ca="1"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 ca="1">IFERROR(_xlfn.XLOOKUP(AI48, BS_ATIVIDADE[ATIVIDADE],BS_ATIVIDADE[UNIDADE] ), "*")</f>
        <v>Nº DE SOLDA</v>
      </c>
      <c r="BC48" s="70" t="str" cm="1">
        <f t="array" aca="1" ref="BC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aca="1" ref="BD4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 ca="1">IFERROR(_xlfn.XLOOKUP(AO48, BASE_MAPA!$D$2:$D$359, BASE_MAPA!$I$2:$I$359), "ERRO")</f>
        <v>MARCO INICIAL - ALTO ARAGUAIA</v>
      </c>
      <c r="BF48" s="281" t="str">
        <f ca="1"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 ca="1"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aca="1" ref="S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aca="1" ref="T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 ca="1">IF(BS_CONTROLE[[#This Row],[Atividade]]=0, "-", BS_CONTROLE[[#This Row],[Atividade]])</f>
        <v>MECANIZAÇÃO - DOL</v>
      </c>
      <c r="AJ49" s="9" t="str">
        <f ca="1">IF(D49="","*",VLOOKUP(AI49,BS_ATIVIDADE[#Data],3,FALSE))</f>
        <v>MECANIZAÇÃO - DOL</v>
      </c>
      <c r="AK49" s="278" t="str">
        <f ca="1">IF(BS_CONTROLE[[#This Row],[Local - Partida]]=0, "-", BS_CONTROLE[[#This Row],[Local - Partida]])</f>
        <v>TOM2</v>
      </c>
      <c r="AL49" s="278" t="str">
        <f ca="1">IF(BS_CONTROLE[[#This Row],[Local - Encerramento]]=0, "-", BS_CONTROLE[[#This Row],[Local - Encerramento]])</f>
        <v>TOM2</v>
      </c>
      <c r="AM49" s="278" t="str">
        <f ca="1">IF(BS_CONTROLE[[#This Row],[Entre - Estações]]=0, "-", BS_CONTROLE[[#This Row],[Entre - Estações]])</f>
        <v>TOM-TPC</v>
      </c>
      <c r="AN49" s="278" t="str">
        <f ca="1">IF(BS_CONTROLE[[#This Row],[SB]]=0, "-", BS_CONTROLE[[#This Row],[SB]])</f>
        <v>416TPC</v>
      </c>
      <c r="AO49" s="279">
        <f ca="1">IF(BS_CONTROLE[[#This Row],[SUB]]=0, "-", BS_CONTROLE[[#This Row],[SUB]])</f>
        <v>74</v>
      </c>
      <c r="AP49" s="280">
        <f ca="1">IF(BS_CONTROLE[[#This Row],[KM - Inicio]]=0, "-", BS_CONTROLE[[#This Row],[KM - Inicio]])</f>
        <v>416.2</v>
      </c>
      <c r="AQ49" s="280" t="str">
        <f ca="1"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 ca="1">IFERROR(_xlfn.XLOOKUP(AI49, BS_ATIVIDADE[ATIVIDADE],BS_ATIVIDADE[UNIDADE] ), "*")</f>
        <v>M</v>
      </c>
      <c r="BC49" s="70" t="str" cm="1">
        <f t="array" aca="1" ref="BC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aca="1" ref="BD4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 ca="1">IFERROR(_xlfn.XLOOKUP(AO49, BASE_MAPA!$D$2:$D$359, BASE_MAPA!$I$2:$I$359), "ERRO")</f>
        <v>MARCO INICIAL - ALTO ARAGUAIA</v>
      </c>
      <c r="BF49" s="281" t="str">
        <f ca="1"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 ca="1"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aca="1" ref="S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aca="1" ref="T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 ca="1">IF(BS_CONTROLE[[#This Row],[Atividade]]=0, "-", BS_CONTROLE[[#This Row],[Atividade]])</f>
        <v>PDM - SOLDA</v>
      </c>
      <c r="AJ50" s="9" t="str">
        <f ca="1">IF(D50="","*",VLOOKUP(AI50,BS_ATIVIDADE[#Data],3,FALSE))</f>
        <v>SOLDA</v>
      </c>
      <c r="AK50" s="278" t="str">
        <f ca="1">IF(BS_CONTROLE[[#This Row],[Local - Partida]]=0, "-", BS_CONTROLE[[#This Row],[Local - Partida]])</f>
        <v>-</v>
      </c>
      <c r="AL50" s="278" t="str">
        <f ca="1">IF(BS_CONTROLE[[#This Row],[Local - Encerramento]]=0, "-", BS_CONTROLE[[#This Row],[Local - Encerramento]])</f>
        <v>-</v>
      </c>
      <c r="AM50" s="278" t="str">
        <f ca="1">IF(BS_CONTROLE[[#This Row],[Entre - Estações]]=0, "-", BS_CONTROLE[[#This Row],[Entre - Estações]])</f>
        <v>TIP</v>
      </c>
      <c r="AN50" s="278" t="str">
        <f ca="1">IF(BS_CONTROLE[[#This Row],[SB]]=0, "-", BS_CONTROLE[[#This Row],[SB]])</f>
        <v>TIP1</v>
      </c>
      <c r="AO50" s="279">
        <f ca="1">IF(BS_CONTROLE[[#This Row],[SUB]]=0, "-", BS_CONTROLE[[#This Row],[SUB]])</f>
        <v>74</v>
      </c>
      <c r="AP50" s="280">
        <f ca="1">IF(BS_CONTROLE[[#This Row],[KM - Inicio]]=0, "-", BS_CONTROLE[[#This Row],[KM - Inicio]])</f>
        <v>399.8</v>
      </c>
      <c r="AQ50" s="280" t="str">
        <f ca="1"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 ca="1">IFERROR(_xlfn.XLOOKUP(AI50, BS_ATIVIDADE[ATIVIDADE],BS_ATIVIDADE[UNIDADE] ), "*")</f>
        <v>Nº DE SOLDA</v>
      </c>
      <c r="BC50" s="70" t="str" cm="1">
        <f t="array" aca="1" ref="BC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aca="1" ref="BD5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 ca="1">IFERROR(_xlfn.XLOOKUP(AO50, BASE_MAPA!$D$2:$D$359, BASE_MAPA!$I$2:$I$359), "ERRO")</f>
        <v>MARCO INICIAL - ALTO ARAGUAIA</v>
      </c>
      <c r="BF50" s="281" t="str">
        <f ca="1"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 ca="1"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aca="1" ref="S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aca="1" ref="T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 ca="1">IF(BS_CONTROLE[[#This Row],[Atividade]]=0, "-", BS_CONTROLE[[#This Row],[Atividade]])</f>
        <v>DOL - PEDRA - DESCARGA</v>
      </c>
      <c r="AJ51" s="9" t="str">
        <f ca="1">IF(D51="","*",VLOOKUP(AI51,BS_ATIVIDADE[#Data],3,FALSE))</f>
        <v>LASTRO</v>
      </c>
      <c r="AK51" s="278" t="str">
        <f ca="1">IF(BS_CONTROLE[[#This Row],[Local - Partida]]=0, "-", BS_CONTROLE[[#This Row],[Local - Partida]])</f>
        <v>TCS2</v>
      </c>
      <c r="AL51" s="278" t="str">
        <f ca="1">IF(BS_CONTROLE[[#This Row],[Local - Encerramento]]=0, "-", BS_CONTROLE[[#This Row],[Local - Encerramento]])</f>
        <v>TCS2</v>
      </c>
      <c r="AM51" s="278" t="str">
        <f ca="1">IF(BS_CONTROLE[[#This Row],[Entre - Estações]]=0, "-", BS_CONTROLE[[#This Row],[Entre - Estações]])</f>
        <v>TJA-TCS</v>
      </c>
      <c r="AN51" s="278" t="str">
        <f ca="1">IF(BS_CONTROLE[[#This Row],[SB]]=0, "-", BS_CONTROLE[[#This Row],[SB]])</f>
        <v>TJA277</v>
      </c>
      <c r="AO51" s="279">
        <f ca="1">IF(BS_CONTROLE[[#This Row],[SUB]]=0, "-", BS_CONTROLE[[#This Row],[SUB]])</f>
        <v>74</v>
      </c>
      <c r="AP51" s="280">
        <f ca="1">IF(BS_CONTROLE[[#This Row],[KM - Inicio]]=0, "-", BS_CONTROLE[[#This Row],[KM - Inicio]])</f>
        <v>273</v>
      </c>
      <c r="AQ51" s="280">
        <f ca="1"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 ca="1">IFERROR(_xlfn.XLOOKUP(AI51, BS_ATIVIDADE[ATIVIDADE],BS_ATIVIDADE[UNIDADE] ), "*")</f>
        <v>VAGÕES</v>
      </c>
      <c r="BC51" s="70" t="str" cm="1">
        <f t="array" aca="1" ref="BC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aca="1" ref="BD5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 ca="1">IFERROR(_xlfn.XLOOKUP(AO51, BASE_MAPA!$D$2:$D$359, BASE_MAPA!$I$2:$I$359), "ERRO")</f>
        <v>MARCO INICIAL - ALTO ARAGUAIA</v>
      </c>
      <c r="BF51" s="281" t="str">
        <f ca="1"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 ca="1"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aca="1" ref="S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aca="1" ref="T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 ca="1">IF(BS_CONTROLE[[#This Row],[Atividade]]=0, "-", BS_CONTROLE[[#This Row],[Atividade]])</f>
        <v>MECANIZAÇÃO - SOCADORA</v>
      </c>
      <c r="AJ52" s="9" t="str">
        <f ca="1">IF(D52="","*",VLOOKUP(AI52,BS_ATIVIDADE[#Data],3,FALSE))</f>
        <v>MECANIZAÇÃO - SOCADORA</v>
      </c>
      <c r="AK52" s="278" t="str">
        <f ca="1">IF(BS_CONTROLE[[#This Row],[Local - Partida]]=0, "-", BS_CONTROLE[[#This Row],[Local - Partida]])</f>
        <v>TID2</v>
      </c>
      <c r="AL52" s="278" t="str">
        <f ca="1">IF(BS_CONTROLE[[#This Row],[Local - Encerramento]]=0, "-", BS_CONTROLE[[#This Row],[Local - Encerramento]])</f>
        <v>TID2</v>
      </c>
      <c r="AM52" s="278" t="str">
        <f ca="1">IF(BS_CONTROLE[[#This Row],[Entre - Estações]]=0, "-", BS_CONTROLE[[#This Row],[Entre - Estações]])</f>
        <v>TID-TVI</v>
      </c>
      <c r="AN52" s="278" t="str">
        <f ca="1">IF(BS_CONTROLE[[#This Row],[SB]]=0, "-", BS_CONTROLE[[#This Row],[SB]])</f>
        <v>TID201</v>
      </c>
      <c r="AO52" s="279">
        <f ca="1">IF(BS_CONTROLE[[#This Row],[SUB]]=0, "-", BS_CONTROLE[[#This Row],[SUB]])</f>
        <v>74</v>
      </c>
      <c r="AP52" s="280">
        <f ca="1">IF(BS_CONTROLE[[#This Row],[KM - Inicio]]=0, "-", BS_CONTROLE[[#This Row],[KM - Inicio]])</f>
        <v>200</v>
      </c>
      <c r="AQ52" s="280">
        <f ca="1"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 ca="1">IFERROR(_xlfn.XLOOKUP(AI52, BS_ATIVIDADE[ATIVIDADE],BS_ATIVIDADE[UNIDADE] ), "*")</f>
        <v>M</v>
      </c>
      <c r="BC52" s="70" t="str" cm="1">
        <f t="array" aca="1" ref="BC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aca="1" ref="BD5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 ca="1">IFERROR(_xlfn.XLOOKUP(AO52, BASE_MAPA!$D$2:$D$359, BASE_MAPA!$I$2:$I$359), "ERRO")</f>
        <v>MARCO INICIAL - ALTO ARAGUAIA</v>
      </c>
      <c r="BF52" s="281" t="str">
        <f ca="1"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 ca="1"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aca="1" ref="S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aca="1" ref="T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 ca="1">IF(BS_CONTROLE[[#This Row],[Atividade]]=0, "-", BS_CONTROLE[[#This Row],[Atividade]])</f>
        <v>PDM - SOLDA</v>
      </c>
      <c r="AJ53" s="9" t="str">
        <f ca="1">IF(D53="","*",VLOOKUP(AI53,BS_ATIVIDADE[#Data],3,FALSE))</f>
        <v>SOLDA</v>
      </c>
      <c r="AK53" s="278" t="str">
        <f ca="1">IF(BS_CONTROLE[[#This Row],[Local - Partida]]=0, "-", BS_CONTROLE[[#This Row],[Local - Partida]])</f>
        <v>TRPK12</v>
      </c>
      <c r="AL53" s="278" t="str">
        <f ca="1">IF(BS_CONTROLE[[#This Row],[Local - Encerramento]]=0, "-", BS_CONTROLE[[#This Row],[Local - Encerramento]])</f>
        <v>-</v>
      </c>
      <c r="AM53" s="278" t="str">
        <f ca="1">IF(BS_CONTROLE[[#This Row],[Entre - Estações]]=0, "-", BS_CONTROLE[[#This Row],[Entre - Estações]])</f>
        <v>TRP-TAP</v>
      </c>
      <c r="AN53" s="278" t="str">
        <f ca="1">IF(BS_CONTROLE[[#This Row],[SB]]=0, "-", BS_CONTROLE[[#This Row],[SB]])</f>
        <v>TRPK12</v>
      </c>
      <c r="AO53" s="279">
        <f ca="1">IF(BS_CONTROLE[[#This Row],[SUB]]=0, "-", BS_CONTROLE[[#This Row],[SUB]])</f>
        <v>74</v>
      </c>
      <c r="AP53" s="280">
        <f ca="1">IF(BS_CONTROLE[[#This Row],[KM - Inicio]]=0, "-", BS_CONTROLE[[#This Row],[KM - Inicio]])</f>
        <v>11.7</v>
      </c>
      <c r="AQ53" s="280" t="str">
        <f ca="1"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 ca="1">IFERROR(_xlfn.XLOOKUP(AI53, BS_ATIVIDADE[ATIVIDADE],BS_ATIVIDADE[UNIDADE] ), "*")</f>
        <v>Nº DE SOLDA</v>
      </c>
      <c r="BC53" s="70" t="str" cm="1">
        <f t="array" aca="1" ref="BC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aca="1" ref="BD5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 ca="1">IFERROR(_xlfn.XLOOKUP(AO53, BASE_MAPA!$D$2:$D$359, BASE_MAPA!$I$2:$I$359), "ERRO")</f>
        <v>MARCO INICIAL - ALTO ARAGUAIA</v>
      </c>
      <c r="BF53" s="281" t="str">
        <f ca="1"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 ca="1"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aca="1" ref="S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aca="1" ref="T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 ca="1">IF(BS_CONTROLE[[#This Row],[Atividade]]=0, "-", BS_CONTROLE[[#This Row],[Atividade]])</f>
        <v>MODERNIZAÇÃO - SOCADORA</v>
      </c>
      <c r="AJ54" s="9" t="str">
        <f ca="1">IF(D54="","*",VLOOKUP(AI54,BS_ATIVIDADE[#Data],3,FALSE))</f>
        <v>MODERNIZAÇÃO</v>
      </c>
      <c r="AK54" s="278" t="str">
        <f ca="1">IF(BS_CONTROLE[[#This Row],[Local - Partida]]=0, "-", BS_CONTROLE[[#This Row],[Local - Partida]])</f>
        <v>ZGT1</v>
      </c>
      <c r="AL54" s="278" t="str">
        <f ca="1">IF(BS_CONTROLE[[#This Row],[Local - Encerramento]]=0, "-", BS_CONTROLE[[#This Row],[Local - Encerramento]])</f>
        <v>ZGT1</v>
      </c>
      <c r="AM54" s="278" t="str">
        <f ca="1">IF(BS_CONTROLE[[#This Row],[Entre - Estações]]=0, "-", BS_CONTROLE[[#This Row],[Entre - Estações]])</f>
        <v>ZRI-ZGT</v>
      </c>
      <c r="AN54" s="278" t="str">
        <f ca="1">IF(BS_CONTROLE[[#This Row],[SB]]=0, "-", BS_CONTROLE[[#This Row],[SB]])</f>
        <v>ZRIZGT</v>
      </c>
      <c r="AO54" s="279">
        <f ca="1">IF(BS_CONTROLE[[#This Row],[SUB]]=0, "-", BS_CONTROLE[[#This Row],[SUB]])</f>
        <v>72</v>
      </c>
      <c r="AP54" s="280">
        <f ca="1">IF(BS_CONTROLE[[#This Row],[KM - Inicio]]=0, "-", BS_CONTROLE[[#This Row],[KM - Inicio]])</f>
        <v>293.39999999999998</v>
      </c>
      <c r="AQ54" s="280">
        <f ca="1"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 ca="1">IFERROR(_xlfn.XLOOKUP(AI54, BS_ATIVIDADE[ATIVIDADE],BS_ATIVIDADE[UNIDADE] ), "*")</f>
        <v>M</v>
      </c>
      <c r="BC54" s="70" t="str" cm="1">
        <f t="array" aca="1" ref="BC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aca="1" ref="BD5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 ca="1">IFERROR(_xlfn.XLOOKUP(AO54, BASE_MAPA!$D$2:$D$359, BASE_MAPA!$I$2:$I$359), "ERRO")</f>
        <v>ARARAQUARA - COLOMBIA</v>
      </c>
      <c r="BF54" s="281" t="str">
        <f ca="1"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 ca="1"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aca="1" ref="S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aca="1" ref="T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 ca="1">IF(BS_CONTROLE[[#This Row],[Atividade]]=0, "-", BS_CONTROLE[[#This Row],[Atividade]])</f>
        <v>CAMINHÃO DE SOLDA</v>
      </c>
      <c r="AJ55" s="9" t="str">
        <f ca="1">IF(D55="","*",VLOOKUP(AI55,BS_ATIVIDADE[#Data],3,FALSE))</f>
        <v>CAMINHÂO - SOLDA</v>
      </c>
      <c r="AK55" s="278" t="str">
        <f ca="1">IF(BS_CONTROLE[[#This Row],[Local - Partida]]=0, "-", BS_CONTROLE[[#This Row],[Local - Partida]])</f>
        <v>ZDK1</v>
      </c>
      <c r="AL55" s="278" t="str">
        <f ca="1">IF(BS_CONTROLE[[#This Row],[Local - Encerramento]]=0, "-", BS_CONTROLE[[#This Row],[Local - Encerramento]])</f>
        <v>ZDK1</v>
      </c>
      <c r="AM55" s="278" t="str">
        <f ca="1">IF(BS_CONTROLE[[#This Row],[Entre - Estações]]=0, "-", BS_CONTROLE[[#This Row],[Entre - Estações]])</f>
        <v>ZDK-ZVT</v>
      </c>
      <c r="AN55" s="278" t="str">
        <f ca="1">IF(BS_CONTROLE[[#This Row],[SB]]=0, "-", BS_CONTROLE[[#This Row],[SB]])</f>
        <v>ZDK1/ZDKZVT</v>
      </c>
      <c r="AO55" s="279">
        <f ca="1">IF(BS_CONTROLE[[#This Row],[SUB]]=0, "-", BS_CONTROLE[[#This Row],[SUB]])</f>
        <v>78</v>
      </c>
      <c r="AP55" s="280">
        <f ca="1">IF(BS_CONTROLE[[#This Row],[KM - Inicio]]=0, "-", BS_CONTROLE[[#This Row],[KM - Inicio]])</f>
        <v>251</v>
      </c>
      <c r="AQ55" s="280">
        <f ca="1"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 ca="1">IFERROR(_xlfn.XLOOKUP(AI55, BS_ATIVIDADE[ATIVIDADE],BS_ATIVIDADE[UNIDADE] ), "*")</f>
        <v>Nº DE SOLDA</v>
      </c>
      <c r="BC55" s="70" t="str" cm="1">
        <f t="array" aca="1" ref="BC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aca="1" ref="BD5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 ca="1">IFERROR(_xlfn.XLOOKUP(AO55, BASE_MAPA!$D$2:$D$359, BASE_MAPA!$I$2:$I$359), "ERRO")</f>
        <v>ITIRAPINA - BAURU</v>
      </c>
      <c r="BF55" s="281" t="str">
        <f ca="1"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 ca="1"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aca="1" ref="S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aca="1" ref="T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 ca="1">IF(BS_CONTROLE[[#This Row],[Atividade]]=0, "-", BS_CONTROLE[[#This Row],[Atividade]])</f>
        <v>DESLOCAMENTO</v>
      </c>
      <c r="AJ56" s="9" t="str">
        <f ca="1">IF(D56="","*",VLOOKUP(AI56,BS_ATIVIDADE[#Data],3,FALSE))</f>
        <v>OUTROS</v>
      </c>
      <c r="AK56" s="278" t="str">
        <f ca="1">IF(BS_CONTROLE[[#This Row],[Local - Partida]]=0, "-", BS_CONTROLE[[#This Row],[Local - Partida]])</f>
        <v>ZTP</v>
      </c>
      <c r="AL56" s="278" t="str">
        <f ca="1">IF(BS_CONTROLE[[#This Row],[Local - Encerramento]]=0, "-", BS_CONTROLE[[#This Row],[Local - Encerramento]])</f>
        <v>IBA</v>
      </c>
      <c r="AM56" s="278" t="str">
        <f ca="1">IF(BS_CONTROLE[[#This Row],[Entre - Estações]]=0, "-", BS_CONTROLE[[#This Row],[Entre - Estações]])</f>
        <v>ZTP-IBA</v>
      </c>
      <c r="AN56" s="278" t="str">
        <f ca="1">IF(BS_CONTROLE[[#This Row],[SB]]=0, "-", BS_CONTROLE[[#This Row],[SB]])</f>
        <v>ZTPIBA</v>
      </c>
      <c r="AO56" s="279">
        <f ca="1">IF(BS_CONTROLE[[#This Row],[SUB]]=0, "-", BS_CONTROLE[[#This Row],[SUB]])</f>
        <v>78</v>
      </c>
      <c r="AP56" s="280">
        <f ca="1">IF(BS_CONTROLE[[#This Row],[KM - Inicio]]=0, "-", BS_CONTROLE[[#This Row],[KM - Inicio]])</f>
        <v>336</v>
      </c>
      <c r="AQ56" s="280" t="str">
        <f ca="1"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 ca="1">IFERROR(_xlfn.XLOOKUP(AI56, BS_ATIVIDADE[ATIVIDADE],BS_ATIVIDADE[UNIDADE] ), "*")</f>
        <v>BINÁRIO</v>
      </c>
      <c r="BC56" s="70" t="str" cm="1">
        <f t="array" aca="1" ref="BC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aca="1" ref="BD5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 ca="1">IFERROR(_xlfn.XLOOKUP(AO56, BASE_MAPA!$D$2:$D$359, BASE_MAPA!$I$2:$I$359), "ERRO")</f>
        <v>ITIRAPINA - BAURU</v>
      </c>
      <c r="BF56" s="281" t="str">
        <f ca="1"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 ca="1"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aca="1" ref="M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aca="1" ref="N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aca="1" ref="S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aca="1" ref="T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 ca="1">IF(BS_CONTROLE[[#This Row],[Atividade]]=0, "-", BS_CONTROLE[[#This Row],[Atividade]])</f>
        <v>-</v>
      </c>
      <c r="AJ57" s="9" t="str">
        <f ca="1">IF(D57="","*",VLOOKUP(AI57,BS_ATIVIDADE[#Data],3,FALSE))</f>
        <v>*</v>
      </c>
      <c r="AK57" s="278" t="str">
        <f ca="1">IF(BS_CONTROLE[[#This Row],[Local - Partida]]=0, "-", BS_CONTROLE[[#This Row],[Local - Partida]])</f>
        <v>-</v>
      </c>
      <c r="AL57" s="278" t="str">
        <f ca="1">IF(BS_CONTROLE[[#This Row],[Local - Encerramento]]=0, "-", BS_CONTROLE[[#This Row],[Local - Encerramento]])</f>
        <v>-</v>
      </c>
      <c r="AM57" s="278" t="str">
        <f ca="1">IF(BS_CONTROLE[[#This Row],[Entre - Estações]]=0, "-", BS_CONTROLE[[#This Row],[Entre - Estações]])</f>
        <v>-</v>
      </c>
      <c r="AN57" s="278" t="str">
        <f ca="1">IF(BS_CONTROLE[[#This Row],[SB]]=0, "-", BS_CONTROLE[[#This Row],[SB]])</f>
        <v>-</v>
      </c>
      <c r="AO57" s="279" t="str">
        <f ca="1">IF(BS_CONTROLE[[#This Row],[SUB]]=0, "-", BS_CONTROLE[[#This Row],[SUB]])</f>
        <v>-</v>
      </c>
      <c r="AP57" s="280" t="str">
        <f ca="1">IF(BS_CONTROLE[[#This Row],[KM - Inicio]]=0, "-", BS_CONTROLE[[#This Row],[KM - Inicio]])</f>
        <v>-</v>
      </c>
      <c r="AQ57" s="280" t="str">
        <f ca="1"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 ca="1">IFERROR(_xlfn.XLOOKUP(AI57, BS_ATIVIDADE[ATIVIDADE],BS_ATIVIDADE[UNIDADE] ), "*")</f>
        <v>*</v>
      </c>
      <c r="BC57" s="70" t="str" cm="1">
        <f t="array" aca="1" ref="BC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aca="1" ref="BD5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 ca="1">IFERROR(_xlfn.XLOOKUP(AO57, BASE_MAPA!$D$2:$D$359, BASE_MAPA!$I$2:$I$359), "ERRO")</f>
        <v>ERRO</v>
      </c>
      <c r="BF57" s="281" t="str">
        <f ca="1"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 ca="1"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aca="1" ref="M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aca="1" ref="N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aca="1" ref="S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aca="1" ref="T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 ca="1">IF(BS_CONTROLE[[#This Row],[Atividade]]=0, "-", BS_CONTROLE[[#This Row],[Atividade]])</f>
        <v>-</v>
      </c>
      <c r="AJ58" s="9" t="str">
        <f ca="1">IF(D58="","*",VLOOKUP(AI58,BS_ATIVIDADE[#Data],3,FALSE))</f>
        <v>*</v>
      </c>
      <c r="AK58" s="278" t="str">
        <f ca="1">IF(BS_CONTROLE[[#This Row],[Local - Partida]]=0, "-", BS_CONTROLE[[#This Row],[Local - Partida]])</f>
        <v>-</v>
      </c>
      <c r="AL58" s="278" t="str">
        <f ca="1">IF(BS_CONTROLE[[#This Row],[Local - Encerramento]]=0, "-", BS_CONTROLE[[#This Row],[Local - Encerramento]])</f>
        <v>-</v>
      </c>
      <c r="AM58" s="278" t="str">
        <f ca="1">IF(BS_CONTROLE[[#This Row],[Entre - Estações]]=0, "-", BS_CONTROLE[[#This Row],[Entre - Estações]])</f>
        <v>-</v>
      </c>
      <c r="AN58" s="278" t="str">
        <f ca="1">IF(BS_CONTROLE[[#This Row],[SB]]=0, "-", BS_CONTROLE[[#This Row],[SB]])</f>
        <v>-</v>
      </c>
      <c r="AO58" s="279" t="str">
        <f ca="1">IF(BS_CONTROLE[[#This Row],[SUB]]=0, "-", BS_CONTROLE[[#This Row],[SUB]])</f>
        <v>-</v>
      </c>
      <c r="AP58" s="280" t="str">
        <f ca="1">IF(BS_CONTROLE[[#This Row],[KM - Inicio]]=0, "-", BS_CONTROLE[[#This Row],[KM - Inicio]])</f>
        <v>-</v>
      </c>
      <c r="AQ58" s="280" t="str">
        <f ca="1"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 ca="1">IFERROR(_xlfn.XLOOKUP(AI58, BS_ATIVIDADE[ATIVIDADE],BS_ATIVIDADE[UNIDADE] ), "*")</f>
        <v>*</v>
      </c>
      <c r="BC58" s="70" t="str" cm="1">
        <f t="array" aca="1" ref="BC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aca="1" ref="BD5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 ca="1">IFERROR(_xlfn.XLOOKUP(AO58, BASE_MAPA!$D$2:$D$359, BASE_MAPA!$I$2:$I$359), "ERRO")</f>
        <v>ERRO</v>
      </c>
      <c r="BF58" s="281" t="str">
        <f ca="1"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 ca="1"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aca="1" ref="M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aca="1" ref="N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aca="1" ref="S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aca="1" ref="T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 ca="1">IF(BS_CONTROLE[[#This Row],[Atividade]]=0, "-", BS_CONTROLE[[#This Row],[Atividade]])</f>
        <v>PDM - PEDRA - CARGA</v>
      </c>
      <c r="AJ59" s="9" t="str">
        <f ca="1">IF(D59="","*",VLOOKUP(AI59,BS_ATIVIDADE[#Data],3,FALSE))</f>
        <v>OUTROS</v>
      </c>
      <c r="AK59" s="278" t="str">
        <f ca="1">IF(BS_CONTROLE[[#This Row],[Local - Partida]]=0, "-", BS_CONTROLE[[#This Row],[Local - Partida]])</f>
        <v>TGR2</v>
      </c>
      <c r="AL59" s="278" t="str">
        <f ca="1">IF(BS_CONTROLE[[#This Row],[Local - Encerramento]]=0, "-", BS_CONTROLE[[#This Row],[Local - Encerramento]])</f>
        <v>TGR2</v>
      </c>
      <c r="AM59" s="278" t="str">
        <f ca="1">IF(BS_CONTROLE[[#This Row],[Entre - Estações]]=0, "-", BS_CONTROLE[[#This Row],[Entre - Estações]])</f>
        <v>TGR-TBE</v>
      </c>
      <c r="AN59" s="278" t="str">
        <f ca="1">IF(BS_CONTROLE[[#This Row],[SB]]=0, "-", BS_CONTROLE[[#This Row],[SB]])</f>
        <v>TGR512</v>
      </c>
      <c r="AO59" s="279">
        <f ca="1">IF(BS_CONTROLE[[#This Row],[SUB]]=0, "-", BS_CONTROLE[[#This Row],[SUB]])</f>
        <v>98</v>
      </c>
      <c r="AP59" s="280">
        <f ca="1">IF(BS_CONTROLE[[#This Row],[KM - Inicio]]=0, "-", BS_CONTROLE[[#This Row],[KM - Inicio]])</f>
        <v>501.5</v>
      </c>
      <c r="AQ59" s="280" t="str">
        <f ca="1"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 ca="1">IFERROR(_xlfn.XLOOKUP(AI59, BS_ATIVIDADE[ATIVIDADE],BS_ATIVIDADE[UNIDADE] ), "*")</f>
        <v>VAGÕES</v>
      </c>
      <c r="BC59" s="70" t="str" cm="1">
        <f t="array" aca="1" ref="BC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aca="1" ref="BD5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 ca="1">IFERROR(_xlfn.XLOOKUP(AO59, BASE_MAPA!$D$2:$D$359, BASE_MAPA!$I$2:$I$359), "ERRO")</f>
        <v>ALTO ARAGUAIA - RONDONOPOLIS</v>
      </c>
      <c r="BF59" s="281" t="str">
        <f ca="1"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 ca="1"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aca="1" ref="M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aca="1" ref="N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aca="1" ref="S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aca="1" ref="T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 ca="1">IF(BS_CONTROLE[[#This Row],[Atividade]]=0, "-", BS_CONTROLE[[#This Row],[Atividade]])</f>
        <v>PDM - SUBSTITUIÇÃO - TRILHO</v>
      </c>
      <c r="AJ60" s="9" t="str">
        <f ca="1">IF(D60="","*",VLOOKUP(AI60,BS_ATIVIDADE[#Data],3,FALSE))</f>
        <v>TRILHO - SUBSTITUIÇÂO</v>
      </c>
      <c r="AK60" s="278" t="str">
        <f ca="1">IF(BS_CONTROLE[[#This Row],[Local - Partida]]=0, "-", BS_CONTROLE[[#This Row],[Local - Partida]])</f>
        <v>440TVL</v>
      </c>
      <c r="AL60" s="278" t="str">
        <f ca="1">IF(BS_CONTROLE[[#This Row],[Local - Encerramento]]=0, "-", BS_CONTROLE[[#This Row],[Local - Encerramento]])</f>
        <v>-</v>
      </c>
      <c r="AM60" s="278" t="str">
        <f ca="1">IF(BS_CONTROLE[[#This Row],[Entre - Estações]]=0, "-", BS_CONTROLE[[#This Row],[Entre - Estações]])</f>
        <v>TPC-TVL</v>
      </c>
      <c r="AN60" s="278" t="str">
        <f ca="1">IF(BS_CONTROLE[[#This Row],[SB]]=0, "-", BS_CONTROLE[[#This Row],[SB]])</f>
        <v>440TVL</v>
      </c>
      <c r="AO60" s="279">
        <f ca="1">IF(BS_CONTROLE[[#This Row],[SUB]]=0, "-", BS_CONTROLE[[#This Row],[SUB]])</f>
        <v>74</v>
      </c>
      <c r="AP60" s="280">
        <f ca="1">IF(BS_CONTROLE[[#This Row],[KM - Inicio]]=0, "-", BS_CONTROLE[[#This Row],[KM - Inicio]])</f>
        <v>446.2</v>
      </c>
      <c r="AQ60" s="280">
        <f ca="1"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 ca="1">IFERROR(_xlfn.XLOOKUP(AI60, BS_ATIVIDADE[ATIVIDADE],BS_ATIVIDADE[UNIDADE] ), "*")</f>
        <v>M</v>
      </c>
      <c r="BC60" s="70" t="str" cm="1">
        <f t="array" aca="1" ref="BC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aca="1" ref="BD6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 ca="1">IFERROR(_xlfn.XLOOKUP(AO60, BASE_MAPA!$D$2:$D$359, BASE_MAPA!$I$2:$I$359), "ERRO")</f>
        <v>MARCO INICIAL - ALTO ARAGUAIA</v>
      </c>
      <c r="BF60" s="281" t="str">
        <f ca="1"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 ca="1"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aca="1" ref="M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aca="1" ref="N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aca="1" ref="S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aca="1" ref="T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 ca="1">IF(BS_CONTROLE[[#This Row],[Atividade]]=0, "-", BS_CONTROLE[[#This Row],[Atividade]])</f>
        <v>PDM - SOLDA</v>
      </c>
      <c r="AJ61" s="9" t="str">
        <f ca="1">IF(D61="","*",VLOOKUP(AI61,BS_ATIVIDADE[#Data],3,FALSE))</f>
        <v>SOLDA</v>
      </c>
      <c r="AK61" s="278" t="str">
        <f ca="1">IF(BS_CONTROLE[[#This Row],[Local - Partida]]=0, "-", BS_CONTROLE[[#This Row],[Local - Partida]])</f>
        <v>440TVL</v>
      </c>
      <c r="AL61" s="278" t="str">
        <f ca="1">IF(BS_CONTROLE[[#This Row],[Local - Encerramento]]=0, "-", BS_CONTROLE[[#This Row],[Local - Encerramento]])</f>
        <v>-</v>
      </c>
      <c r="AM61" s="278" t="str">
        <f ca="1">IF(BS_CONTROLE[[#This Row],[Entre - Estações]]=0, "-", BS_CONTROLE[[#This Row],[Entre - Estações]])</f>
        <v>TPC-TVL</v>
      </c>
      <c r="AN61" s="278" t="str">
        <f ca="1">IF(BS_CONTROLE[[#This Row],[SB]]=0, "-", BS_CONTROLE[[#This Row],[SB]])</f>
        <v>440TVL</v>
      </c>
      <c r="AO61" s="279">
        <f ca="1">IF(BS_CONTROLE[[#This Row],[SUB]]=0, "-", BS_CONTROLE[[#This Row],[SUB]])</f>
        <v>74</v>
      </c>
      <c r="AP61" s="280">
        <f ca="1">IF(BS_CONTROLE[[#This Row],[KM - Inicio]]=0, "-", BS_CONTROLE[[#This Row],[KM - Inicio]])</f>
        <v>446.2</v>
      </c>
      <c r="AQ61" s="280">
        <f ca="1"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 ca="1">IFERROR(_xlfn.XLOOKUP(AI61, BS_ATIVIDADE[ATIVIDADE],BS_ATIVIDADE[UNIDADE] ), "*")</f>
        <v>Nº DE SOLDA</v>
      </c>
      <c r="BC61" s="70" t="str" cm="1">
        <f t="array" aca="1" ref="BC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aca="1" ref="BD6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 ca="1">IFERROR(_xlfn.XLOOKUP(AO61, BASE_MAPA!$D$2:$D$359, BASE_MAPA!$I$2:$I$359), "ERRO")</f>
        <v>MARCO INICIAL - ALTO ARAGUAIA</v>
      </c>
      <c r="BF61" s="281" t="str">
        <f ca="1"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 ca="1"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aca="1" ref="S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aca="1" ref="T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 ca="1">IF(BS_CONTROLE[[#This Row],[Atividade]]=0, "-", BS_CONTROLE[[#This Row],[Atividade]])</f>
        <v>PDM - SOLDA</v>
      </c>
      <c r="AJ62" s="9" t="str">
        <f ca="1">IF(D62="","*",VLOOKUP(AI62,BS_ATIVIDADE[#Data],3,FALSE))</f>
        <v>SOLDA</v>
      </c>
      <c r="AK62" s="278" t="str">
        <f ca="1">IF(BS_CONTROLE[[#This Row],[Local - Partida]]=0, "-", BS_CONTROLE[[#This Row],[Local - Partida]])</f>
        <v>TOM1</v>
      </c>
      <c r="AL62" s="278" t="str">
        <f ca="1">IF(BS_CONTROLE[[#This Row],[Local - Encerramento]]=0, "-", BS_CONTROLE[[#This Row],[Local - Encerramento]])</f>
        <v>-</v>
      </c>
      <c r="AM62" s="278" t="str">
        <f ca="1">IF(BS_CONTROLE[[#This Row],[Entre - Estações]]=0, "-", BS_CONTROLE[[#This Row],[Entre - Estações]])</f>
        <v>TOM</v>
      </c>
      <c r="AN62" s="278" t="str">
        <f ca="1">IF(BS_CONTROLE[[#This Row],[SB]]=0, "-", BS_CONTROLE[[#This Row],[SB]])</f>
        <v>TOM1</v>
      </c>
      <c r="AO62" s="279">
        <f ca="1">IF(BS_CONTROLE[[#This Row],[SUB]]=0, "-", BS_CONTROLE[[#This Row],[SUB]])</f>
        <v>74</v>
      </c>
      <c r="AP62" s="280">
        <f ca="1">IF(BS_CONTROLE[[#This Row],[KM - Inicio]]=0, "-", BS_CONTROLE[[#This Row],[KM - Inicio]])</f>
        <v>406.1</v>
      </c>
      <c r="AQ62" s="280" t="str">
        <f ca="1"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 ca="1">IFERROR(_xlfn.XLOOKUP(AI62, BS_ATIVIDADE[ATIVIDADE],BS_ATIVIDADE[UNIDADE] ), "*")</f>
        <v>Nº DE SOLDA</v>
      </c>
      <c r="BC62" s="70" t="str" cm="1">
        <f t="array" aca="1" ref="BC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aca="1" ref="BD6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 ca="1">IFERROR(_xlfn.XLOOKUP(AO62, BASE_MAPA!$D$2:$D$359, BASE_MAPA!$I$2:$I$359), "ERRO")</f>
        <v>MARCO INICIAL - ALTO ARAGUAIA</v>
      </c>
      <c r="BF62" s="281" t="str">
        <f ca="1"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 ca="1"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aca="1" ref="M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aca="1" ref="N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aca="1" ref="S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aca="1" ref="T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 ca="1">IF(BS_CONTROLE[[#This Row],[Atividade]]=0, "-", BS_CONTROLE[[#This Row],[Atividade]])</f>
        <v>MECANIZAÇÃO - DOL</v>
      </c>
      <c r="AJ63" s="9" t="str">
        <f ca="1">IF(D63="","*",VLOOKUP(AI63,BS_ATIVIDADE[#Data],3,FALSE))</f>
        <v>MECANIZAÇÃO - DOL</v>
      </c>
      <c r="AK63" s="278" t="str">
        <f ca="1">IF(BS_CONTROLE[[#This Row],[Local - Partida]]=0, "-", BS_CONTROLE[[#This Row],[Local - Partida]])</f>
        <v>TOM2</v>
      </c>
      <c r="AL63" s="278" t="str">
        <f ca="1">IF(BS_CONTROLE[[#This Row],[Local - Encerramento]]=0, "-", BS_CONTROLE[[#This Row],[Local - Encerramento]])</f>
        <v>TOM2</v>
      </c>
      <c r="AM63" s="278" t="str">
        <f ca="1">IF(BS_CONTROLE[[#This Row],[Entre - Estações]]=0, "-", BS_CONTROLE[[#This Row],[Entre - Estações]])</f>
        <v>TBA-TIP</v>
      </c>
      <c r="AN63" s="278" t="str">
        <f ca="1">IF(BS_CONTROLE[[#This Row],[SB]]=0, "-", BS_CONTROLE[[#This Row],[SB]])</f>
        <v>TBA389</v>
      </c>
      <c r="AO63" s="279">
        <f ca="1">IF(BS_CONTROLE[[#This Row],[SUB]]=0, "-", BS_CONTROLE[[#This Row],[SUB]])</f>
        <v>74</v>
      </c>
      <c r="AP63" s="280">
        <f ca="1">IF(BS_CONTROLE[[#This Row],[KM - Inicio]]=0, "-", BS_CONTROLE[[#This Row],[KM - Inicio]])</f>
        <v>379.84500000000003</v>
      </c>
      <c r="AQ63" s="280" t="str">
        <f ca="1"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 ca="1">IFERROR(_xlfn.XLOOKUP(AI63, BS_ATIVIDADE[ATIVIDADE],BS_ATIVIDADE[UNIDADE] ), "*")</f>
        <v>M</v>
      </c>
      <c r="BC63" s="70" t="str" cm="1">
        <f t="array" aca="1" ref="BC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aca="1" ref="BD6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 ca="1">IFERROR(_xlfn.XLOOKUP(AO63, BASE_MAPA!$D$2:$D$359, BASE_MAPA!$I$2:$I$359), "ERRO")</f>
        <v>MARCO INICIAL - ALTO ARAGUAIA</v>
      </c>
      <c r="BF63" s="281" t="str">
        <f ca="1"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 ca="1"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aca="1" ref="M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aca="1" ref="N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aca="1" ref="S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aca="1" ref="T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 ca="1">IF(BS_CONTROLE[[#This Row],[Atividade]]=0, "-", BS_CONTROLE[[#This Row],[Atividade]])</f>
        <v>PDM - ALÍVIO DE TENSÃO</v>
      </c>
      <c r="AJ64" s="9" t="str">
        <f ca="1">IF(D64="","*",VLOOKUP(AI64,BS_ATIVIDADE[#Data],3,FALSE))</f>
        <v>ALÍVIO</v>
      </c>
      <c r="AK64" s="278" t="str">
        <f ca="1">IF(BS_CONTROLE[[#This Row],[Local - Partida]]=0, "-", BS_CONTROLE[[#This Row],[Local - Partida]])</f>
        <v>TMR326</v>
      </c>
      <c r="AL64" s="278" t="str">
        <f ca="1">IF(BS_CONTROLE[[#This Row],[Local - Encerramento]]=0, "-", BS_CONTROLE[[#This Row],[Local - Encerramento]])</f>
        <v>-</v>
      </c>
      <c r="AM64" s="278" t="str">
        <f ca="1">IF(BS_CONTROLE[[#This Row],[Entre - Estações]]=0, "-", BS_CONTROLE[[#This Row],[Entre - Estações]])</f>
        <v>TMR-TLA</v>
      </c>
      <c r="AN64" s="278" t="str">
        <f ca="1">IF(BS_CONTROLE[[#This Row],[SB]]=0, "-", BS_CONTROLE[[#This Row],[SB]])</f>
        <v>TMR326</v>
      </c>
      <c r="AO64" s="279">
        <f ca="1">IF(BS_CONTROLE[[#This Row],[SUB]]=0, "-", BS_CONTROLE[[#This Row],[SUB]])</f>
        <v>74</v>
      </c>
      <c r="AP64" s="280">
        <f ca="1">IF(BS_CONTROLE[[#This Row],[KM - Inicio]]=0, "-", BS_CONTROLE[[#This Row],[KM - Inicio]])</f>
        <v>321.5</v>
      </c>
      <c r="AQ64" s="280">
        <f ca="1"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 ca="1">IFERROR(_xlfn.XLOOKUP(AI64, BS_ATIVIDADE[ATIVIDADE],BS_ATIVIDADE[UNIDADE] ), "*")</f>
        <v>M</v>
      </c>
      <c r="BC64" s="70" t="str" cm="1">
        <f t="array" aca="1" ref="BC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aca="1" ref="BD6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 ca="1">IFERROR(_xlfn.XLOOKUP(AO64, BASE_MAPA!$D$2:$D$359, BASE_MAPA!$I$2:$I$359), "ERRO")</f>
        <v>MARCO INICIAL - ALTO ARAGUAIA</v>
      </c>
      <c r="BF64" s="281" t="str">
        <f ca="1"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 ca="1"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aca="1" ref="S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aca="1" ref="T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 ca="1">IF(BS_CONTROLE[[#This Row],[Atividade]]=0, "-", BS_CONTROLE[[#This Row],[Atividade]])</f>
        <v>DOL - PEDRA - DESCARGA</v>
      </c>
      <c r="AJ65" s="9" t="str">
        <f ca="1">IF(D65="","*",VLOOKUP(AI65,BS_ATIVIDADE[#Data],3,FALSE))</f>
        <v>LASTRO</v>
      </c>
      <c r="AK65" s="278" t="str">
        <f ca="1">IF(BS_CONTROLE[[#This Row],[Local - Partida]]=0, "-", BS_CONTROLE[[#This Row],[Local - Partida]])</f>
        <v>TCS2</v>
      </c>
      <c r="AL65" s="278" t="str">
        <f ca="1">IF(BS_CONTROLE[[#This Row],[Local - Encerramento]]=0, "-", BS_CONTROLE[[#This Row],[Local - Encerramento]])</f>
        <v>TCS2</v>
      </c>
      <c r="AM65" s="278" t="str">
        <f ca="1">IF(BS_CONTROLE[[#This Row],[Entre - Estações]]=0, "-", BS_CONTROLE[[#This Row],[Entre - Estações]])</f>
        <v>TJA-TCS</v>
      </c>
      <c r="AN65" s="278" t="str">
        <f ca="1">IF(BS_CONTROLE[[#This Row],[SB]]=0, "-", BS_CONTROLE[[#This Row],[SB]])</f>
        <v>TJA277</v>
      </c>
      <c r="AO65" s="279">
        <f ca="1">IF(BS_CONTROLE[[#This Row],[SUB]]=0, "-", BS_CONTROLE[[#This Row],[SUB]])</f>
        <v>74</v>
      </c>
      <c r="AP65" s="280">
        <f ca="1">IF(BS_CONTROLE[[#This Row],[KM - Inicio]]=0, "-", BS_CONTROLE[[#This Row],[KM - Inicio]])</f>
        <v>273</v>
      </c>
      <c r="AQ65" s="280">
        <f ca="1"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 ca="1">IFERROR(_xlfn.XLOOKUP(AI65, BS_ATIVIDADE[ATIVIDADE],BS_ATIVIDADE[UNIDADE] ), "*")</f>
        <v>VAGÕES</v>
      </c>
      <c r="BC65" s="70" t="str" cm="1">
        <f t="array" aca="1" ref="BC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aca="1" ref="BD6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 ca="1">IFERROR(_xlfn.XLOOKUP(AO65, BASE_MAPA!$D$2:$D$359, BASE_MAPA!$I$2:$I$359), "ERRO")</f>
        <v>MARCO INICIAL - ALTO ARAGUAIA</v>
      </c>
      <c r="BF65" s="281" t="str">
        <f ca="1"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 ca="1"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aca="1" ref="S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aca="1" ref="T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 ca="1">IF(BS_CONTROLE[[#This Row],[Atividade]]=0, "-", BS_CONTROLE[[#This Row],[Atividade]])</f>
        <v>MECANIZAÇÃO - SOCADORA</v>
      </c>
      <c r="AJ66" s="9" t="str">
        <f ca="1">IF(D66="","*",VLOOKUP(AI66,BS_ATIVIDADE[#Data],3,FALSE))</f>
        <v>MECANIZAÇÃO - SOCADORA</v>
      </c>
      <c r="AK66" s="278" t="str">
        <f ca="1">IF(BS_CONTROLE[[#This Row],[Local - Partida]]=0, "-", BS_CONTROLE[[#This Row],[Local - Partida]])</f>
        <v>TID2</v>
      </c>
      <c r="AL66" s="278" t="str">
        <f ca="1">IF(BS_CONTROLE[[#This Row],[Local - Encerramento]]=0, "-", BS_CONTROLE[[#This Row],[Local - Encerramento]])</f>
        <v>TID2</v>
      </c>
      <c r="AM66" s="278" t="str">
        <f ca="1">IF(BS_CONTROLE[[#This Row],[Entre - Estações]]=0, "-", BS_CONTROLE[[#This Row],[Entre - Estações]])</f>
        <v>TID-TVI</v>
      </c>
      <c r="AN66" s="278" t="str">
        <f ca="1">IF(BS_CONTROLE[[#This Row],[SB]]=0, "-", BS_CONTROLE[[#This Row],[SB]])</f>
        <v>TID201</v>
      </c>
      <c r="AO66" s="279">
        <f ca="1">IF(BS_CONTROLE[[#This Row],[SUB]]=0, "-", BS_CONTROLE[[#This Row],[SUB]])</f>
        <v>74</v>
      </c>
      <c r="AP66" s="280">
        <f ca="1">IF(BS_CONTROLE[[#This Row],[KM - Inicio]]=0, "-", BS_CONTROLE[[#This Row],[KM - Inicio]])</f>
        <v>200</v>
      </c>
      <c r="AQ66" s="280">
        <f ca="1"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 ca="1">IFERROR(_xlfn.XLOOKUP(AI66, BS_ATIVIDADE[ATIVIDADE],BS_ATIVIDADE[UNIDADE] ), "*")</f>
        <v>M</v>
      </c>
      <c r="BC66" s="70" t="str" cm="1">
        <f t="array" aca="1" ref="BC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aca="1" ref="BD6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 ca="1">IFERROR(_xlfn.XLOOKUP(AO66, BASE_MAPA!$D$2:$D$359, BASE_MAPA!$I$2:$I$359), "ERRO")</f>
        <v>MARCO INICIAL - ALTO ARAGUAIA</v>
      </c>
      <c r="BF66" s="281" t="str">
        <f ca="1"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 ca="1"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aca="1" ref="M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aca="1" ref="N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aca="1" ref="S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aca="1" ref="T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 ca="1">IF(BS_CONTROLE[[#This Row],[Atividade]]=0, "-", BS_CONTROLE[[#This Row],[Atividade]])</f>
        <v>PDM - SOLDA</v>
      </c>
      <c r="AJ67" s="9" t="str">
        <f ca="1">IF(D67="","*",VLOOKUP(AI67,BS_ATIVIDADE[#Data],3,FALSE))</f>
        <v>SOLDA</v>
      </c>
      <c r="AK67" s="278" t="str">
        <f ca="1">IF(BS_CONTROLE[[#This Row],[Local - Partida]]=0, "-", BS_CONTROLE[[#This Row],[Local - Partida]])</f>
        <v>TQIK73</v>
      </c>
      <c r="AL67" s="278" t="str">
        <f ca="1">IF(BS_CONTROLE[[#This Row],[Local - Encerramento]]=0, "-", BS_CONTROLE[[#This Row],[Local - Encerramento]])</f>
        <v>-</v>
      </c>
      <c r="AM67" s="278" t="str">
        <f ca="1">IF(BS_CONTROLE[[#This Row],[Entre - Estações]]=0, "-", BS_CONTROLE[[#This Row],[Entre - Estações]])</f>
        <v>TQI-TSP</v>
      </c>
      <c r="AN67" s="278" t="str">
        <f ca="1">IF(BS_CONTROLE[[#This Row],[SB]]=0, "-", BS_CONTROLE[[#This Row],[SB]])</f>
        <v>TQIK73</v>
      </c>
      <c r="AO67" s="279">
        <f ca="1">IF(BS_CONTROLE[[#This Row],[SUB]]=0, "-", BS_CONTROLE[[#This Row],[SUB]])</f>
        <v>74</v>
      </c>
      <c r="AP67" s="280">
        <f ca="1">IF(BS_CONTROLE[[#This Row],[KM - Inicio]]=0, "-", BS_CONTROLE[[#This Row],[KM - Inicio]])</f>
        <v>64.563999999999993</v>
      </c>
      <c r="AQ67" s="280">
        <f ca="1"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 ca="1">IFERROR(_xlfn.XLOOKUP(AI67, BS_ATIVIDADE[ATIVIDADE],BS_ATIVIDADE[UNIDADE] ), "*")</f>
        <v>Nº DE SOLDA</v>
      </c>
      <c r="BC67" s="70" t="str" cm="1">
        <f t="array" aca="1" ref="BC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aca="1" ref="BD6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 ca="1">IFERROR(_xlfn.XLOOKUP(AO67, BASE_MAPA!$D$2:$D$359, BASE_MAPA!$I$2:$I$359), "ERRO")</f>
        <v>MARCO INICIAL - ALTO ARAGUAIA</v>
      </c>
      <c r="BF67" s="281" t="str">
        <f ca="1"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 ca="1"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aca="1" ref="M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aca="1" ref="N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aca="1" ref="S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aca="1" ref="T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 ca="1">IF(BS_CONTROLE[[#This Row],[Atividade]]=0, "-", BS_CONTROLE[[#This Row],[Atividade]])</f>
        <v>PDM - SUBSTITUIÇÃO - TRILHO</v>
      </c>
      <c r="AJ68" s="9" t="str">
        <f ca="1">IF(D68="","*",VLOOKUP(AI68,BS_ATIVIDADE[#Data],3,FALSE))</f>
        <v>TRILHO - SUBSTITUIÇÂO</v>
      </c>
      <c r="AK68" s="278" t="str">
        <f ca="1">IF(BS_CONTROLE[[#This Row],[Local - Partida]]=0, "-", BS_CONTROLE[[#This Row],[Local - Partida]])</f>
        <v>TRPK12</v>
      </c>
      <c r="AL68" s="278" t="str">
        <f ca="1">IF(BS_CONTROLE[[#This Row],[Local - Encerramento]]=0, "-", BS_CONTROLE[[#This Row],[Local - Encerramento]])</f>
        <v>-</v>
      </c>
      <c r="AM68" s="278" t="str">
        <f ca="1">IF(BS_CONTROLE[[#This Row],[Entre - Estações]]=0, "-", BS_CONTROLE[[#This Row],[Entre - Estações]])</f>
        <v>TRP-TAP</v>
      </c>
      <c r="AN68" s="278" t="str">
        <f ca="1">IF(BS_CONTROLE[[#This Row],[SB]]=0, "-", BS_CONTROLE[[#This Row],[SB]])</f>
        <v>TRPK12</v>
      </c>
      <c r="AO68" s="279">
        <f ca="1">IF(BS_CONTROLE[[#This Row],[SUB]]=0, "-", BS_CONTROLE[[#This Row],[SUB]])</f>
        <v>74</v>
      </c>
      <c r="AP68" s="280">
        <f ca="1">IF(BS_CONTROLE[[#This Row],[KM - Inicio]]=0, "-", BS_CONTROLE[[#This Row],[KM - Inicio]])</f>
        <v>11.7</v>
      </c>
      <c r="AQ68" s="280" t="str">
        <f ca="1"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 ca="1">IFERROR(_xlfn.XLOOKUP(AI68, BS_ATIVIDADE[ATIVIDADE],BS_ATIVIDADE[UNIDADE] ), "*")</f>
        <v>M</v>
      </c>
      <c r="BC68" s="70" t="str" cm="1">
        <f t="array" aca="1" ref="BC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aca="1" ref="BD6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 ca="1">IFERROR(_xlfn.XLOOKUP(AO68, BASE_MAPA!$D$2:$D$359, BASE_MAPA!$I$2:$I$359), "ERRO")</f>
        <v>MARCO INICIAL - ALTO ARAGUAIA</v>
      </c>
      <c r="BF68" s="281" t="str">
        <f ca="1"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 ca="1"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aca="1" ref="S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aca="1" ref="T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 ca="1">IF(BS_CONTROLE[[#This Row],[Atividade]]=0, "-", BS_CONTROLE[[#This Row],[Atividade]])</f>
        <v>CAMINHÃO DE SOLDA</v>
      </c>
      <c r="AJ69" s="9" t="str">
        <f ca="1">IF(D69="","*",VLOOKUP(AI69,BS_ATIVIDADE[#Data],3,FALSE))</f>
        <v>CAMINHÂO - SOLDA</v>
      </c>
      <c r="AK69" s="278" t="str">
        <f ca="1">IF(BS_CONTROLE[[#This Row],[Local - Partida]]=0, "-", BS_CONTROLE[[#This Row],[Local - Partida]])</f>
        <v>ZDK1</v>
      </c>
      <c r="AL69" s="278" t="str">
        <f ca="1">IF(BS_CONTROLE[[#This Row],[Local - Encerramento]]=0, "-", BS_CONTROLE[[#This Row],[Local - Encerramento]])</f>
        <v>ZDK1</v>
      </c>
      <c r="AM69" s="278" t="str">
        <f ca="1">IF(BS_CONTROLE[[#This Row],[Entre - Estações]]=0, "-", BS_CONTROLE[[#This Row],[Entre - Estações]])</f>
        <v>ZDK-ZVT</v>
      </c>
      <c r="AN69" s="278" t="str">
        <f ca="1">IF(BS_CONTROLE[[#This Row],[SB]]=0, "-", BS_CONTROLE[[#This Row],[SB]])</f>
        <v>ZDK1/ZDKZVT</v>
      </c>
      <c r="AO69" s="279">
        <f ca="1">IF(BS_CONTROLE[[#This Row],[SUB]]=0, "-", BS_CONTROLE[[#This Row],[SUB]])</f>
        <v>78</v>
      </c>
      <c r="AP69" s="280">
        <f ca="1">IF(BS_CONTROLE[[#This Row],[KM - Inicio]]=0, "-", BS_CONTROLE[[#This Row],[KM - Inicio]])</f>
        <v>251</v>
      </c>
      <c r="AQ69" s="280">
        <f ca="1"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 ca="1">IFERROR(_xlfn.XLOOKUP(AI69, BS_ATIVIDADE[ATIVIDADE],BS_ATIVIDADE[UNIDADE] ), "*")</f>
        <v>Nº DE SOLDA</v>
      </c>
      <c r="BC69" s="70" t="str" cm="1">
        <f t="array" aca="1" ref="BC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aca="1" ref="BD6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 ca="1">IFERROR(_xlfn.XLOOKUP(AO69, BASE_MAPA!$D$2:$D$359, BASE_MAPA!$I$2:$I$359), "ERRO")</f>
        <v>ITIRAPINA - BAURU</v>
      </c>
      <c r="BF69" s="281" t="str">
        <f ca="1"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 ca="1"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aca="1" ref="M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aca="1" ref="N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aca="1" ref="S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aca="1" ref="T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 ca="1">IF(BS_CONTROLE[[#This Row],[Atividade]]=0, "-", BS_CONTROLE[[#This Row],[Atividade]])</f>
        <v>MODERNIZAÇÃO - SOCADORA</v>
      </c>
      <c r="AJ70" s="9" t="str">
        <f ca="1">IF(D70="","*",VLOOKUP(AI70,BS_ATIVIDADE[#Data],3,FALSE))</f>
        <v>MODERNIZAÇÃO</v>
      </c>
      <c r="AK70" s="278" t="str">
        <f ca="1">IF(BS_CONTROLE[[#This Row],[Local - Partida]]=0, "-", BS_CONTROLE[[#This Row],[Local - Partida]])</f>
        <v>ZGT1</v>
      </c>
      <c r="AL70" s="278" t="str">
        <f ca="1">IF(BS_CONTROLE[[#This Row],[Local - Encerramento]]=0, "-", BS_CONTROLE[[#This Row],[Local - Encerramento]])</f>
        <v>ZGT1</v>
      </c>
      <c r="AM70" s="278" t="str">
        <f ca="1">IF(BS_CONTROLE[[#This Row],[Entre - Estações]]=0, "-", BS_CONTROLE[[#This Row],[Entre - Estações]])</f>
        <v>ZGT-ZXE</v>
      </c>
      <c r="AN70" s="278" t="str">
        <f ca="1">IF(BS_CONTROLE[[#This Row],[SB]]=0, "-", BS_CONTROLE[[#This Row],[SB]])</f>
        <v>ZGTZXE</v>
      </c>
      <c r="AO70" s="279">
        <f ca="1">IF(BS_CONTROLE[[#This Row],[SUB]]=0, "-", BS_CONTROLE[[#This Row],[SUB]])</f>
        <v>72</v>
      </c>
      <c r="AP70" s="280">
        <f ca="1">IF(BS_CONTROLE[[#This Row],[KM - Inicio]]=0, "-", BS_CONTROLE[[#This Row],[KM - Inicio]])</f>
        <v>309</v>
      </c>
      <c r="AQ70" s="280">
        <f ca="1"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 ca="1">IFERROR(_xlfn.XLOOKUP(AI70, BS_ATIVIDADE[ATIVIDADE],BS_ATIVIDADE[UNIDADE] ), "*")</f>
        <v>M</v>
      </c>
      <c r="BC70" s="70" t="str" cm="1">
        <f t="array" aca="1" ref="BC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aca="1" ref="BD7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 ca="1">IFERROR(_xlfn.XLOOKUP(AO70, BASE_MAPA!$D$2:$D$359, BASE_MAPA!$I$2:$I$359), "ERRO")</f>
        <v>ARARAQUARA - COLOMBIA</v>
      </c>
      <c r="BF70" s="281" t="str">
        <f ca="1"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 ca="1"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aca="1" ref="M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aca="1" ref="N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aca="1" ref="S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aca="1" ref="T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 ca="1">IF(BS_CONTROLE[[#This Row],[Atividade]]=0, "-", BS_CONTROLE[[#This Row],[Atividade]])</f>
        <v>PDM - SUBSTITUIÇÃO - TRILHO</v>
      </c>
      <c r="AJ71" s="9" t="str">
        <f ca="1">IF(D71="","*",VLOOKUP(AI71,BS_ATIVIDADE[#Data],3,FALSE))</f>
        <v>TRILHO - SUBSTITUIÇÂO</v>
      </c>
      <c r="AK71" s="278" t="str">
        <f ca="1">IF(BS_CONTROLE[[#This Row],[Local - Partida]]=0, "-", BS_CONTROLE[[#This Row],[Local - Partida]])</f>
        <v>PNNPCB</v>
      </c>
      <c r="AL71" s="278" t="str">
        <f ca="1">IF(BS_CONTROLE[[#This Row],[Local - Encerramento]]=0, "-", BS_CONTROLE[[#This Row],[Local - Encerramento]])</f>
        <v>PGIPNN</v>
      </c>
      <c r="AM71" s="278" t="str">
        <f ca="1">IF(BS_CONTROLE[[#This Row],[Entre - Estações]]=0, "-", BS_CONTROLE[[#This Row],[Entre - Estações]])</f>
        <v>PNN-PCB</v>
      </c>
      <c r="AN71" s="278" t="str">
        <f ca="1">IF(BS_CONTROLE[[#This Row],[SB]]=0, "-", BS_CONTROLE[[#This Row],[SB]])</f>
        <v>PNNPCB</v>
      </c>
      <c r="AO71" s="279">
        <f ca="1">IF(BS_CONTROLE[[#This Row],[SUB]]=0, "-", BS_CONTROLE[[#This Row],[SUB]])</f>
        <v>101</v>
      </c>
      <c r="AP71" s="280">
        <f ca="1">IF(BS_CONTROLE[[#This Row],[KM - Inicio]]=0, "-", BS_CONTROLE[[#This Row],[KM - Inicio]])</f>
        <v>831</v>
      </c>
      <c r="AQ71" s="280" t="str">
        <f ca="1"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 ca="1">IFERROR(_xlfn.XLOOKUP(AI71, BS_ATIVIDADE[ATIVIDADE],BS_ATIVIDADE[UNIDADE] ), "*")</f>
        <v>M</v>
      </c>
      <c r="BC71" s="70" t="str" cm="1">
        <f t="array" aca="1" ref="BC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aca="1" ref="BD7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 ca="1">IFERROR(_xlfn.XLOOKUP(AO71, BASE_MAPA!$D$2:$D$359, BASE_MAPA!$I$2:$I$359), "ERRO")</f>
        <v>PORTO NACIONAL - OURO VERDE</v>
      </c>
      <c r="BF71" s="281" t="str">
        <f ca="1"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 ca="1"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aca="1" ref="S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aca="1" ref="T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 ca="1">IF(BS_CONTROLE[[#This Row],[Atividade]]=0, "-", BS_CONTROLE[[#This Row],[Atividade]])</f>
        <v>PDM - SOLDA</v>
      </c>
      <c r="AJ72" s="9" t="str">
        <f ca="1">IF(D72="","*",VLOOKUP(AI72,BS_ATIVIDADE[#Data],3,FALSE))</f>
        <v>SOLDA</v>
      </c>
      <c r="AK72" s="278" t="str">
        <f ca="1">IF(BS_CONTROLE[[#This Row],[Local - Partida]]=0, "-", BS_CONTROLE[[#This Row],[Local - Partida]])</f>
        <v>PGU2</v>
      </c>
      <c r="AL72" s="278" t="str">
        <f ca="1">IF(BS_CONTROLE[[#This Row],[Local - Encerramento]]=0, "-", BS_CONTROLE[[#This Row],[Local - Encerramento]])</f>
        <v>PGU2</v>
      </c>
      <c r="AM72" s="278" t="str">
        <f ca="1">IF(BS_CONTROLE[[#This Row],[Entre - Estações]]=0, "-", BS_CONTROLE[[#This Row],[Entre - Estações]])</f>
        <v>PGU</v>
      </c>
      <c r="AN72" s="278" t="str">
        <f ca="1">IF(BS_CONTROLE[[#This Row],[SB]]=0, "-", BS_CONTROLE[[#This Row],[SB]])</f>
        <v>PGU1</v>
      </c>
      <c r="AO72" s="279">
        <f ca="1">IF(BS_CONTROLE[[#This Row],[SUB]]=0, "-", BS_CONTROLE[[#This Row],[SUB]])</f>
        <v>101</v>
      </c>
      <c r="AP72" s="280">
        <f ca="1">IF(BS_CONTROLE[[#This Row],[KM - Inicio]]=0, "-", BS_CONTROLE[[#This Row],[KM - Inicio]])</f>
        <v>938.3</v>
      </c>
      <c r="AQ72" s="280" t="str">
        <f ca="1"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 ca="1">IFERROR(_xlfn.XLOOKUP(AI72, BS_ATIVIDADE[ATIVIDADE],BS_ATIVIDADE[UNIDADE] ), "*")</f>
        <v>Nº DE SOLDA</v>
      </c>
      <c r="BC72" s="70" t="str" cm="1">
        <f t="array" aca="1" ref="BC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aca="1" ref="BD7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 ca="1">IFERROR(_xlfn.XLOOKUP(AO72, BASE_MAPA!$D$2:$D$359, BASE_MAPA!$I$2:$I$359), "ERRO")</f>
        <v>PORTO NACIONAL - OURO VERDE</v>
      </c>
      <c r="BF72" s="281" t="str">
        <f ca="1"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 ca="1"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aca="1" ref="M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aca="1" ref="N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aca="1" ref="S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aca="1" ref="T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 ca="1">IF(BS_CONTROLE[[#This Row],[Atividade]]=0, "-", BS_CONTROLE[[#This Row],[Atividade]])</f>
        <v>PDM - SUBSTITUIÇÃO - TRILHO</v>
      </c>
      <c r="AJ73" s="9" t="str">
        <f ca="1">IF(D73="","*",VLOOKUP(AI73,BS_ATIVIDADE[#Data],3,FALSE))</f>
        <v>TRILHO - SUBSTITUIÇÂO</v>
      </c>
      <c r="AK73" s="278" t="str">
        <f ca="1">IF(BS_CONTROLE[[#This Row],[Local - Partida]]=0, "-", BS_CONTROLE[[#This Row],[Local - Partida]])</f>
        <v>PPPPPO</v>
      </c>
      <c r="AL73" s="278" t="str">
        <f ca="1">IF(BS_CONTROLE[[#This Row],[Local - Encerramento]]=0, "-", BS_CONTROLE[[#This Row],[Local - Encerramento]])</f>
        <v>-</v>
      </c>
      <c r="AM73" s="278" t="str">
        <f ca="1">IF(BS_CONTROLE[[#This Row],[Entre - Estações]]=0, "-", BS_CONTROLE[[#This Row],[Entre - Estações]])</f>
        <v>PPP-PPO</v>
      </c>
      <c r="AN73" s="278" t="str">
        <f ca="1">IF(BS_CONTROLE[[#This Row],[SB]]=0, "-", BS_CONTROLE[[#This Row],[SB]])</f>
        <v>PPPPPO</v>
      </c>
      <c r="AO73" s="279">
        <f ca="1">IF(BS_CONTROLE[[#This Row],[SUB]]=0, "-", BS_CONTROLE[[#This Row],[SUB]])</f>
        <v>101</v>
      </c>
      <c r="AP73" s="280">
        <f ca="1">IF(BS_CONTROLE[[#This Row],[KM - Inicio]]=0, "-", BS_CONTROLE[[#This Row],[KM - Inicio]])</f>
        <v>1140.2539999999999</v>
      </c>
      <c r="AQ73" s="280">
        <f ca="1"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 ca="1">IFERROR(_xlfn.XLOOKUP(AI73, BS_ATIVIDADE[ATIVIDADE],BS_ATIVIDADE[UNIDADE] ), "*")</f>
        <v>M</v>
      </c>
      <c r="BC73" s="70" t="str" cm="1">
        <f t="array" aca="1" ref="BC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aca="1" ref="BD7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 ca="1">IFERROR(_xlfn.XLOOKUP(AO73, BASE_MAPA!$D$2:$D$359, BASE_MAPA!$I$2:$I$359), "ERRO")</f>
        <v>PORTO NACIONAL - OURO VERDE</v>
      </c>
      <c r="BF73" s="281" t="str">
        <f ca="1"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 ca="1"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aca="1" ref="M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aca="1" ref="N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aca="1" ref="S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aca="1" ref="T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 ca="1">IF(BS_CONTROLE[[#This Row],[Atividade]]=0, "-", BS_CONTROLE[[#This Row],[Atividade]])</f>
        <v>INSPEÇÃO AUTO DE LINHA</v>
      </c>
      <c r="AJ74" s="9" t="str">
        <f ca="1">IF(D74="","*",VLOOKUP(AI74,BS_ATIVIDADE[#Data],3,FALSE))</f>
        <v>OUTROS</v>
      </c>
      <c r="AK74" s="278" t="str">
        <f ca="1">IF(BS_CONTROLE[[#This Row],[Local - Partida]]=0, "-", BS_CONTROLE[[#This Row],[Local - Partida]])</f>
        <v>POAPAM</v>
      </c>
      <c r="AL74" s="278" t="str">
        <f ca="1">IF(BS_CONTROLE[[#This Row],[Local - Encerramento]]=0, "-", BS_CONTROLE[[#This Row],[Local - Encerramento]])</f>
        <v>POAPAM</v>
      </c>
      <c r="AM74" s="278" t="str">
        <f ca="1">IF(BS_CONTROLE[[#This Row],[Entre - Estações]]=0, "-", BS_CONTROLE[[#This Row],[Entre - Estações]])</f>
        <v>POA-PAM</v>
      </c>
      <c r="AN74" s="278" t="str">
        <f ca="1">IF(BS_CONTROLE[[#This Row],[SB]]=0, "-", BS_CONTROLE[[#This Row],[SB]])</f>
        <v>POAPAM</v>
      </c>
      <c r="AO74" s="279">
        <f ca="1">IF(BS_CONTROLE[[#This Row],[SUB]]=0, "-", BS_CONTROLE[[#This Row],[SUB]])</f>
        <v>103</v>
      </c>
      <c r="AP74" s="280">
        <f ca="1">IF(BS_CONTROLE[[#This Row],[KM - Inicio]]=0, "-", BS_CONTROLE[[#This Row],[KM - Inicio]])</f>
        <v>1867</v>
      </c>
      <c r="AQ74" s="280" t="str">
        <f ca="1"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 ca="1">IFERROR(_xlfn.XLOOKUP(AI74, BS_ATIVIDADE[ATIVIDADE],BS_ATIVIDADE[UNIDADE] ), "*")</f>
        <v>BINÁRIO</v>
      </c>
      <c r="BC74" s="70" t="str" cm="1">
        <f t="array" aca="1" ref="BC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aca="1" ref="BD7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 ca="1">IFERROR(_xlfn.XLOOKUP(AO74, BASE_MAPA!$D$2:$D$359, BASE_MAPA!$I$2:$I$359), "ERRO")</f>
        <v>OURO VERDE - LIGAÇÃO</v>
      </c>
      <c r="BF74" s="281" t="str">
        <f ca="1"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 ca="1"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aca="1" ref="M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aca="1" ref="N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aca="1" ref="S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aca="1" ref="T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 ca="1">IF(BS_CONTROLE[[#This Row],[Atividade]]=0, "-", BS_CONTROLE[[#This Row],[Atividade]])</f>
        <v>BLOCO</v>
      </c>
      <c r="AJ75" s="9" t="str">
        <f ca="1">IF(D75="","*",VLOOKUP(AI75,BS_ATIVIDADE[#Data],3,FALSE))</f>
        <v>OUTROS</v>
      </c>
      <c r="AK75" s="278" t="str">
        <f ca="1">IF(BS_CONTROLE[[#This Row],[Local - Partida]]=0, "-", BS_CONTROLE[[#This Row],[Local - Partida]])</f>
        <v>-</v>
      </c>
      <c r="AL75" s="278" t="str">
        <f ca="1">IF(BS_CONTROLE[[#This Row],[Local - Encerramento]]=0, "-", BS_CONTROLE[[#This Row],[Local - Encerramento]])</f>
        <v>-</v>
      </c>
      <c r="AM75" s="278" t="str">
        <f ca="1">IF(BS_CONTROLE[[#This Row],[Entre - Estações]]=0, "-", BS_CONTROLE[[#This Row],[Entre - Estações]])</f>
        <v>TJA-TCS</v>
      </c>
      <c r="AN75" s="278" t="str">
        <f ca="1">IF(BS_CONTROLE[[#This Row],[SB]]=0, "-", BS_CONTROLE[[#This Row],[SB]])</f>
        <v>TJA277</v>
      </c>
      <c r="AO75" s="279">
        <f ca="1">IF(BS_CONTROLE[[#This Row],[SUB]]=0, "-", BS_CONTROLE[[#This Row],[SUB]])</f>
        <v>74</v>
      </c>
      <c r="AP75" s="280">
        <f ca="1">IF(BS_CONTROLE[[#This Row],[KM - Inicio]]=0, "-", BS_CONTROLE[[#This Row],[KM - Inicio]])</f>
        <v>273</v>
      </c>
      <c r="AQ75" s="280">
        <f ca="1"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 ca="1">IFERROR(_xlfn.XLOOKUP(AI75, BS_ATIVIDADE[ATIVIDADE],BS_ATIVIDADE[UNIDADE] ), "*")</f>
        <v>BINÁRIO</v>
      </c>
      <c r="BC75" s="70" t="str" cm="1">
        <f t="array" aca="1" ref="BC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aca="1" ref="BD7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 ca="1">IFERROR(_xlfn.XLOOKUP(AO75, BASE_MAPA!$D$2:$D$359, BASE_MAPA!$I$2:$I$359), "ERRO")</f>
        <v>MARCO INICIAL - ALTO ARAGUAIA</v>
      </c>
      <c r="BF75" s="281" t="str">
        <f ca="1"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 ca="1"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aca="1" ref="M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aca="1" ref="N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aca="1" ref="S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aca="1" ref="T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 ca="1">IF(BS_CONTROLE[[#This Row],[Atividade]]=0, "-", BS_CONTROLE[[#This Row],[Atividade]])</f>
        <v>-</v>
      </c>
      <c r="AJ76" s="9" t="str">
        <f ca="1">IF(D76="","*",VLOOKUP(AI76,BS_ATIVIDADE[#Data],3,FALSE))</f>
        <v>*</v>
      </c>
      <c r="AK76" s="278" t="str">
        <f ca="1">IF(BS_CONTROLE[[#This Row],[Local - Partida]]=0, "-", BS_CONTROLE[[#This Row],[Local - Partida]])</f>
        <v>-</v>
      </c>
      <c r="AL76" s="278" t="str">
        <f ca="1">IF(BS_CONTROLE[[#This Row],[Local - Encerramento]]=0, "-", BS_CONTROLE[[#This Row],[Local - Encerramento]])</f>
        <v>-</v>
      </c>
      <c r="AM76" s="278" t="str">
        <f ca="1">IF(BS_CONTROLE[[#This Row],[Entre - Estações]]=0, "-", BS_CONTROLE[[#This Row],[Entre - Estações]])</f>
        <v>-</v>
      </c>
      <c r="AN76" s="278" t="str">
        <f ca="1">IF(BS_CONTROLE[[#This Row],[SB]]=0, "-", BS_CONTROLE[[#This Row],[SB]])</f>
        <v>-</v>
      </c>
      <c r="AO76" s="279" t="str">
        <f ca="1">IF(BS_CONTROLE[[#This Row],[SUB]]=0, "-", BS_CONTROLE[[#This Row],[SUB]])</f>
        <v>-</v>
      </c>
      <c r="AP76" s="280" t="str">
        <f ca="1">IF(BS_CONTROLE[[#This Row],[KM - Inicio]]=0, "-", BS_CONTROLE[[#This Row],[KM - Inicio]])</f>
        <v>-</v>
      </c>
      <c r="AQ76" s="280" t="str">
        <f ca="1"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 ca="1">IFERROR(_xlfn.XLOOKUP(AI76, BS_ATIVIDADE[ATIVIDADE],BS_ATIVIDADE[UNIDADE] ), "*")</f>
        <v>*</v>
      </c>
      <c r="BC76" s="70" t="str" cm="1">
        <f t="array" aca="1" ref="BC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aca="1" ref="BD7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 ca="1">IFERROR(_xlfn.XLOOKUP(AO76, BASE_MAPA!$D$2:$D$359, BASE_MAPA!$I$2:$I$359), "ERRO")</f>
        <v>ERRO</v>
      </c>
      <c r="BF76" s="281" t="str">
        <f ca="1"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 ca="1"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aca="1" ref="S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aca="1" ref="T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 ca="1">IF(BS_CONTROLE[[#This Row],[Atividade]]=0, "-", BS_CONTROLE[[#This Row],[Atividade]])</f>
        <v>PDM - PEDRA - DESCARGA</v>
      </c>
      <c r="AJ77" s="9" t="str">
        <f ca="1">IF(D77="","*",VLOOKUP(AI77,BS_ATIVIDADE[#Data],3,FALSE))</f>
        <v>PEDRA</v>
      </c>
      <c r="AK77" s="278" t="str">
        <f ca="1">IF(BS_CONTROLE[[#This Row],[Local - Partida]]=0, "-", BS_CONTROLE[[#This Row],[Local - Partida]])</f>
        <v>TAG2</v>
      </c>
      <c r="AL77" s="278" t="str">
        <f ca="1">IF(BS_CONTROLE[[#This Row],[Local - Encerramento]]=0, "-", BS_CONTROLE[[#This Row],[Local - Encerramento]])</f>
        <v>TAG</v>
      </c>
      <c r="AM77" s="278" t="str">
        <f ca="1">IF(BS_CONTROLE[[#This Row],[Entre - Estações]]=0, "-", BS_CONTROLE[[#This Row],[Entre - Estações]])</f>
        <v>TGR-TBE</v>
      </c>
      <c r="AN77" s="278" t="str">
        <f ca="1">IF(BS_CONTROLE[[#This Row],[SB]]=0, "-", BS_CONTROLE[[#This Row],[SB]])</f>
        <v>TGR2</v>
      </c>
      <c r="AO77" s="279">
        <f ca="1">IF(BS_CONTROLE[[#This Row],[SUB]]=0, "-", BS_CONTROLE[[#This Row],[SUB]])</f>
        <v>98</v>
      </c>
      <c r="AP77" s="280">
        <f ca="1">IF(BS_CONTROLE[[#This Row],[KM - Inicio]]=0, "-", BS_CONTROLE[[#This Row],[KM - Inicio]])</f>
        <v>529</v>
      </c>
      <c r="AQ77" s="280">
        <f ca="1"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 ca="1">IFERROR(_xlfn.XLOOKUP(AI77, BS_ATIVIDADE[ATIVIDADE],BS_ATIVIDADE[UNIDADE] ), "*")</f>
        <v>VAGÕES</v>
      </c>
      <c r="BC77" s="70" t="str" cm="1">
        <f t="array" aca="1" ref="BC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aca="1" ref="BD7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 ca="1">IFERROR(_xlfn.XLOOKUP(AO77, BASE_MAPA!$D$2:$D$359, BASE_MAPA!$I$2:$I$359), "ERRO")</f>
        <v>ALTO ARAGUAIA - RONDONOPOLIS</v>
      </c>
      <c r="BF77" s="281" t="str">
        <f ca="1"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 ca="1"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aca="1" ref="S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aca="1" ref="T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 ca="1">IF(BS_CONTROLE[[#This Row],[Atividade]]=0, "-", BS_CONTROLE[[#This Row],[Atividade]])</f>
        <v>PDM - SOLDA</v>
      </c>
      <c r="AJ78" s="9" t="str">
        <f ca="1">IF(D78="","*",VLOOKUP(AI78,BS_ATIVIDADE[#Data],3,FALSE))</f>
        <v>SOLDA</v>
      </c>
      <c r="AK78" s="278" t="str">
        <f ca="1">IF(BS_CONTROLE[[#This Row],[Local - Partida]]=0, "-", BS_CONTROLE[[#This Row],[Local - Partida]])</f>
        <v>440TVL</v>
      </c>
      <c r="AL78" s="278" t="str">
        <f ca="1">IF(BS_CONTROLE[[#This Row],[Local - Encerramento]]=0, "-", BS_CONTROLE[[#This Row],[Local - Encerramento]])</f>
        <v>-</v>
      </c>
      <c r="AM78" s="278" t="str">
        <f ca="1">IF(BS_CONTROLE[[#This Row],[Entre - Estações]]=0, "-", BS_CONTROLE[[#This Row],[Entre - Estações]])</f>
        <v>TPC-TVL</v>
      </c>
      <c r="AN78" s="278" t="str">
        <f ca="1">IF(BS_CONTROLE[[#This Row],[SB]]=0, "-", BS_CONTROLE[[#This Row],[SB]])</f>
        <v>440TVL</v>
      </c>
      <c r="AO78" s="279">
        <f ca="1">IF(BS_CONTROLE[[#This Row],[SUB]]=0, "-", BS_CONTROLE[[#This Row],[SUB]])</f>
        <v>74</v>
      </c>
      <c r="AP78" s="280">
        <f ca="1">IF(BS_CONTROLE[[#This Row],[KM - Inicio]]=0, "-", BS_CONTROLE[[#This Row],[KM - Inicio]])</f>
        <v>446</v>
      </c>
      <c r="AQ78" s="280">
        <f ca="1"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 ca="1">IFERROR(_xlfn.XLOOKUP(AI78, BS_ATIVIDADE[ATIVIDADE],BS_ATIVIDADE[UNIDADE] ), "*")</f>
        <v>Nº DE SOLDA</v>
      </c>
      <c r="BC78" s="70" t="str" cm="1">
        <f t="array" aca="1" ref="BC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aca="1" ref="BD7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 ca="1">IFERROR(_xlfn.XLOOKUP(AO78, BASE_MAPA!$D$2:$D$359, BASE_MAPA!$I$2:$I$359), "ERRO")</f>
        <v>MARCO INICIAL - ALTO ARAGUAIA</v>
      </c>
      <c r="BF78" s="281" t="str">
        <f ca="1"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 ca="1"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aca="1" ref="S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aca="1" ref="T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 ca="1">IF(BS_CONTROLE[[#This Row],[Atividade]]=0, "-", BS_CONTROLE[[#This Row],[Atividade]])</f>
        <v>MECANIZAÇÃO - DOL</v>
      </c>
      <c r="AJ79" s="9" t="str">
        <f ca="1">IF(D79="","*",VLOOKUP(AI79,BS_ATIVIDADE[#Data],3,FALSE))</f>
        <v>MECANIZAÇÃO - DOL</v>
      </c>
      <c r="AK79" s="278" t="str">
        <f ca="1">IF(BS_CONTROLE[[#This Row],[Local - Partida]]=0, "-", BS_CONTROLE[[#This Row],[Local - Partida]])</f>
        <v>TOM2</v>
      </c>
      <c r="AL79" s="278" t="str">
        <f ca="1">IF(BS_CONTROLE[[#This Row],[Local - Encerramento]]=0, "-", BS_CONTROLE[[#This Row],[Local - Encerramento]])</f>
        <v>TOM2</v>
      </c>
      <c r="AM79" s="278" t="str">
        <f ca="1">IF(BS_CONTROLE[[#This Row],[Entre - Estações]]=0, "-", BS_CONTROLE[[#This Row],[Entre - Estações]])</f>
        <v>TOM-TPC</v>
      </c>
      <c r="AN79" s="278" t="str">
        <f ca="1">IF(BS_CONTROLE[[#This Row],[SB]]=0, "-", BS_CONTROLE[[#This Row],[SB]])</f>
        <v>TOM416</v>
      </c>
      <c r="AO79" s="279">
        <f ca="1">IF(BS_CONTROLE[[#This Row],[SUB]]=0, "-", BS_CONTROLE[[#This Row],[SUB]])</f>
        <v>74</v>
      </c>
      <c r="AP79" s="280">
        <f ca="1">IF(BS_CONTROLE[[#This Row],[KM - Inicio]]=0, "-", BS_CONTROLE[[#This Row],[KM - Inicio]])</f>
        <v>412</v>
      </c>
      <c r="AQ79" s="280" t="str">
        <f ca="1"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 ca="1">IFERROR(_xlfn.XLOOKUP(AI79, BS_ATIVIDADE[ATIVIDADE],BS_ATIVIDADE[UNIDADE] ), "*")</f>
        <v>M</v>
      </c>
      <c r="BC79" s="70" t="str" cm="1">
        <f t="array" aca="1" ref="BC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aca="1" ref="BD7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 ca="1">IFERROR(_xlfn.XLOOKUP(AO79, BASE_MAPA!$D$2:$D$359, BASE_MAPA!$I$2:$I$359), "ERRO")</f>
        <v>MARCO INICIAL - ALTO ARAGUAIA</v>
      </c>
      <c r="BF79" s="281" t="str">
        <f ca="1"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 ca="1"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aca="1" ref="S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aca="1" ref="T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 ca="1">IF(BS_CONTROLE[[#This Row],[Atividade]]=0, "-", BS_CONTROLE[[#This Row],[Atividade]])</f>
        <v>PDM - SOLDA</v>
      </c>
      <c r="AJ80" s="9" t="str">
        <f ca="1">IF(D80="","*",VLOOKUP(AI80,BS_ATIVIDADE[#Data],3,FALSE))</f>
        <v>SOLDA</v>
      </c>
      <c r="AK80" s="278" t="str">
        <f ca="1">IF(BS_CONTROLE[[#This Row],[Local - Partida]]=0, "-", BS_CONTROLE[[#This Row],[Local - Partida]])</f>
        <v>440TVL</v>
      </c>
      <c r="AL80" s="278" t="str">
        <f ca="1">IF(BS_CONTROLE[[#This Row],[Local - Encerramento]]=0, "-", BS_CONTROLE[[#This Row],[Local - Encerramento]])</f>
        <v>-</v>
      </c>
      <c r="AM80" s="278" t="str">
        <f ca="1">IF(BS_CONTROLE[[#This Row],[Entre - Estações]]=0, "-", BS_CONTROLE[[#This Row],[Entre - Estações]])</f>
        <v>TPC-TVL</v>
      </c>
      <c r="AN80" s="278" t="str">
        <f ca="1">IF(BS_CONTROLE[[#This Row],[SB]]=0, "-", BS_CONTROLE[[#This Row],[SB]])</f>
        <v>440TVL</v>
      </c>
      <c r="AO80" s="279">
        <f ca="1">IF(BS_CONTROLE[[#This Row],[SUB]]=0, "-", BS_CONTROLE[[#This Row],[SUB]])</f>
        <v>74</v>
      </c>
      <c r="AP80" s="280">
        <f ca="1">IF(BS_CONTROLE[[#This Row],[KM - Inicio]]=0, "-", BS_CONTROLE[[#This Row],[KM - Inicio]])</f>
        <v>446</v>
      </c>
      <c r="AQ80" s="280">
        <f ca="1"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 ca="1">IFERROR(_xlfn.XLOOKUP(AI80, BS_ATIVIDADE[ATIVIDADE],BS_ATIVIDADE[UNIDADE] ), "*")</f>
        <v>Nº DE SOLDA</v>
      </c>
      <c r="BC80" s="70" t="str" cm="1">
        <f t="array" aca="1" ref="BC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aca="1" ref="BD8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 ca="1">IFERROR(_xlfn.XLOOKUP(AO80, BASE_MAPA!$D$2:$D$359, BASE_MAPA!$I$2:$I$359), "ERRO")</f>
        <v>MARCO INICIAL - ALTO ARAGUAIA</v>
      </c>
      <c r="BF80" s="281" t="str">
        <f ca="1"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 ca="1"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aca="1" ref="M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aca="1" ref="N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aca="1" ref="S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aca="1" ref="T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 ca="1">IF(BS_CONTROLE[[#This Row],[Atividade]]=0, "-", BS_CONTROLE[[#This Row],[Atividade]])</f>
        <v>PDM - ALÍVIO DE TENSÃO</v>
      </c>
      <c r="AJ81" s="9" t="str">
        <f ca="1">IF(D81="","*",VLOOKUP(AI81,BS_ATIVIDADE[#Data],3,FALSE))</f>
        <v>ALÍVIO</v>
      </c>
      <c r="AK81" s="278" t="str">
        <f ca="1">IF(BS_CONTROLE[[#This Row],[Local - Partida]]=0, "-", BS_CONTROLE[[#This Row],[Local - Partida]])</f>
        <v>-</v>
      </c>
      <c r="AL81" s="278" t="str">
        <f ca="1">IF(BS_CONTROLE[[#This Row],[Local - Encerramento]]=0, "-", BS_CONTROLE[[#This Row],[Local - Encerramento]])</f>
        <v>-</v>
      </c>
      <c r="AM81" s="278" t="str">
        <f ca="1">IF(BS_CONTROLE[[#This Row],[Entre - Estações]]=0, "-", BS_CONTROLE[[#This Row],[Entre - Estações]])</f>
        <v>TRC</v>
      </c>
      <c r="AN81" s="278" t="str">
        <f ca="1">IF(BS_CONTROLE[[#This Row],[SB]]=0, "-", BS_CONTROLE[[#This Row],[SB]])</f>
        <v>TRC1</v>
      </c>
      <c r="AO81" s="279">
        <f ca="1">IF(BS_CONTROLE[[#This Row],[SUB]]=0, "-", BS_CONTROLE[[#This Row],[SUB]])</f>
        <v>74</v>
      </c>
      <c r="AP81" s="280">
        <f ca="1">IF(BS_CONTROLE[[#This Row],[KM - Inicio]]=0, "-", BS_CONTROLE[[#This Row],[KM - Inicio]])</f>
        <v>293</v>
      </c>
      <c r="AQ81" s="280" t="str">
        <f ca="1"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 ca="1">IFERROR(_xlfn.XLOOKUP(AI81, BS_ATIVIDADE[ATIVIDADE],BS_ATIVIDADE[UNIDADE] ), "*")</f>
        <v>M</v>
      </c>
      <c r="BC81" s="70" t="str" cm="1">
        <f t="array" aca="1" ref="BC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aca="1" ref="BD8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 ca="1">IFERROR(_xlfn.XLOOKUP(AO81, BASE_MAPA!$D$2:$D$359, BASE_MAPA!$I$2:$I$359), "ERRO")</f>
        <v>MARCO INICIAL - ALTO ARAGUAIA</v>
      </c>
      <c r="BF81" s="281" t="str">
        <f ca="1"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 ca="1"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aca="1" ref="S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aca="1" ref="T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 ca="1">IF(BS_CONTROLE[[#This Row],[Atividade]]=0, "-", BS_CONTROLE[[#This Row],[Atividade]])</f>
        <v>MECANIZAÇÃO - SOCADORA</v>
      </c>
      <c r="AJ82" s="9" t="str">
        <f ca="1">IF(D82="","*",VLOOKUP(AI82,BS_ATIVIDADE[#Data],3,FALSE))</f>
        <v>MECANIZAÇÃO - SOCADORA</v>
      </c>
      <c r="AK82" s="278" t="str">
        <f ca="1">IF(BS_CONTROLE[[#This Row],[Local - Partida]]=0, "-", BS_CONTROLE[[#This Row],[Local - Partida]])</f>
        <v>TID2</v>
      </c>
      <c r="AL82" s="278" t="str">
        <f ca="1">IF(BS_CONTROLE[[#This Row],[Local - Encerramento]]=0, "-", BS_CONTROLE[[#This Row],[Local - Encerramento]])</f>
        <v>TID2</v>
      </c>
      <c r="AM82" s="278" t="str">
        <f ca="1">IF(BS_CONTROLE[[#This Row],[Entre - Estações]]=0, "-", BS_CONTROLE[[#This Row],[Entre - Estações]])</f>
        <v>TID-TVI</v>
      </c>
      <c r="AN82" s="278" t="str">
        <f ca="1">IF(BS_CONTROLE[[#This Row],[SB]]=0, "-", BS_CONTROLE[[#This Row],[SB]])</f>
        <v>TID201</v>
      </c>
      <c r="AO82" s="279">
        <f ca="1">IF(BS_CONTROLE[[#This Row],[SUB]]=0, "-", BS_CONTROLE[[#This Row],[SUB]])</f>
        <v>74</v>
      </c>
      <c r="AP82" s="280">
        <f ca="1">IF(BS_CONTROLE[[#This Row],[KM - Inicio]]=0, "-", BS_CONTROLE[[#This Row],[KM - Inicio]])</f>
        <v>197</v>
      </c>
      <c r="AQ82" s="280">
        <f ca="1"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 ca="1">IFERROR(_xlfn.XLOOKUP(AI82, BS_ATIVIDADE[ATIVIDADE],BS_ATIVIDADE[UNIDADE] ), "*")</f>
        <v>M</v>
      </c>
      <c r="BC82" s="70" t="str" cm="1">
        <f t="array" aca="1" ref="BC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aca="1" ref="BD8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 ca="1">IFERROR(_xlfn.XLOOKUP(AO82, BASE_MAPA!$D$2:$D$359, BASE_MAPA!$I$2:$I$359), "ERRO")</f>
        <v>MARCO INICIAL - ALTO ARAGUAIA</v>
      </c>
      <c r="BF82" s="281" t="str">
        <f ca="1"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 ca="1"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aca="1" ref="S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aca="1" ref="T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 ca="1">IF(BS_CONTROLE[[#This Row],[Atividade]]=0, "-", BS_CONTROLE[[#This Row],[Atividade]])</f>
        <v>PDM - SOLDA</v>
      </c>
      <c r="AJ83" s="9" t="str">
        <f ca="1">IF(D83="","*",VLOOKUP(AI83,BS_ATIVIDADE[#Data],3,FALSE))</f>
        <v>SOLDA</v>
      </c>
      <c r="AK83" s="278" t="str">
        <f ca="1">IF(BS_CONTROLE[[#This Row],[Local - Partida]]=0, "-", BS_CONTROLE[[#This Row],[Local - Partida]])</f>
        <v>TQIK73</v>
      </c>
      <c r="AL83" s="278" t="str">
        <f ca="1">IF(BS_CONTROLE[[#This Row],[Local - Encerramento]]=0, "-", BS_CONTROLE[[#This Row],[Local - Encerramento]])</f>
        <v>-</v>
      </c>
      <c r="AM83" s="278" t="str">
        <f ca="1">IF(BS_CONTROLE[[#This Row],[Entre - Estações]]=0, "-", BS_CONTROLE[[#This Row],[Entre - Estações]])</f>
        <v>TQI-TSP</v>
      </c>
      <c r="AN83" s="278" t="str">
        <f ca="1">IF(BS_CONTROLE[[#This Row],[SB]]=0, "-", BS_CONTROLE[[#This Row],[SB]])</f>
        <v>TQIK73</v>
      </c>
      <c r="AO83" s="279">
        <f ca="1">IF(BS_CONTROLE[[#This Row],[SUB]]=0, "-", BS_CONTROLE[[#This Row],[SUB]])</f>
        <v>74</v>
      </c>
      <c r="AP83" s="280">
        <f ca="1">IF(BS_CONTROLE[[#This Row],[KM - Inicio]]=0, "-", BS_CONTROLE[[#This Row],[KM - Inicio]])</f>
        <v>64.563999999999993</v>
      </c>
      <c r="AQ83" s="280">
        <f ca="1"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 ca="1">IFERROR(_xlfn.XLOOKUP(AI83, BS_ATIVIDADE[ATIVIDADE],BS_ATIVIDADE[UNIDADE] ), "*")</f>
        <v>Nº DE SOLDA</v>
      </c>
      <c r="BC83" s="70" t="str" cm="1">
        <f t="array" aca="1" ref="BC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aca="1" ref="BD8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 ca="1">IFERROR(_xlfn.XLOOKUP(AO83, BASE_MAPA!$D$2:$D$359, BASE_MAPA!$I$2:$I$359), "ERRO")</f>
        <v>MARCO INICIAL - ALTO ARAGUAIA</v>
      </c>
      <c r="BF83" s="281" t="str">
        <f ca="1"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 ca="1"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aca="1" ref="S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aca="1" ref="T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 ca="1">IF(BS_CONTROLE[[#This Row],[Atividade]]=0, "-", BS_CONTROLE[[#This Row],[Atividade]])</f>
        <v>CAMINHÃO DE SOLDA</v>
      </c>
      <c r="AJ84" s="9" t="str">
        <f ca="1">IF(D84="","*",VLOOKUP(AI84,BS_ATIVIDADE[#Data],3,FALSE))</f>
        <v>CAMINHÂO - SOLDA</v>
      </c>
      <c r="AK84" s="278" t="str">
        <f ca="1">IF(BS_CONTROLE[[#This Row],[Local - Partida]]=0, "-", BS_CONTROLE[[#This Row],[Local - Partida]])</f>
        <v>ZDK1</v>
      </c>
      <c r="AL84" s="278" t="str">
        <f ca="1">IF(BS_CONTROLE[[#This Row],[Local - Encerramento]]=0, "-", BS_CONTROLE[[#This Row],[Local - Encerramento]])</f>
        <v>ZDK1</v>
      </c>
      <c r="AM84" s="278" t="str">
        <f ca="1">IF(BS_CONTROLE[[#This Row],[Entre - Estações]]=0, "-", BS_CONTROLE[[#This Row],[Entre - Estações]])</f>
        <v>ZDK-ZVT</v>
      </c>
      <c r="AN84" s="278" t="str">
        <f ca="1">IF(BS_CONTROLE[[#This Row],[SB]]=0, "-", BS_CONTROLE[[#This Row],[SB]])</f>
        <v>ZDK1/ZDKZVT</v>
      </c>
      <c r="AO84" s="279">
        <f ca="1">IF(BS_CONTROLE[[#This Row],[SUB]]=0, "-", BS_CONTROLE[[#This Row],[SUB]])</f>
        <v>78</v>
      </c>
      <c r="AP84" s="280">
        <f ca="1">IF(BS_CONTROLE[[#This Row],[KM - Inicio]]=0, "-", BS_CONTROLE[[#This Row],[KM - Inicio]])</f>
        <v>251</v>
      </c>
      <c r="AQ84" s="280">
        <f ca="1"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 ca="1">IFERROR(_xlfn.XLOOKUP(AI84, BS_ATIVIDADE[ATIVIDADE],BS_ATIVIDADE[UNIDADE] ), "*")</f>
        <v>Nº DE SOLDA</v>
      </c>
      <c r="BC84" s="70" t="str" cm="1">
        <f t="array" aca="1" ref="BC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aca="1" ref="BD8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 ca="1">IFERROR(_xlfn.XLOOKUP(AO84, BASE_MAPA!$D$2:$D$359, BASE_MAPA!$I$2:$I$359), "ERRO")</f>
        <v>ITIRAPINA - BAURU</v>
      </c>
      <c r="BF84" s="281" t="str">
        <f ca="1"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 ca="1"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aca="1" ref="S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aca="1" ref="T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 ca="1">IF(BS_CONTROLE[[#This Row],[Atividade]]=0, "-", BS_CONTROLE[[#This Row],[Atividade]])</f>
        <v>MODERNIZAÇÃO - SOCADORA</v>
      </c>
      <c r="AJ85" s="9" t="str">
        <f ca="1">IF(D85="","*",VLOOKUP(AI85,BS_ATIVIDADE[#Data],3,FALSE))</f>
        <v>MODERNIZAÇÃO</v>
      </c>
      <c r="AK85" s="278" t="str">
        <f ca="1">IF(BS_CONTROLE[[#This Row],[Local - Partida]]=0, "-", BS_CONTROLE[[#This Row],[Local - Partida]])</f>
        <v>ZGT1</v>
      </c>
      <c r="AL85" s="278" t="str">
        <f ca="1">IF(BS_CONTROLE[[#This Row],[Local - Encerramento]]=0, "-", BS_CONTROLE[[#This Row],[Local - Encerramento]])</f>
        <v>ZGT1</v>
      </c>
      <c r="AM85" s="278" t="str">
        <f ca="1">IF(BS_CONTROLE[[#This Row],[Entre - Estações]]=0, "-", BS_CONTROLE[[#This Row],[Entre - Estações]])</f>
        <v>ZGT-ZXE</v>
      </c>
      <c r="AN85" s="278" t="str">
        <f ca="1">IF(BS_CONTROLE[[#This Row],[SB]]=0, "-", BS_CONTROLE[[#This Row],[SB]])</f>
        <v>ZGTZXE</v>
      </c>
      <c r="AO85" s="279">
        <f ca="1">IF(BS_CONTROLE[[#This Row],[SUB]]=0, "-", BS_CONTROLE[[#This Row],[SUB]])</f>
        <v>72</v>
      </c>
      <c r="AP85" s="280">
        <f ca="1">IF(BS_CONTROLE[[#This Row],[KM - Inicio]]=0, "-", BS_CONTROLE[[#This Row],[KM - Inicio]])</f>
        <v>309</v>
      </c>
      <c r="AQ85" s="280">
        <f ca="1"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 ca="1">IFERROR(_xlfn.XLOOKUP(AI85, BS_ATIVIDADE[ATIVIDADE],BS_ATIVIDADE[UNIDADE] ), "*")</f>
        <v>M</v>
      </c>
      <c r="BC85" s="70" t="str" cm="1">
        <f t="array" aca="1" ref="BC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aca="1" ref="BD8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 ca="1">IFERROR(_xlfn.XLOOKUP(AO85, BASE_MAPA!$D$2:$D$359, BASE_MAPA!$I$2:$I$359), "ERRO")</f>
        <v>ARARAQUARA - COLOMBIA</v>
      </c>
      <c r="BF85" s="281" t="str">
        <f ca="1"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 ca="1"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aca="1" ref="M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aca="1" ref="N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aca="1" ref="S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aca="1" ref="T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 ca="1">IF(BS_CONTROLE[[#This Row],[Atividade]]=0, "-", BS_CONTROLE[[#This Row],[Atividade]])</f>
        <v>-</v>
      </c>
      <c r="AJ86" s="9" t="str">
        <f ca="1">IF(D86="","*",VLOOKUP(AI86,BS_ATIVIDADE[#Data],3,FALSE))</f>
        <v>*</v>
      </c>
      <c r="AK86" s="278" t="str">
        <f ca="1">IF(BS_CONTROLE[[#This Row],[Local - Partida]]=0, "-", BS_CONTROLE[[#This Row],[Local - Partida]])</f>
        <v>-</v>
      </c>
      <c r="AL86" s="278" t="str">
        <f ca="1">IF(BS_CONTROLE[[#This Row],[Local - Encerramento]]=0, "-", BS_CONTROLE[[#This Row],[Local - Encerramento]])</f>
        <v>-</v>
      </c>
      <c r="AM86" s="278" t="str">
        <f ca="1">IF(BS_CONTROLE[[#This Row],[Entre - Estações]]=0, "-", BS_CONTROLE[[#This Row],[Entre - Estações]])</f>
        <v>-</v>
      </c>
      <c r="AN86" s="278" t="str">
        <f ca="1">IF(BS_CONTROLE[[#This Row],[SB]]=0, "-", BS_CONTROLE[[#This Row],[SB]])</f>
        <v>-</v>
      </c>
      <c r="AO86" s="279" t="str">
        <f ca="1">IF(BS_CONTROLE[[#This Row],[SUB]]=0, "-", BS_CONTROLE[[#This Row],[SUB]])</f>
        <v>-</v>
      </c>
      <c r="AP86" s="280" t="str">
        <f ca="1">IF(BS_CONTROLE[[#This Row],[KM - Inicio]]=0, "-", BS_CONTROLE[[#This Row],[KM - Inicio]])</f>
        <v>-</v>
      </c>
      <c r="AQ86" s="280" t="str">
        <f ca="1"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 ca="1">IFERROR(_xlfn.XLOOKUP(AI86, BS_ATIVIDADE[ATIVIDADE],BS_ATIVIDADE[UNIDADE] ), "*")</f>
        <v>*</v>
      </c>
      <c r="BC86" s="70" t="str" cm="1">
        <f t="array" aca="1" ref="BC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aca="1" ref="BD8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 ca="1">IFERROR(_xlfn.XLOOKUP(AO86, BASE_MAPA!$D$2:$D$359, BASE_MAPA!$I$2:$I$359), "ERRO")</f>
        <v>ERRO</v>
      </c>
      <c r="BF86" s="281" t="str">
        <f ca="1"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 ca="1"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aca="1" ref="S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aca="1" ref="T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 ca="1">IF(BS_CONTROLE[[#This Row],[Atividade]]=0, "-", BS_CONTROLE[[#This Row],[Atividade]])</f>
        <v>MECANIZAÇÃO - SOCADORA</v>
      </c>
      <c r="AJ87" s="9" t="str">
        <f ca="1">IF(D87="","*",VLOOKUP(AI87,BS_ATIVIDADE[#Data],3,FALSE))</f>
        <v>MECANIZAÇÃO - SOCADORA</v>
      </c>
      <c r="AK87" s="278" t="str">
        <f ca="1">IF(BS_CONTROLE[[#This Row],[Local - Partida]]=0, "-", BS_CONTROLE[[#This Row],[Local - Partida]])</f>
        <v>TID2</v>
      </c>
      <c r="AL87" s="278" t="str">
        <f ca="1">IF(BS_CONTROLE[[#This Row],[Local - Encerramento]]=0, "-", BS_CONTROLE[[#This Row],[Local - Encerramento]])</f>
        <v>TID2</v>
      </c>
      <c r="AM87" s="278" t="str">
        <f ca="1">IF(BS_CONTROLE[[#This Row],[Entre - Estações]]=0, "-", BS_CONTROLE[[#This Row],[Entre - Estações]])</f>
        <v>TID-TVI</v>
      </c>
      <c r="AN87" s="278" t="str">
        <f ca="1">IF(BS_CONTROLE[[#This Row],[SB]]=0, "-", BS_CONTROLE[[#This Row],[SB]])</f>
        <v>TID201</v>
      </c>
      <c r="AO87" s="279">
        <f ca="1">IF(BS_CONTROLE[[#This Row],[SUB]]=0, "-", BS_CONTROLE[[#This Row],[SUB]])</f>
        <v>74</v>
      </c>
      <c r="AP87" s="280">
        <f ca="1">IF(BS_CONTROLE[[#This Row],[KM - Inicio]]=0, "-", BS_CONTROLE[[#This Row],[KM - Inicio]])</f>
        <v>200</v>
      </c>
      <c r="AQ87" s="280">
        <f ca="1"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 ca="1">IFERROR(_xlfn.XLOOKUP(AI87, BS_ATIVIDADE[ATIVIDADE],BS_ATIVIDADE[UNIDADE] ), "*")</f>
        <v>M</v>
      </c>
      <c r="BC87" s="70" t="str" cm="1">
        <f t="array" aca="1" ref="BC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aca="1" ref="BD8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 ca="1">IFERROR(_xlfn.XLOOKUP(AO87, BASE_MAPA!$D$2:$D$359, BASE_MAPA!$I$2:$I$359), "ERRO")</f>
        <v>MARCO INICIAL - ALTO ARAGUAIA</v>
      </c>
      <c r="BF87" s="281" t="str">
        <f ca="1"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 ca="1"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aca="1" ref="S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aca="1" ref="T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 ca="1">IF(BS_CONTROLE[[#This Row],[Atividade]]=0, "-", BS_CONTROLE[[#This Row],[Atividade]])</f>
        <v>MODERNIZAÇÃO - SOCADORA</v>
      </c>
      <c r="AJ88" s="9" t="str">
        <f ca="1">IF(D88="","*",VLOOKUP(AI88,BS_ATIVIDADE[#Data],3,FALSE))</f>
        <v>MODERNIZAÇÃO</v>
      </c>
      <c r="AK88" s="278" t="str">
        <f ca="1">IF(BS_CONTROLE[[#This Row],[Local - Partida]]=0, "-", BS_CONTROLE[[#This Row],[Local - Partida]])</f>
        <v>ZGT1</v>
      </c>
      <c r="AL88" s="278" t="str">
        <f ca="1">IF(BS_CONTROLE[[#This Row],[Local - Encerramento]]=0, "-", BS_CONTROLE[[#This Row],[Local - Encerramento]])</f>
        <v>ZGT1</v>
      </c>
      <c r="AM88" s="278" t="str">
        <f ca="1">IF(BS_CONTROLE[[#This Row],[Entre - Estações]]=0, "-", BS_CONTROLE[[#This Row],[Entre - Estações]])</f>
        <v>ZGT-ZXE</v>
      </c>
      <c r="AN88" s="278" t="str">
        <f ca="1">IF(BS_CONTROLE[[#This Row],[SB]]=0, "-", BS_CONTROLE[[#This Row],[SB]])</f>
        <v>ZGTZXE</v>
      </c>
      <c r="AO88" s="279">
        <f ca="1">IF(BS_CONTROLE[[#This Row],[SUB]]=0, "-", BS_CONTROLE[[#This Row],[SUB]])</f>
        <v>72</v>
      </c>
      <c r="AP88" s="280">
        <f ca="1">IF(BS_CONTROLE[[#This Row],[KM - Inicio]]=0, "-", BS_CONTROLE[[#This Row],[KM - Inicio]])</f>
        <v>309</v>
      </c>
      <c r="AQ88" s="280">
        <f ca="1"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 ca="1">IFERROR(_xlfn.XLOOKUP(AI88, BS_ATIVIDADE[ATIVIDADE],BS_ATIVIDADE[UNIDADE] ), "*")</f>
        <v>M</v>
      </c>
      <c r="BC88" s="70" t="str" cm="1">
        <f t="array" aca="1" ref="BC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aca="1" ref="BD8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 ca="1">IFERROR(_xlfn.XLOOKUP(AO88, BASE_MAPA!$D$2:$D$359, BASE_MAPA!$I$2:$I$359), "ERRO")</f>
        <v>ARARAQUARA - COLOMBIA</v>
      </c>
      <c r="BF88" s="281" t="str">
        <f ca="1"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 ca="1"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aca="1" ref="S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aca="1" ref="T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 ca="1">IF(BS_CONTROLE[[#This Row],[Atividade]]=0, "-", BS_CONTROLE[[#This Row],[Atividade]])</f>
        <v>MECANIZAÇÃO - DOL</v>
      </c>
      <c r="AJ89" s="9" t="str">
        <f ca="1">IF(D89="","*",VLOOKUP(AI89,BS_ATIVIDADE[#Data],3,FALSE))</f>
        <v>MECANIZAÇÃO - DOL</v>
      </c>
      <c r="AK89" s="278" t="str">
        <f ca="1">IF(BS_CONTROLE[[#This Row],[Local - Partida]]=0, "-", BS_CONTROLE[[#This Row],[Local - Partida]])</f>
        <v>TOM2</v>
      </c>
      <c r="AL89" s="278" t="str">
        <f ca="1">IF(BS_CONTROLE[[#This Row],[Local - Encerramento]]=0, "-", BS_CONTROLE[[#This Row],[Local - Encerramento]])</f>
        <v>TOM2</v>
      </c>
      <c r="AM89" s="278" t="str">
        <f ca="1">IF(BS_CONTROLE[[#This Row],[Entre - Estações]]=0, "-", BS_CONTROLE[[#This Row],[Entre - Estações]])</f>
        <v>TOM-TPC</v>
      </c>
      <c r="AN89" s="278" t="str">
        <f ca="1">IF(BS_CONTROLE[[#This Row],[SB]]=0, "-", BS_CONTROLE[[#This Row],[SB]])</f>
        <v>TOM416</v>
      </c>
      <c r="AO89" s="279">
        <f ca="1">IF(BS_CONTROLE[[#This Row],[SUB]]=0, "-", BS_CONTROLE[[#This Row],[SUB]])</f>
        <v>74</v>
      </c>
      <c r="AP89" s="280">
        <f ca="1">IF(BS_CONTROLE[[#This Row],[KM - Inicio]]=0, "-", BS_CONTROLE[[#This Row],[KM - Inicio]])</f>
        <v>412</v>
      </c>
      <c r="AQ89" s="280" t="str">
        <f ca="1"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 ca="1">IFERROR(_xlfn.XLOOKUP(AI89, BS_ATIVIDADE[ATIVIDADE],BS_ATIVIDADE[UNIDADE] ), "*")</f>
        <v>M</v>
      </c>
      <c r="BC89" s="70" t="str" cm="1">
        <f t="array" aca="1" ref="BC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aca="1" ref="BD8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 ca="1">IFERROR(_xlfn.XLOOKUP(AO89, BASE_MAPA!$D$2:$D$359, BASE_MAPA!$I$2:$I$359), "ERRO")</f>
        <v>MARCO INICIAL - ALTO ARAGUAIA</v>
      </c>
      <c r="BF89" s="281" t="str">
        <f ca="1"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 ca="1"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aca="1" ref="S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aca="1" ref="T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 ca="1">IF(BS_CONTROLE[[#This Row],[Atividade]]=0, "-", BS_CONTROLE[[#This Row],[Atividade]])</f>
        <v>PDM - PEDRA - DESCARGA</v>
      </c>
      <c r="AJ91" s="9" t="str">
        <f ca="1">IF(D91="","*",VLOOKUP(AI91,BS_ATIVIDADE[#Data],3,FALSE))</f>
        <v>PEDRA</v>
      </c>
      <c r="AK91" s="278" t="str">
        <f ca="1">IF(BS_CONTROLE[[#This Row],[Local - Partida]]=0, "-", BS_CONTROLE[[#This Row],[Local - Partida]])</f>
        <v>TGR2</v>
      </c>
      <c r="AL91" s="278" t="str">
        <f ca="1">IF(BS_CONTROLE[[#This Row],[Local - Encerramento]]=0, "-", BS_CONTROLE[[#This Row],[Local - Encerramento]])</f>
        <v>TGR2</v>
      </c>
      <c r="AM91" s="278" t="str">
        <f ca="1">IF(BS_CONTROLE[[#This Row],[Entre - Estações]]=0, "-", BS_CONTROLE[[#This Row],[Entre - Estações]])</f>
        <v>TGR-TBE</v>
      </c>
      <c r="AN91" s="278" t="str">
        <f ca="1">IF(BS_CONTROLE[[#This Row],[SB]]=0, "-", BS_CONTROLE[[#This Row],[SB]])</f>
        <v>TGR512</v>
      </c>
      <c r="AO91" s="279">
        <f ca="1">IF(BS_CONTROLE[[#This Row],[SUB]]=0, "-", BS_CONTROLE[[#This Row],[SUB]])</f>
        <v>98</v>
      </c>
      <c r="AP91" s="280">
        <f ca="1">IF(BS_CONTROLE[[#This Row],[KM - Inicio]]=0, "-", BS_CONTROLE[[#This Row],[KM - Inicio]])</f>
        <v>501.5</v>
      </c>
      <c r="AQ91" s="280" t="str">
        <f ca="1"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 ca="1">IFERROR(_xlfn.XLOOKUP(AI91, BS_ATIVIDADE[ATIVIDADE],BS_ATIVIDADE[UNIDADE] ), "*")</f>
        <v>VAGÕES</v>
      </c>
      <c r="BC91" s="70" t="str" cm="1">
        <f t="array" aca="1" ref="BC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aca="1" ref="BD9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 ca="1">IFERROR(_xlfn.XLOOKUP(AO91, BASE_MAPA!$D$2:$D$359, BASE_MAPA!$I$2:$I$359), "ERRO")</f>
        <v>ALTO ARAGUAIA - RONDONOPOLIS</v>
      </c>
      <c r="BF91" s="281" t="str">
        <f ca="1"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 ca="1"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aca="1" ref="S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aca="1" ref="T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 ca="1">IF(BS_CONTROLE[[#This Row],[Atividade]]=0, "-", BS_CONTROLE[[#This Row],[Atividade]])</f>
        <v>PDM - SOLDA</v>
      </c>
      <c r="AJ92" s="9" t="str">
        <f ca="1">IF(D92="","*",VLOOKUP(AI92,BS_ATIVIDADE[#Data],3,FALSE))</f>
        <v>SOLDA</v>
      </c>
      <c r="AK92" s="278" t="str">
        <f ca="1">IF(BS_CONTROLE[[#This Row],[Local - Partida]]=0, "-", BS_CONTROLE[[#This Row],[Local - Partida]])</f>
        <v>440TVL</v>
      </c>
      <c r="AL92" s="278" t="str">
        <f ca="1">IF(BS_CONTROLE[[#This Row],[Local - Encerramento]]=0, "-", BS_CONTROLE[[#This Row],[Local - Encerramento]])</f>
        <v>-</v>
      </c>
      <c r="AM92" s="278" t="str">
        <f ca="1">IF(BS_CONTROLE[[#This Row],[Entre - Estações]]=0, "-", BS_CONTROLE[[#This Row],[Entre - Estações]])</f>
        <v>TPC-TVL</v>
      </c>
      <c r="AN92" s="278" t="str">
        <f ca="1">IF(BS_CONTROLE[[#This Row],[SB]]=0, "-", BS_CONTROLE[[#This Row],[SB]])</f>
        <v>440TVL</v>
      </c>
      <c r="AO92" s="279">
        <f ca="1">IF(BS_CONTROLE[[#This Row],[SUB]]=0, "-", BS_CONTROLE[[#This Row],[SUB]])</f>
        <v>74</v>
      </c>
      <c r="AP92" s="280">
        <f ca="1">IF(BS_CONTROLE[[#This Row],[KM - Inicio]]=0, "-", BS_CONTROLE[[#This Row],[KM - Inicio]])</f>
        <v>446</v>
      </c>
      <c r="AQ92" s="280">
        <f ca="1"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 ca="1">IFERROR(_xlfn.XLOOKUP(AI92, BS_ATIVIDADE[ATIVIDADE],BS_ATIVIDADE[UNIDADE] ), "*")</f>
        <v>Nº DE SOLDA</v>
      </c>
      <c r="BC92" s="70" t="str" cm="1">
        <f t="array" aca="1" ref="BC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aca="1" ref="BD9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 ca="1">IFERROR(_xlfn.XLOOKUP(AO92, BASE_MAPA!$D$2:$D$359, BASE_MAPA!$I$2:$I$359), "ERRO")</f>
        <v>MARCO INICIAL - ALTO ARAGUAIA</v>
      </c>
      <c r="BF92" s="281" t="str">
        <f ca="1"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 ca="1"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aca="1" ref="S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aca="1" ref="T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 ca="1">IF(BS_CONTROLE[[#This Row],[Atividade]]=0, "-", BS_CONTROLE[[#This Row],[Atividade]])</f>
        <v>MECANIZAÇÃO - DOL</v>
      </c>
      <c r="AJ93" s="9" t="str">
        <f ca="1">IF(D93="","*",VLOOKUP(AI93,BS_ATIVIDADE[#Data],3,FALSE))</f>
        <v>MECANIZAÇÃO - DOL</v>
      </c>
      <c r="AK93" s="278" t="str">
        <f ca="1">IF(BS_CONTROLE[[#This Row],[Local - Partida]]=0, "-", BS_CONTROLE[[#This Row],[Local - Partida]])</f>
        <v>TOM2</v>
      </c>
      <c r="AL93" s="278" t="str">
        <f ca="1">IF(BS_CONTROLE[[#This Row],[Local - Encerramento]]=0, "-", BS_CONTROLE[[#This Row],[Local - Encerramento]])</f>
        <v>TOM2</v>
      </c>
      <c r="AM93" s="278" t="str">
        <f ca="1">IF(BS_CONTROLE[[#This Row],[Entre - Estações]]=0, "-", BS_CONTROLE[[#This Row],[Entre - Estações]])</f>
        <v>TOM-TPC</v>
      </c>
      <c r="AN93" s="278" t="str">
        <f ca="1">IF(BS_CONTROLE[[#This Row],[SB]]=0, "-", BS_CONTROLE[[#This Row],[SB]])</f>
        <v>TOM416</v>
      </c>
      <c r="AO93" s="279">
        <f ca="1">IF(BS_CONTROLE[[#This Row],[SUB]]=0, "-", BS_CONTROLE[[#This Row],[SUB]])</f>
        <v>74</v>
      </c>
      <c r="AP93" s="280">
        <f ca="1">IF(BS_CONTROLE[[#This Row],[KM - Inicio]]=0, "-", BS_CONTROLE[[#This Row],[KM - Inicio]])</f>
        <v>412</v>
      </c>
      <c r="AQ93" s="280" t="str">
        <f ca="1"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 ca="1">IFERROR(_xlfn.XLOOKUP(AI93, BS_ATIVIDADE[ATIVIDADE],BS_ATIVIDADE[UNIDADE] ), "*")</f>
        <v>M</v>
      </c>
      <c r="BC93" s="70" t="str" cm="1">
        <f t="array" aca="1" ref="BC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aca="1" ref="BD9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 ca="1">IFERROR(_xlfn.XLOOKUP(AO93, BASE_MAPA!$D$2:$D$359, BASE_MAPA!$I$2:$I$359), "ERRO")</f>
        <v>MARCO INICIAL - ALTO ARAGUAIA</v>
      </c>
      <c r="BF93" s="281" t="str">
        <f ca="1"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 ca="1"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aca="1" ref="S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aca="1" ref="T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 ca="1">IF(BS_CONTROLE[[#This Row],[Atividade]]=0, "-", BS_CONTROLE[[#This Row],[Atividade]])</f>
        <v>PDM - SOLDA</v>
      </c>
      <c r="AJ94" s="9" t="str">
        <f ca="1">IF(D94="","*",VLOOKUP(AI94,BS_ATIVIDADE[#Data],3,FALSE))</f>
        <v>SOLDA</v>
      </c>
      <c r="AK94" s="278" t="str">
        <f ca="1">IF(BS_CONTROLE[[#This Row],[Local - Partida]]=0, "-", BS_CONTROLE[[#This Row],[Local - Partida]])</f>
        <v>TMR326</v>
      </c>
      <c r="AL94" s="278" t="str">
        <f ca="1">IF(BS_CONTROLE[[#This Row],[Local - Encerramento]]=0, "-", BS_CONTROLE[[#This Row],[Local - Encerramento]])</f>
        <v>-</v>
      </c>
      <c r="AM94" s="278" t="str">
        <f ca="1">IF(BS_CONTROLE[[#This Row],[Entre - Estações]]=0, "-", BS_CONTROLE[[#This Row],[Entre - Estações]])</f>
        <v>TMR-TLA</v>
      </c>
      <c r="AN94" s="278" t="str">
        <f ca="1">IF(BS_CONTROLE[[#This Row],[SB]]=0, "-", BS_CONTROLE[[#This Row],[SB]])</f>
        <v>TMR326</v>
      </c>
      <c r="AO94" s="279">
        <f ca="1">IF(BS_CONTROLE[[#This Row],[SUB]]=0, "-", BS_CONTROLE[[#This Row],[SUB]])</f>
        <v>74</v>
      </c>
      <c r="AP94" s="280">
        <f ca="1">IF(BS_CONTROLE[[#This Row],[KM - Inicio]]=0, "-", BS_CONTROLE[[#This Row],[KM - Inicio]])</f>
        <v>321</v>
      </c>
      <c r="AQ94" s="280" t="str">
        <f ca="1"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 ca="1">IFERROR(_xlfn.XLOOKUP(AI94, BS_ATIVIDADE[ATIVIDADE],BS_ATIVIDADE[UNIDADE] ), "*")</f>
        <v>Nº DE SOLDA</v>
      </c>
      <c r="BC94" s="70" t="str" cm="1">
        <f t="array" aca="1" ref="BC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aca="1" ref="BD9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 ca="1">IFERROR(_xlfn.XLOOKUP(AO94, BASE_MAPA!$D$2:$D$359, BASE_MAPA!$I$2:$I$359), "ERRO")</f>
        <v>MARCO INICIAL - ALTO ARAGUAIA</v>
      </c>
      <c r="BF94" s="281" t="str">
        <f ca="1"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 ca="1"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aca="1" ref="S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aca="1" ref="T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 ca="1">IF(BS_CONTROLE[[#This Row],[Atividade]]=0, "-", BS_CONTROLE[[#This Row],[Atividade]])</f>
        <v xml:space="preserve">MODERNIZAÇÃO - DORMENTE - CARGA </v>
      </c>
      <c r="AJ95" s="9" t="str">
        <f ca="1">IF(D95="","*",VLOOKUP(AI95,BS_ATIVIDADE[#Data],3,FALSE))</f>
        <v>MODERNIZAÇÃO</v>
      </c>
      <c r="AK95" s="278" t="str">
        <f ca="1">IF(BS_CONTROLE[[#This Row],[Local - Partida]]=0, "-", BS_CONTROLE[[#This Row],[Local - Partida]])</f>
        <v>TCS</v>
      </c>
      <c r="AL95" s="278" t="str">
        <f ca="1">IF(BS_CONTROLE[[#This Row],[Local - Encerramento]]=0, "-", BS_CONTROLE[[#This Row],[Local - Encerramento]])</f>
        <v>TCS</v>
      </c>
      <c r="AM95" s="278" t="str">
        <f ca="1">IF(BS_CONTROLE[[#This Row],[Entre - Estações]]=0, "-", BS_CONTROLE[[#This Row],[Entre - Estações]])</f>
        <v>TCS</v>
      </c>
      <c r="AN95" s="278" t="str">
        <f ca="1">IF(BS_CONTROLE[[#This Row],[SB]]=0, "-", BS_CONTROLE[[#This Row],[SB]])</f>
        <v>TCS2</v>
      </c>
      <c r="AO95" s="279">
        <f ca="1">IF(BS_CONTROLE[[#This Row],[SUB]]=0, "-", BS_CONTROLE[[#This Row],[SUB]])</f>
        <v>74</v>
      </c>
      <c r="AP95" s="280">
        <f ca="1">IF(BS_CONTROLE[[#This Row],[KM - Inicio]]=0, "-", BS_CONTROLE[[#This Row],[KM - Inicio]])</f>
        <v>290</v>
      </c>
      <c r="AQ95" s="280" t="str">
        <f ca="1"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 ca="1">IFERROR(_xlfn.XLOOKUP(AI95, BS_ATIVIDADE[ATIVIDADE],BS_ATIVIDADE[UNIDADE] ), "*")</f>
        <v>Nº DE DORMENTES</v>
      </c>
      <c r="BC95" s="70" t="str" cm="1">
        <f t="array" aca="1" ref="BC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aca="1" ref="BD9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 ca="1">IFERROR(_xlfn.XLOOKUP(AO95, BASE_MAPA!$D$2:$D$359, BASE_MAPA!$I$2:$I$359), "ERRO")</f>
        <v>MARCO INICIAL - ALTO ARAGUAIA</v>
      </c>
      <c r="BF95" s="281" t="str">
        <f ca="1"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 ca="1"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aca="1" ref="S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aca="1" ref="T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 ca="1">IF(BS_CONTROLE[[#This Row],[Atividade]]=0, "-", BS_CONTROLE[[#This Row],[Atividade]])</f>
        <v>MECANIZAÇÃO - SOCADORA</v>
      </c>
      <c r="AJ96" s="9" t="str">
        <f ca="1">IF(D96="","*",VLOOKUP(AI96,BS_ATIVIDADE[#Data],3,FALSE))</f>
        <v>MECANIZAÇÃO - SOCADORA</v>
      </c>
      <c r="AK96" s="278" t="str">
        <f ca="1">IF(BS_CONTROLE[[#This Row],[Local - Partida]]=0, "-", BS_CONTROLE[[#This Row],[Local - Partida]])</f>
        <v>TID2</v>
      </c>
      <c r="AL96" s="278" t="str">
        <f ca="1">IF(BS_CONTROLE[[#This Row],[Local - Encerramento]]=0, "-", BS_CONTROLE[[#This Row],[Local - Encerramento]])</f>
        <v>TID2</v>
      </c>
      <c r="AM96" s="278" t="str">
        <f ca="1">IF(BS_CONTROLE[[#This Row],[Entre - Estações]]=0, "-", BS_CONTROLE[[#This Row],[Entre - Estações]])</f>
        <v>TID-TVI</v>
      </c>
      <c r="AN96" s="278" t="str">
        <f ca="1">IF(BS_CONTROLE[[#This Row],[SB]]=0, "-", BS_CONTROLE[[#This Row],[SB]])</f>
        <v>TID201</v>
      </c>
      <c r="AO96" s="279">
        <f ca="1">IF(BS_CONTROLE[[#This Row],[SUB]]=0, "-", BS_CONTROLE[[#This Row],[SUB]])</f>
        <v>74</v>
      </c>
      <c r="AP96" s="280">
        <f ca="1">IF(BS_CONTROLE[[#This Row],[KM - Inicio]]=0, "-", BS_CONTROLE[[#This Row],[KM - Inicio]])</f>
        <v>200</v>
      </c>
      <c r="AQ96" s="280">
        <f ca="1"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 ca="1">IFERROR(_xlfn.XLOOKUP(AI96, BS_ATIVIDADE[ATIVIDADE],BS_ATIVIDADE[UNIDADE] ), "*")</f>
        <v>M</v>
      </c>
      <c r="BC96" s="70" t="str" cm="1">
        <f t="array" aca="1" ref="BC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aca="1" ref="BD9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 ca="1">IFERROR(_xlfn.XLOOKUP(AO96, BASE_MAPA!$D$2:$D$359, BASE_MAPA!$I$2:$I$359), "ERRO")</f>
        <v>MARCO INICIAL - ALTO ARAGUAIA</v>
      </c>
      <c r="BF96" s="281" t="str">
        <f ca="1"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 ca="1"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aca="1" ref="S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aca="1" ref="T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 ca="1">IF(BS_CONTROLE[[#This Row],[Atividade]]=0, "-", BS_CONTROLE[[#This Row],[Atividade]])</f>
        <v>PDM - SOLDA</v>
      </c>
      <c r="AJ97" s="9" t="str">
        <f ca="1">IF(D97="","*",VLOOKUP(AI97,BS_ATIVIDADE[#Data],3,FALSE))</f>
        <v>SOLDA</v>
      </c>
      <c r="AK97" s="278" t="str">
        <f ca="1">IF(BS_CONTROLE[[#This Row],[Local - Partida]]=0, "-", BS_CONTROLE[[#This Row],[Local - Partida]])</f>
        <v>TIN1</v>
      </c>
      <c r="AL97" s="278" t="str">
        <f ca="1">IF(BS_CONTROLE[[#This Row],[Local - Encerramento]]=0, "-", BS_CONTROLE[[#This Row],[Local - Encerramento]])</f>
        <v>-</v>
      </c>
      <c r="AM97" s="278" t="str">
        <f ca="1">IF(BS_CONTROLE[[#This Row],[Entre - Estações]]=0, "-", BS_CONTROLE[[#This Row],[Entre - Estações]])</f>
        <v>TIN</v>
      </c>
      <c r="AN97" s="278" t="str">
        <f ca="1">IF(BS_CONTROLE[[#This Row],[SB]]=0, "-", BS_CONTROLE[[#This Row],[SB]])</f>
        <v>TIN1</v>
      </c>
      <c r="AO97" s="279">
        <f ca="1">IF(BS_CONTROLE[[#This Row],[SUB]]=0, "-", BS_CONTROLE[[#This Row],[SUB]])</f>
        <v>74</v>
      </c>
      <c r="AP97" s="280">
        <f ca="1">IF(BS_CONTROLE[[#This Row],[KM - Inicio]]=0, "-", BS_CONTROLE[[#This Row],[KM - Inicio]])</f>
        <v>109.1</v>
      </c>
      <c r="AQ97" s="280" t="str">
        <f ca="1"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 ca="1">IFERROR(_xlfn.XLOOKUP(AI97, BS_ATIVIDADE[ATIVIDADE],BS_ATIVIDADE[UNIDADE] ), "*")</f>
        <v>Nº DE SOLDA</v>
      </c>
      <c r="BC97" s="70" t="str" cm="1">
        <f t="array" aca="1" ref="BC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aca="1" ref="BD9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 ca="1">IFERROR(_xlfn.XLOOKUP(AO97, BASE_MAPA!$D$2:$D$359, BASE_MAPA!$I$2:$I$359), "ERRO")</f>
        <v>MARCO INICIAL - ALTO ARAGUAIA</v>
      </c>
      <c r="BF97" s="281" t="str">
        <f ca="1"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 ca="1"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aca="1" ref="S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aca="1" ref="T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 ca="1">IF(BS_CONTROLE[[#This Row],[Atividade]]=0, "-", BS_CONTROLE[[#This Row],[Atividade]])</f>
        <v>PDM - SUBSTITUIÇÃO - TRILHO</v>
      </c>
      <c r="AJ98" s="9" t="str">
        <f ca="1">IF(D98="","*",VLOOKUP(AI98,BS_ATIVIDADE[#Data],3,FALSE))</f>
        <v>TRILHO - SUBSTITUIÇÂO</v>
      </c>
      <c r="AK98" s="278" t="str">
        <f ca="1">IF(BS_CONTROLE[[#This Row],[Local - Partida]]=0, "-", BS_CONTROLE[[#This Row],[Local - Partida]])</f>
        <v>TAP2</v>
      </c>
      <c r="AL98" s="278" t="str">
        <f ca="1">IF(BS_CONTROLE[[#This Row],[Local - Encerramento]]=0, "-", BS_CONTROLE[[#This Row],[Local - Encerramento]])</f>
        <v>-</v>
      </c>
      <c r="AM98" s="278" t="str">
        <f ca="1">IF(BS_CONTROLE[[#This Row],[Entre - Estações]]=0, "-", BS_CONTROLE[[#This Row],[Entre - Estações]])</f>
        <v>TAP</v>
      </c>
      <c r="AN98" s="278" t="str">
        <f ca="1">IF(BS_CONTROLE[[#This Row],[SB]]=0, "-", BS_CONTROLE[[#This Row],[SB]])</f>
        <v>TAP2</v>
      </c>
      <c r="AO98" s="279">
        <f ca="1">IF(BS_CONTROLE[[#This Row],[SUB]]=0, "-", BS_CONTROLE[[#This Row],[SUB]])</f>
        <v>74</v>
      </c>
      <c r="AP98" s="280">
        <f ca="1">IF(BS_CONTROLE[[#This Row],[KM - Inicio]]=0, "-", BS_CONTROLE[[#This Row],[KM - Inicio]])</f>
        <v>25</v>
      </c>
      <c r="AQ98" s="280" t="str">
        <f ca="1"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 ca="1">IFERROR(_xlfn.XLOOKUP(AI98, BS_ATIVIDADE[ATIVIDADE],BS_ATIVIDADE[UNIDADE] ), "*")</f>
        <v>M</v>
      </c>
      <c r="BC98" s="70" t="str" cm="1">
        <f t="array" aca="1" ref="BC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aca="1" ref="BD9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 ca="1">IFERROR(_xlfn.XLOOKUP(AO98, BASE_MAPA!$D$2:$D$359, BASE_MAPA!$I$2:$I$359), "ERRO")</f>
        <v>MARCO INICIAL - ALTO ARAGUAIA</v>
      </c>
      <c r="BF98" s="281" t="str">
        <f ca="1"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 ca="1"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aca="1" ref="S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aca="1" ref="T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 ca="1">IF(BS_CONTROLE[[#This Row],[Atividade]]=0, "-", BS_CONTROLE[[#This Row],[Atividade]])</f>
        <v>DETECÇÃO - RONDA 7 DIAS</v>
      </c>
      <c r="AJ99" s="9" t="str">
        <f ca="1">IF(D99="","*",VLOOKUP(AI99,BS_ATIVIDADE[#Data],3,FALSE))</f>
        <v>DETECÇÃO</v>
      </c>
      <c r="AK99" s="278" t="str">
        <f ca="1">IF(BS_CONTROLE[[#This Row],[Local - Partida]]=0, "-", BS_CONTROLE[[#This Row],[Local - Partida]])</f>
        <v>TMI</v>
      </c>
      <c r="AL99" s="278" t="str">
        <f ca="1">IF(BS_CONTROLE[[#This Row],[Local - Encerramento]]=0, "-", BS_CONTROLE[[#This Row],[Local - Encerramento]])</f>
        <v>TCS2</v>
      </c>
      <c r="AM99" s="278" t="str">
        <f ca="1">IF(BS_CONTROLE[[#This Row],[Entre - Estações]]=0, "-", BS_CONTROLE[[#This Row],[Entre - Estações]])</f>
        <v>TMI-TCS</v>
      </c>
      <c r="AN99" s="278" t="str">
        <f ca="1">IF(BS_CONTROLE[[#This Row],[SB]]=0, "-", BS_CONTROLE[[#This Row],[SB]])</f>
        <v>TMITCS</v>
      </c>
      <c r="AO99" s="279">
        <f ca="1">IF(BS_CONTROLE[[#This Row],[SUB]]=0, "-", BS_CONTROLE[[#This Row],[SUB]])</f>
        <v>74</v>
      </c>
      <c r="AP99" s="280">
        <f ca="1">IF(BS_CONTROLE[[#This Row],[KM - Inicio]]=0, "-", BS_CONTROLE[[#This Row],[KM - Inicio]])</f>
        <v>10</v>
      </c>
      <c r="AQ99" s="280" t="str">
        <f ca="1"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 ca="1">IFERROR(_xlfn.XLOOKUP(AI99, BS_ATIVIDADE[ATIVIDADE],BS_ATIVIDADE[UNIDADE] ), "*")</f>
        <v>KM</v>
      </c>
      <c r="BC99" s="70" t="str" cm="1">
        <f t="array" aca="1" ref="BC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aca="1" ref="BD9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 ca="1">IFERROR(_xlfn.XLOOKUP(AO99, BASE_MAPA!$D$2:$D$359, BASE_MAPA!$I$2:$I$359), "ERRO")</f>
        <v>MARCO INICIAL - ALTO ARAGUAIA</v>
      </c>
      <c r="BF99" s="281" t="str">
        <f ca="1"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 ca="1"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aca="1" ref="S1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aca="1" ref="T1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 ca="1">IF(BS_CONTROLE[[#This Row],[Atividade]]=0, "-", BS_CONTROLE[[#This Row],[Atividade]])</f>
        <v>CAMINHÃO DE SOLDA</v>
      </c>
      <c r="AJ100" s="9" t="str">
        <f ca="1">IF(D100="","*",VLOOKUP(AI100,BS_ATIVIDADE[#Data],3,FALSE))</f>
        <v>CAMINHÂO - SOLDA</v>
      </c>
      <c r="AK100" s="278" t="str">
        <f ca="1">IF(BS_CONTROLE[[#This Row],[Local - Partida]]=0, "-", BS_CONTROLE[[#This Row],[Local - Partida]])</f>
        <v>ZDK1</v>
      </c>
      <c r="AL100" s="278" t="str">
        <f ca="1">IF(BS_CONTROLE[[#This Row],[Local - Encerramento]]=0, "-", BS_CONTROLE[[#This Row],[Local - Encerramento]])</f>
        <v>ZDK1</v>
      </c>
      <c r="AM100" s="278" t="str">
        <f ca="1">IF(BS_CONTROLE[[#This Row],[Entre - Estações]]=0, "-", BS_CONTROLE[[#This Row],[Entre - Estações]])</f>
        <v>ZDK-ZVT</v>
      </c>
      <c r="AN100" s="278" t="str">
        <f ca="1">IF(BS_CONTROLE[[#This Row],[SB]]=0, "-", BS_CONTROLE[[#This Row],[SB]])</f>
        <v>ZDK1/ZDKZVT</v>
      </c>
      <c r="AO100" s="279">
        <f ca="1">IF(BS_CONTROLE[[#This Row],[SUB]]=0, "-", BS_CONTROLE[[#This Row],[SUB]])</f>
        <v>78</v>
      </c>
      <c r="AP100" s="280">
        <f ca="1">IF(BS_CONTROLE[[#This Row],[KM - Inicio]]=0, "-", BS_CONTROLE[[#This Row],[KM - Inicio]])</f>
        <v>251</v>
      </c>
      <c r="AQ100" s="280">
        <f ca="1"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 ca="1">IFERROR(_xlfn.XLOOKUP(AI100, BS_ATIVIDADE[ATIVIDADE],BS_ATIVIDADE[UNIDADE] ), "*")</f>
        <v>Nº DE SOLDA</v>
      </c>
      <c r="BC100" s="70" t="str" cm="1">
        <f t="array" aca="1" ref="BC1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aca="1" ref="BD10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 ca="1">IFERROR(_xlfn.XLOOKUP(AO100, BASE_MAPA!$D$2:$D$359, BASE_MAPA!$I$2:$I$359), "ERRO")</f>
        <v>ITIRAPINA - BAURU</v>
      </c>
      <c r="BF100" s="281" t="str">
        <f ca="1"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 ca="1"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aca="1" ref="S1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aca="1" ref="T1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 ca="1">IF(BS_CONTROLE[[#This Row],[Atividade]]=0, "-", BS_CONTROLE[[#This Row],[Atividade]])</f>
        <v>MODERNIZAÇÃO - SOCADORA</v>
      </c>
      <c r="AJ101" s="9" t="str">
        <f ca="1">IF(D101="","*",VLOOKUP(AI101,BS_ATIVIDADE[#Data],3,FALSE))</f>
        <v>MODERNIZAÇÃO</v>
      </c>
      <c r="AK101" s="278" t="str">
        <f ca="1">IF(BS_CONTROLE[[#This Row],[Local - Partida]]=0, "-", BS_CONTROLE[[#This Row],[Local - Partida]])</f>
        <v>ZGT1</v>
      </c>
      <c r="AL101" s="278" t="str">
        <f ca="1">IF(BS_CONTROLE[[#This Row],[Local - Encerramento]]=0, "-", BS_CONTROLE[[#This Row],[Local - Encerramento]])</f>
        <v>ZGT1</v>
      </c>
      <c r="AM101" s="278" t="str">
        <f ca="1">IF(BS_CONTROLE[[#This Row],[Entre - Estações]]=0, "-", BS_CONTROLE[[#This Row],[Entre - Estações]])</f>
        <v>ZGT-ZXE</v>
      </c>
      <c r="AN101" s="278" t="str">
        <f ca="1">IF(BS_CONTROLE[[#This Row],[SB]]=0, "-", BS_CONTROLE[[#This Row],[SB]])</f>
        <v>ZGTZXE</v>
      </c>
      <c r="AO101" s="279">
        <f ca="1">IF(BS_CONTROLE[[#This Row],[SUB]]=0, "-", BS_CONTROLE[[#This Row],[SUB]])</f>
        <v>72</v>
      </c>
      <c r="AP101" s="280">
        <f ca="1">IF(BS_CONTROLE[[#This Row],[KM - Inicio]]=0, "-", BS_CONTROLE[[#This Row],[KM - Inicio]])</f>
        <v>310</v>
      </c>
      <c r="AQ101" s="280">
        <f ca="1"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 ca="1">IFERROR(_xlfn.XLOOKUP(AI101, BS_ATIVIDADE[ATIVIDADE],BS_ATIVIDADE[UNIDADE] ), "*")</f>
        <v>M</v>
      </c>
      <c r="BC101" s="70" t="str" cm="1">
        <f t="array" aca="1" ref="BC1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aca="1" ref="BD10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 ca="1">IFERROR(_xlfn.XLOOKUP(AO101, BASE_MAPA!$D$2:$D$359, BASE_MAPA!$I$2:$I$359), "ERRO")</f>
        <v>ARARAQUARA - COLOMBIA</v>
      </c>
      <c r="BF101" s="281" t="str">
        <f ca="1"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 ca="1"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aca="1" ref="S1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aca="1" ref="T1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 ca="1">IF(BS_CONTROLE[[#This Row],[Atividade]]=0, "-", BS_CONTROLE[[#This Row],[Atividade]])</f>
        <v>OUTRAS ATIVIDADES</v>
      </c>
      <c r="AJ102" s="9" t="str">
        <f ca="1">IF(D102="","*",VLOOKUP(AI102,BS_ATIVIDADE[#Data],3,FALSE))</f>
        <v>OUTROS</v>
      </c>
      <c r="AK102" s="278" t="str">
        <f ca="1">IF(BS_CONTROLE[[#This Row],[Local - Partida]]=0, "-", BS_CONTROLE[[#This Row],[Local - Partida]])</f>
        <v>PUD</v>
      </c>
      <c r="AL102" s="278" t="str">
        <f ca="1">IF(BS_CONTROLE[[#This Row],[Local - Encerramento]]=0, "-", BS_CONTROLE[[#This Row],[Local - Encerramento]])</f>
        <v>PIT</v>
      </c>
      <c r="AM102" s="278" t="str">
        <f ca="1">IF(BS_CONTROLE[[#This Row],[Entre - Estações]]=0, "-", BS_CONTROLE[[#This Row],[Entre - Estações]])</f>
        <v>PIT-K97</v>
      </c>
      <c r="AN102" s="278" t="str">
        <f ca="1">IF(BS_CONTROLE[[#This Row],[SB]]=0, "-", BS_CONTROLE[[#This Row],[SB]])</f>
        <v>PITK96</v>
      </c>
      <c r="AO102" s="279">
        <f ca="1">IF(BS_CONTROLE[[#This Row],[SUB]]=0, "-", BS_CONTROLE[[#This Row],[SUB]])</f>
        <v>103</v>
      </c>
      <c r="AP102" s="280">
        <f ca="1">IF(BS_CONTROLE[[#This Row],[KM - Inicio]]=0, "-", BS_CONTROLE[[#This Row],[KM - Inicio]])</f>
        <v>2109</v>
      </c>
      <c r="AQ102" s="280" t="str">
        <f ca="1"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 ca="1">IFERROR(_xlfn.XLOOKUP(AI102, BS_ATIVIDADE[ATIVIDADE],BS_ATIVIDADE[UNIDADE] ), "*")</f>
        <v>BINÁRIO</v>
      </c>
      <c r="BC102" s="70" t="str" cm="1">
        <f t="array" aca="1" ref="BC1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aca="1" ref="BD10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 ca="1">IFERROR(_xlfn.XLOOKUP(AO102, BASE_MAPA!$D$2:$D$359, BASE_MAPA!$I$2:$I$359), "ERRO")</f>
        <v>OURO VERDE - LIGAÇÃO</v>
      </c>
      <c r="BF102" s="281" t="str">
        <f ca="1"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aca="1" ref="S1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aca="1" ref="T1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 ca="1">IF(BS_CONTROLE[[#This Row],[Atividade]]=0, "-", BS_CONTROLE[[#This Row],[Atividade]])</f>
        <v>-</v>
      </c>
      <c r="AJ103" s="9" t="str">
        <f ca="1">IF(D103="","*",VLOOKUP(AI103,BS_ATIVIDADE[#Data],3,FALSE))</f>
        <v>*</v>
      </c>
      <c r="AK103" s="278" t="str">
        <f ca="1">IF(BS_CONTROLE[[#This Row],[Local - Partida]]=0, "-", BS_CONTROLE[[#This Row],[Local - Partida]])</f>
        <v>-</v>
      </c>
      <c r="AL103" s="278" t="str">
        <f ca="1">IF(BS_CONTROLE[[#This Row],[Local - Encerramento]]=0, "-", BS_CONTROLE[[#This Row],[Local - Encerramento]])</f>
        <v>-</v>
      </c>
      <c r="AM103" s="278" t="str">
        <f ca="1">IF(BS_CONTROLE[[#This Row],[Entre - Estações]]=0, "-", BS_CONTROLE[[#This Row],[Entre - Estações]])</f>
        <v>-</v>
      </c>
      <c r="AN103" s="278" t="str">
        <f ca="1">IF(BS_CONTROLE[[#This Row],[SB]]=0, "-", BS_CONTROLE[[#This Row],[SB]])</f>
        <v>-</v>
      </c>
      <c r="AO103" s="279" t="str">
        <f ca="1">IF(BS_CONTROLE[[#This Row],[SUB]]=0, "-", BS_CONTROLE[[#This Row],[SUB]])</f>
        <v>-</v>
      </c>
      <c r="AP103" s="280" t="str">
        <f ca="1">IF(BS_CONTROLE[[#This Row],[KM - Inicio]]=0, "-", BS_CONTROLE[[#This Row],[KM - Inicio]])</f>
        <v>-</v>
      </c>
      <c r="AQ103" s="280" t="str">
        <f ca="1"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 ca="1">IFERROR(_xlfn.XLOOKUP(AI103, BS_ATIVIDADE[ATIVIDADE],BS_ATIVIDADE[UNIDADE] ), "*")</f>
        <v>*</v>
      </c>
      <c r="BC103" s="70" t="str" cm="1">
        <f t="array" aca="1" ref="BC1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aca="1" ref="BD10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 ca="1">IFERROR(_xlfn.XLOOKUP(AO103, BASE_MAPA!$D$2:$D$359, BASE_MAPA!$I$2:$I$359), "ERRO")</f>
        <v>ERRO</v>
      </c>
      <c r="BF103" s="281" t="str">
        <f ca="1"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aca="1" ref="S1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aca="1" ref="T1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 ca="1">IF(BS_CONTROLE[[#This Row],[Atividade]]=0, "-", BS_CONTROLE[[#This Row],[Atividade]])</f>
        <v>-</v>
      </c>
      <c r="AJ104" s="9" t="str">
        <f ca="1">IF(D104="","*",VLOOKUP(AI104,BS_ATIVIDADE[#Data],3,FALSE))</f>
        <v>*</v>
      </c>
      <c r="AK104" s="278" t="str">
        <f ca="1">IF(BS_CONTROLE[[#This Row],[Local - Partida]]=0, "-", BS_CONTROLE[[#This Row],[Local - Partida]])</f>
        <v>-</v>
      </c>
      <c r="AL104" s="278" t="str">
        <f ca="1">IF(BS_CONTROLE[[#This Row],[Local - Encerramento]]=0, "-", BS_CONTROLE[[#This Row],[Local - Encerramento]])</f>
        <v>-</v>
      </c>
      <c r="AM104" s="278" t="str">
        <f ca="1">IF(BS_CONTROLE[[#This Row],[Entre - Estações]]=0, "-", BS_CONTROLE[[#This Row],[Entre - Estações]])</f>
        <v>-</v>
      </c>
      <c r="AN104" s="278" t="str">
        <f ca="1">IF(BS_CONTROLE[[#This Row],[SB]]=0, "-", BS_CONTROLE[[#This Row],[SB]])</f>
        <v>-</v>
      </c>
      <c r="AO104" s="279" t="str">
        <f ca="1">IF(BS_CONTROLE[[#This Row],[SUB]]=0, "-", BS_CONTROLE[[#This Row],[SUB]])</f>
        <v>-</v>
      </c>
      <c r="AP104" s="280" t="str">
        <f ca="1">IF(BS_CONTROLE[[#This Row],[KM - Inicio]]=0, "-", BS_CONTROLE[[#This Row],[KM - Inicio]])</f>
        <v>-</v>
      </c>
      <c r="AQ104" s="280" t="str">
        <f ca="1"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 ca="1">IFERROR(_xlfn.XLOOKUP(AI104, BS_ATIVIDADE[ATIVIDADE],BS_ATIVIDADE[UNIDADE] ), "*")</f>
        <v>*</v>
      </c>
      <c r="BC104" s="70" t="str" cm="1">
        <f t="array" aca="1" ref="BC1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aca="1" ref="BD10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 ca="1">IFERROR(_xlfn.XLOOKUP(AO104, BASE_MAPA!$D$2:$D$359, BASE_MAPA!$I$2:$I$359), "ERRO")</f>
        <v>ERRO</v>
      </c>
      <c r="BF104" s="281" t="str">
        <f ca="1"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aca="1" ref="S1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aca="1" ref="T1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 ca="1">IF(BS_CONTROLE[[#This Row],[Atividade]]=0, "-", BS_CONTROLE[[#This Row],[Atividade]])</f>
        <v>PDM - PEDRA - DESCARGA</v>
      </c>
      <c r="AJ105" s="9" t="str">
        <f ca="1">IF(D105="","*",VLOOKUP(AI105,BS_ATIVIDADE[#Data],3,FALSE))</f>
        <v>PEDRA</v>
      </c>
      <c r="AK105" s="278" t="str">
        <f ca="1">IF(BS_CONTROLE[[#This Row],[Local - Partida]]=0, "-", BS_CONTROLE[[#This Row],[Local - Partida]])</f>
        <v>TGR2</v>
      </c>
      <c r="AL105" s="278" t="str">
        <f ca="1">IF(BS_CONTROLE[[#This Row],[Local - Encerramento]]=0, "-", BS_CONTROLE[[#This Row],[Local - Encerramento]])</f>
        <v>TGR2</v>
      </c>
      <c r="AM105" s="278" t="str">
        <f ca="1">IF(BS_CONTROLE[[#This Row],[Entre - Estações]]=0, "-", BS_CONTROLE[[#This Row],[Entre - Estações]])</f>
        <v>TGR-TBE</v>
      </c>
      <c r="AN105" s="278" t="str">
        <f ca="1">IF(BS_CONTROLE[[#This Row],[SB]]=0, "-", BS_CONTROLE[[#This Row],[SB]])</f>
        <v>TGR512</v>
      </c>
      <c r="AO105" s="279">
        <f ca="1">IF(BS_CONTROLE[[#This Row],[SUB]]=0, "-", BS_CONTROLE[[#This Row],[SUB]])</f>
        <v>98</v>
      </c>
      <c r="AP105" s="280">
        <f ca="1">IF(BS_CONTROLE[[#This Row],[KM - Inicio]]=0, "-", BS_CONTROLE[[#This Row],[KM - Inicio]])</f>
        <v>507</v>
      </c>
      <c r="AQ105" s="280">
        <f ca="1"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 ca="1">IFERROR(_xlfn.XLOOKUP(AI105, BS_ATIVIDADE[ATIVIDADE],BS_ATIVIDADE[UNIDADE] ), "*")</f>
        <v>VAGÕES</v>
      </c>
      <c r="BC105" s="70" t="str" cm="1">
        <f t="array" aca="1" ref="BC1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aca="1" ref="BD10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 ca="1">IFERROR(_xlfn.XLOOKUP(AO105, BASE_MAPA!$D$2:$D$359, BASE_MAPA!$I$2:$I$359), "ERRO")</f>
        <v>ALTO ARAGUAIA - RONDONOPOLIS</v>
      </c>
      <c r="BF105" s="281" t="str">
        <f ca="1"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aca="1" ref="S1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aca="1" ref="T1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 ca="1">IF(BS_CONTROLE[[#This Row],[Atividade]]=0, "-", BS_CONTROLE[[#This Row],[Atividade]])</f>
        <v>PDM - SOLDA</v>
      </c>
      <c r="AJ106" s="9" t="str">
        <f ca="1">IF(D106="","*",VLOOKUP(AI106,BS_ATIVIDADE[#Data],3,FALSE))</f>
        <v>SOLDA</v>
      </c>
      <c r="AK106" s="278" t="str">
        <f ca="1">IF(BS_CONTROLE[[#This Row],[Local - Partida]]=0, "-", BS_CONTROLE[[#This Row],[Local - Partida]])</f>
        <v>440TVL</v>
      </c>
      <c r="AL106" s="278" t="str">
        <f ca="1">IF(BS_CONTROLE[[#This Row],[Local - Encerramento]]=0, "-", BS_CONTROLE[[#This Row],[Local - Encerramento]])</f>
        <v>-</v>
      </c>
      <c r="AM106" s="278" t="str">
        <f ca="1">IF(BS_CONTROLE[[#This Row],[Entre - Estações]]=0, "-", BS_CONTROLE[[#This Row],[Entre - Estações]])</f>
        <v>TPC-TVL</v>
      </c>
      <c r="AN106" s="278" t="str">
        <f ca="1">IF(BS_CONTROLE[[#This Row],[SB]]=0, "-", BS_CONTROLE[[#This Row],[SB]])</f>
        <v>440TVL</v>
      </c>
      <c r="AO106" s="279">
        <f ca="1">IF(BS_CONTROLE[[#This Row],[SUB]]=0, "-", BS_CONTROLE[[#This Row],[SUB]])</f>
        <v>74</v>
      </c>
      <c r="AP106" s="280">
        <f ca="1">IF(BS_CONTROLE[[#This Row],[KM - Inicio]]=0, "-", BS_CONTROLE[[#This Row],[KM - Inicio]])</f>
        <v>446</v>
      </c>
      <c r="AQ106" s="280">
        <f ca="1"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 ca="1">IFERROR(_xlfn.XLOOKUP(AI106, BS_ATIVIDADE[ATIVIDADE],BS_ATIVIDADE[UNIDADE] ), "*")</f>
        <v>Nº DE SOLDA</v>
      </c>
      <c r="BC106" s="70" t="str" cm="1">
        <f t="array" aca="1" ref="BC1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aca="1" ref="BD10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 ca="1">IFERROR(_xlfn.XLOOKUP(AO106, BASE_MAPA!$D$2:$D$359, BASE_MAPA!$I$2:$I$359), "ERRO")</f>
        <v>MARCO INICIAL - ALTO ARAGUAIA</v>
      </c>
      <c r="BF106" s="281" t="str">
        <f ca="1"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aca="1" ref="S1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aca="1" ref="T1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 ca="1">IF(BS_CONTROLE[[#This Row],[Atividade]]=0, "-", BS_CONTROLE[[#This Row],[Atividade]])</f>
        <v>MECANIZAÇÃO - DOL</v>
      </c>
      <c r="AJ107" s="9" t="str">
        <f ca="1">IF(D107="","*",VLOOKUP(AI107,BS_ATIVIDADE[#Data],3,FALSE))</f>
        <v>MECANIZAÇÃO - DOL</v>
      </c>
      <c r="AK107" s="278" t="str">
        <f ca="1">IF(BS_CONTROLE[[#This Row],[Local - Partida]]=0, "-", BS_CONTROLE[[#This Row],[Local - Partida]])</f>
        <v>TOM2</v>
      </c>
      <c r="AL107" s="278" t="str">
        <f ca="1">IF(BS_CONTROLE[[#This Row],[Local - Encerramento]]=0, "-", BS_CONTROLE[[#This Row],[Local - Encerramento]])</f>
        <v>TOM2</v>
      </c>
      <c r="AM107" s="278" t="str">
        <f ca="1">IF(BS_CONTROLE[[#This Row],[Entre - Estações]]=0, "-", BS_CONTROLE[[#This Row],[Entre - Estações]])</f>
        <v>TSE-TBA</v>
      </c>
      <c r="AN107" s="278" t="str">
        <f ca="1">IF(BS_CONTROLE[[#This Row],[SB]]=0, "-", BS_CONTROLE[[#This Row],[SB]])</f>
        <v>TSE370</v>
      </c>
      <c r="AO107" s="279">
        <f ca="1">IF(BS_CONTROLE[[#This Row],[SUB]]=0, "-", BS_CONTROLE[[#This Row],[SUB]])</f>
        <v>74</v>
      </c>
      <c r="AP107" s="280">
        <f ca="1">IF(BS_CONTROLE[[#This Row],[KM - Inicio]]=0, "-", BS_CONTROLE[[#This Row],[KM - Inicio]])</f>
        <v>367.6</v>
      </c>
      <c r="AQ107" s="280" t="str">
        <f ca="1"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 ca="1">IFERROR(_xlfn.XLOOKUP(AI107, BS_ATIVIDADE[ATIVIDADE],BS_ATIVIDADE[UNIDADE] ), "*")</f>
        <v>M</v>
      </c>
      <c r="BC107" s="70" t="str" cm="1">
        <f t="array" aca="1" ref="BC1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aca="1" ref="BD10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 ca="1">IFERROR(_xlfn.XLOOKUP(AO107, BASE_MAPA!$D$2:$D$359, BASE_MAPA!$I$2:$I$359), "ERRO")</f>
        <v>MARCO INICIAL - ALTO ARAGUAIA</v>
      </c>
      <c r="BF107" s="281" t="str">
        <f ca="1"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aca="1" ref="S1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aca="1" ref="T1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 ca="1">IF(BS_CONTROLE[[#This Row],[Atividade]]=0, "-", BS_CONTROLE[[#This Row],[Atividade]])</f>
        <v>PDM - SOLDA</v>
      </c>
      <c r="AJ108" s="9" t="str">
        <f ca="1">IF(D108="","*",VLOOKUP(AI108,BS_ATIVIDADE[#Data],3,FALSE))</f>
        <v>SOLDA</v>
      </c>
      <c r="AK108" s="278" t="str">
        <f ca="1">IF(BS_CONTROLE[[#This Row],[Local - Partida]]=0, "-", BS_CONTROLE[[#This Row],[Local - Partida]])</f>
        <v>TMR326</v>
      </c>
      <c r="AL108" s="278" t="str">
        <f ca="1">IF(BS_CONTROLE[[#This Row],[Local - Encerramento]]=0, "-", BS_CONTROLE[[#This Row],[Local - Encerramento]])</f>
        <v>-</v>
      </c>
      <c r="AM108" s="278" t="str">
        <f ca="1">IF(BS_CONTROLE[[#This Row],[Entre - Estações]]=0, "-", BS_CONTROLE[[#This Row],[Entre - Estações]])</f>
        <v>TMR-TLA</v>
      </c>
      <c r="AN108" s="278" t="str">
        <f ca="1">IF(BS_CONTROLE[[#This Row],[SB]]=0, "-", BS_CONTROLE[[#This Row],[SB]])</f>
        <v>TMR326</v>
      </c>
      <c r="AO108" s="279">
        <f ca="1">IF(BS_CONTROLE[[#This Row],[SUB]]=0, "-", BS_CONTROLE[[#This Row],[SUB]])</f>
        <v>74</v>
      </c>
      <c r="AP108" s="280">
        <f ca="1">IF(BS_CONTROLE[[#This Row],[KM - Inicio]]=0, "-", BS_CONTROLE[[#This Row],[KM - Inicio]])</f>
        <v>321</v>
      </c>
      <c r="AQ108" s="280" t="str">
        <f ca="1"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 ca="1">IFERROR(_xlfn.XLOOKUP(AI108, BS_ATIVIDADE[ATIVIDADE],BS_ATIVIDADE[UNIDADE] ), "*")</f>
        <v>Nº DE SOLDA</v>
      </c>
      <c r="BC108" s="70" t="str" cm="1">
        <f t="array" aca="1" ref="BC1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aca="1" ref="BD10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 ca="1">IFERROR(_xlfn.XLOOKUP(AO108, BASE_MAPA!$D$2:$D$359, BASE_MAPA!$I$2:$I$359), "ERRO")</f>
        <v>MARCO INICIAL - ALTO ARAGUAIA</v>
      </c>
      <c r="BF108" s="281" t="str">
        <f ca="1"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aca="1" ref="S1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aca="1" ref="T1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 ca="1">IF(BS_CONTROLE[[#This Row],[Atividade]]=0, "-", BS_CONTROLE[[#This Row],[Atividade]])</f>
        <v>DETECÇÃO - RONDA 7 DIAS</v>
      </c>
      <c r="AJ109" s="9" t="str">
        <f ca="1">IF(D109="","*",VLOOKUP(AI109,BS_ATIVIDADE[#Data],3,FALSE))</f>
        <v>DETECÇÃO</v>
      </c>
      <c r="AK109" s="278" t="str">
        <f ca="1">IF(BS_CONTROLE[[#This Row],[Local - Partida]]=0, "-", BS_CONTROLE[[#This Row],[Local - Partida]])</f>
        <v>TCS291</v>
      </c>
      <c r="AL109" s="278" t="str">
        <f ca="1">IF(BS_CONTROLE[[#This Row],[Local - Encerramento]]=0, "-", BS_CONTROLE[[#This Row],[Local - Encerramento]])</f>
        <v>TAG</v>
      </c>
      <c r="AM109" s="278" t="str">
        <f ca="1">IF(BS_CONTROLE[[#This Row],[Entre - Estações]]=0, "-", BS_CONTROLE[[#This Row],[Entre - Estações]])</f>
        <v>TCS-TAG</v>
      </c>
      <c r="AN109" s="278" t="str">
        <f ca="1">IF(BS_CONTROLE[[#This Row],[SB]]=0, "-", BS_CONTROLE[[#This Row],[SB]])</f>
        <v>TCSTAG</v>
      </c>
      <c r="AO109" s="279">
        <f ca="1">IF(BS_CONTROLE[[#This Row],[SUB]]=0, "-", BS_CONTROLE[[#This Row],[SUB]])</f>
        <v>74</v>
      </c>
      <c r="AP109" s="280">
        <f ca="1">IF(BS_CONTROLE[[#This Row],[KM - Inicio]]=0, "-", BS_CONTROLE[[#This Row],[KM - Inicio]])</f>
        <v>290</v>
      </c>
      <c r="AQ109" s="280" t="str">
        <f ca="1"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 ca="1">IFERROR(_xlfn.XLOOKUP(AI109, BS_ATIVIDADE[ATIVIDADE],BS_ATIVIDADE[UNIDADE] ), "*")</f>
        <v>KM</v>
      </c>
      <c r="BC109" s="70" t="str" cm="1">
        <f t="array" aca="1" ref="BC1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aca="1" ref="BD10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 ca="1">IFERROR(_xlfn.XLOOKUP(AO109, BASE_MAPA!$D$2:$D$359, BASE_MAPA!$I$2:$I$359), "ERRO")</f>
        <v>MARCO INICIAL - ALTO ARAGUAIA</v>
      </c>
      <c r="BF109" s="281" t="str">
        <f ca="1"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aca="1" ref="S1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aca="1" ref="T1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 ca="1">IF(BS_CONTROLE[[#This Row],[Atividade]]=0, "-", BS_CONTROLE[[#This Row],[Atividade]])</f>
        <v>BLOCO</v>
      </c>
      <c r="AJ110" s="9" t="str">
        <f ca="1">IF(D110="","*",VLOOKUP(AI110,BS_ATIVIDADE[#Data],3,FALSE))</f>
        <v>OUTROS</v>
      </c>
      <c r="AK110" s="278" t="str">
        <f ca="1">IF(BS_CONTROLE[[#This Row],[Local - Partida]]=0, "-", BS_CONTROLE[[#This Row],[Local - Partida]])</f>
        <v>-</v>
      </c>
      <c r="AL110" s="278" t="str">
        <f ca="1">IF(BS_CONTROLE[[#This Row],[Local - Encerramento]]=0, "-", BS_CONTROLE[[#This Row],[Local - Encerramento]])</f>
        <v>-</v>
      </c>
      <c r="AM110" s="278" t="str">
        <f ca="1">IF(BS_CONTROLE[[#This Row],[Entre - Estações]]=0, "-", BS_CONTROLE[[#This Row],[Entre - Estações]])</f>
        <v>TID-TVI</v>
      </c>
      <c r="AN110" s="278" t="str">
        <f ca="1">IF(BS_CONTROLE[[#This Row],[SB]]=0, "-", BS_CONTROLE[[#This Row],[SB]])</f>
        <v>213TVI</v>
      </c>
      <c r="AO110" s="279">
        <f ca="1">IF(BS_CONTROLE[[#This Row],[SUB]]=0, "-", BS_CONTROLE[[#This Row],[SUB]])</f>
        <v>74</v>
      </c>
      <c r="AP110" s="280">
        <f ca="1">IF(BS_CONTROLE[[#This Row],[KM - Inicio]]=0, "-", BS_CONTROLE[[#This Row],[KM - Inicio]])</f>
        <v>217</v>
      </c>
      <c r="AQ110" s="280">
        <f ca="1"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 ca="1">IFERROR(_xlfn.XLOOKUP(AI110, BS_ATIVIDADE[ATIVIDADE],BS_ATIVIDADE[UNIDADE] ), "*")</f>
        <v>BINÁRIO</v>
      </c>
      <c r="BC110" s="70" t="str" cm="1">
        <f t="array" aca="1" ref="BC1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aca="1" ref="BD11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 ca="1">IFERROR(_xlfn.XLOOKUP(AO110, BASE_MAPA!$D$2:$D$359, BASE_MAPA!$I$2:$I$359), "ERRO")</f>
        <v>MARCO INICIAL - ALTO ARAGUAIA</v>
      </c>
      <c r="BF110" s="281" t="str">
        <f ca="1"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aca="1" ref="S1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aca="1" ref="T1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 ca="1">IF(BS_CONTROLE[[#This Row],[Atividade]]=0, "-", BS_CONTROLE[[#This Row],[Atividade]])</f>
        <v>MODERNIZAÇÃO - DORMENTE - DESCARGA</v>
      </c>
      <c r="AJ111" s="9" t="str">
        <f ca="1">IF(D111="","*",VLOOKUP(AI111,BS_ATIVIDADE[#Data],3,FALSE))</f>
        <v>MODERNIZAÇÃO</v>
      </c>
      <c r="AK111" s="278" t="str">
        <f ca="1">IF(BS_CONTROLE[[#This Row],[Local - Partida]]=0, "-", BS_CONTROLE[[#This Row],[Local - Partida]])</f>
        <v xml:space="preserve">TCS2 </v>
      </c>
      <c r="AL111" s="278" t="str">
        <f ca="1">IF(BS_CONTROLE[[#This Row],[Local - Encerramento]]=0, "-", BS_CONTROLE[[#This Row],[Local - Encerramento]])</f>
        <v>TCS2</v>
      </c>
      <c r="AM111" s="278" t="str">
        <f ca="1">IF(BS_CONTROLE[[#This Row],[Entre - Estações]]=0, "-", BS_CONTROLE[[#This Row],[Entre - Estações]])</f>
        <v>TID-TVI</v>
      </c>
      <c r="AN111" s="278" t="str">
        <f ca="1">IF(BS_CONTROLE[[#This Row],[SB]]=0, "-", BS_CONTROLE[[#This Row],[SB]])</f>
        <v>213TVI</v>
      </c>
      <c r="AO111" s="279">
        <f ca="1">IF(BS_CONTROLE[[#This Row],[SUB]]=0, "-", BS_CONTROLE[[#This Row],[SUB]])</f>
        <v>74</v>
      </c>
      <c r="AP111" s="280">
        <f ca="1">IF(BS_CONTROLE[[#This Row],[KM - Inicio]]=0, "-", BS_CONTROLE[[#This Row],[KM - Inicio]])</f>
        <v>217</v>
      </c>
      <c r="AQ111" s="280">
        <f ca="1"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 ca="1">IFERROR(_xlfn.XLOOKUP(AI111, BS_ATIVIDADE[ATIVIDADE],BS_ATIVIDADE[UNIDADE] ), "*")</f>
        <v>Nº DE DORMENTES</v>
      </c>
      <c r="BC111" s="70" t="str" cm="1">
        <f t="array" aca="1" ref="BC1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aca="1" ref="BD11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 ca="1">IFERROR(_xlfn.XLOOKUP(AO111, BASE_MAPA!$D$2:$D$359, BASE_MAPA!$I$2:$I$359), "ERRO")</f>
        <v>MARCO INICIAL - ALTO ARAGUAIA</v>
      </c>
      <c r="BF111" s="281" t="str">
        <f ca="1"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aca="1" ref="S1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aca="1" ref="T1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 ca="1">IF(BS_CONTROLE[[#This Row],[Atividade]]=0, "-", BS_CONTROLE[[#This Row],[Atividade]])</f>
        <v>MECANIZAÇÃO - SOCADORA</v>
      </c>
      <c r="AJ112" s="9" t="str">
        <f ca="1">IF(D112="","*",VLOOKUP(AI112,BS_ATIVIDADE[#Data],3,FALSE))</f>
        <v>MECANIZAÇÃO - SOCADORA</v>
      </c>
      <c r="AK112" s="278" t="str">
        <f ca="1">IF(BS_CONTROLE[[#This Row],[Local - Partida]]=0, "-", BS_CONTROLE[[#This Row],[Local - Partida]])</f>
        <v>TID2</v>
      </c>
      <c r="AL112" s="278" t="str">
        <f ca="1">IF(BS_CONTROLE[[#This Row],[Local - Encerramento]]=0, "-", BS_CONTROLE[[#This Row],[Local - Encerramento]])</f>
        <v>TID2</v>
      </c>
      <c r="AM112" s="278" t="str">
        <f ca="1">IF(BS_CONTROLE[[#This Row],[Entre - Estações]]=0, "-", BS_CONTROLE[[#This Row],[Entre - Estações]])</f>
        <v>TID-TVI</v>
      </c>
      <c r="AN112" s="278" t="str">
        <f ca="1">IF(BS_CONTROLE[[#This Row],[SB]]=0, "-", BS_CONTROLE[[#This Row],[SB]])</f>
        <v>TID201</v>
      </c>
      <c r="AO112" s="279">
        <f ca="1">IF(BS_CONTROLE[[#This Row],[SUB]]=0, "-", BS_CONTROLE[[#This Row],[SUB]])</f>
        <v>74</v>
      </c>
      <c r="AP112" s="280">
        <f ca="1">IF(BS_CONTROLE[[#This Row],[KM - Inicio]]=0, "-", BS_CONTROLE[[#This Row],[KM - Inicio]])</f>
        <v>200</v>
      </c>
      <c r="AQ112" s="280">
        <f ca="1"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ERRO</v>
      </c>
      <c r="AZ112" s="13"/>
      <c r="BA112" s="71"/>
      <c r="BB112" s="10" t="str">
        <f ca="1">IFERROR(_xlfn.XLOOKUP(AI112, BS_ATIVIDADE[ATIVIDADE],BS_ATIVIDADE[UNIDADE] ), "*")</f>
        <v>M</v>
      </c>
      <c r="BC112" s="70" t="str" cm="1">
        <f t="array" aca="1" ref="BC1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aca="1" ref="BD11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 ca="1">IFERROR(_xlfn.XLOOKUP(AO112, BASE_MAPA!$D$2:$D$359, BASE_MAPA!$I$2:$I$359), "ERRO")</f>
        <v>MARCO INICIAL - ALTO ARAGUAIA</v>
      </c>
      <c r="BF112" s="281" t="str">
        <f ca="1"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e">
        <f t="shared" si="12"/>
        <v>#VALUE!</v>
      </c>
      <c r="BR112" s="18" t="e">
        <f t="shared" si="13"/>
        <v>#VALUE!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aca="1" ref="S1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aca="1" ref="T1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 ca="1">IF(BS_CONTROLE[[#This Row],[Atividade]]=0, "-", BS_CONTROLE[[#This Row],[Atividade]])</f>
        <v>PDM - SOLDA</v>
      </c>
      <c r="AJ113" s="9" t="str">
        <f ca="1">IF(D113="","*",VLOOKUP(AI113,BS_ATIVIDADE[#Data],3,FALSE))</f>
        <v>SOLDA</v>
      </c>
      <c r="AK113" s="278" t="str">
        <f ca="1">IF(BS_CONTROLE[[#This Row],[Local - Partida]]=0, "-", BS_CONTROLE[[#This Row],[Local - Partida]])</f>
        <v>TIN1</v>
      </c>
      <c r="AL113" s="278" t="str">
        <f ca="1">IF(BS_CONTROLE[[#This Row],[Local - Encerramento]]=0, "-", BS_CONTROLE[[#This Row],[Local - Encerramento]])</f>
        <v>-</v>
      </c>
      <c r="AM113" s="278" t="str">
        <f ca="1">IF(BS_CONTROLE[[#This Row],[Entre - Estações]]=0, "-", BS_CONTROLE[[#This Row],[Entre - Estações]])</f>
        <v>TIN</v>
      </c>
      <c r="AN113" s="278" t="str">
        <f ca="1">IF(BS_CONTROLE[[#This Row],[SB]]=0, "-", BS_CONTROLE[[#This Row],[SB]])</f>
        <v>TIN1</v>
      </c>
      <c r="AO113" s="279">
        <f ca="1">IF(BS_CONTROLE[[#This Row],[SUB]]=0, "-", BS_CONTROLE[[#This Row],[SUB]])</f>
        <v>74</v>
      </c>
      <c r="AP113" s="280">
        <f ca="1">IF(BS_CONTROLE[[#This Row],[KM - Inicio]]=0, "-", BS_CONTROLE[[#This Row],[KM - Inicio]])</f>
        <v>109.1</v>
      </c>
      <c r="AQ113" s="280" t="str">
        <f ca="1"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 ca="1">IFERROR(_xlfn.XLOOKUP(AI113, BS_ATIVIDADE[ATIVIDADE],BS_ATIVIDADE[UNIDADE] ), "*")</f>
        <v>Nº DE SOLDA</v>
      </c>
      <c r="BC113" s="70" t="str" cm="1">
        <f t="array" aca="1" ref="BC1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aca="1" ref="BD11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 ca="1">IFERROR(_xlfn.XLOOKUP(AO113, BASE_MAPA!$D$2:$D$359, BASE_MAPA!$I$2:$I$359), "ERRO")</f>
        <v>MARCO INICIAL - ALTO ARAGUAIA</v>
      </c>
      <c r="BF113" s="281" t="str">
        <f ca="1"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aca="1" ref="S1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aca="1" ref="T1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 ca="1">IF(BS_CONTROLE[[#This Row],[Atividade]]=0, "-", BS_CONTROLE[[#This Row],[Atividade]])</f>
        <v>PDM - SUBSTITUIÇÃO - TRILHO</v>
      </c>
      <c r="AJ114" s="9" t="str">
        <f ca="1">IF(D114="","*",VLOOKUP(AI114,BS_ATIVIDADE[#Data],3,FALSE))</f>
        <v>TRILHO - SUBSTITUIÇÂO</v>
      </c>
      <c r="AK114" s="278" t="str">
        <f ca="1">IF(BS_CONTROLE[[#This Row],[Local - Partida]]=0, "-", BS_CONTROLE[[#This Row],[Local - Partida]])</f>
        <v>TAP2</v>
      </c>
      <c r="AL114" s="278" t="str">
        <f ca="1">IF(BS_CONTROLE[[#This Row],[Local - Encerramento]]=0, "-", BS_CONTROLE[[#This Row],[Local - Encerramento]])</f>
        <v>-</v>
      </c>
      <c r="AM114" s="278" t="str">
        <f ca="1">IF(BS_CONTROLE[[#This Row],[Entre - Estações]]=0, "-", BS_CONTROLE[[#This Row],[Entre - Estações]])</f>
        <v>TAP</v>
      </c>
      <c r="AN114" s="278" t="str">
        <f ca="1">IF(BS_CONTROLE[[#This Row],[SB]]=0, "-", BS_CONTROLE[[#This Row],[SB]])</f>
        <v>TAP2</v>
      </c>
      <c r="AO114" s="279">
        <f ca="1">IF(BS_CONTROLE[[#This Row],[SUB]]=0, "-", BS_CONTROLE[[#This Row],[SUB]])</f>
        <v>74</v>
      </c>
      <c r="AP114" s="280">
        <f ca="1">IF(BS_CONTROLE[[#This Row],[KM - Inicio]]=0, "-", BS_CONTROLE[[#This Row],[KM - Inicio]])</f>
        <v>23.3</v>
      </c>
      <c r="AQ114" s="280" t="str">
        <f ca="1"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 ca="1">IFERROR(_xlfn.XLOOKUP(AI114, BS_ATIVIDADE[ATIVIDADE],BS_ATIVIDADE[UNIDADE] ), "*")</f>
        <v>M</v>
      </c>
      <c r="BC114" s="70" t="str" cm="1">
        <f t="array" aca="1" ref="BC1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aca="1" ref="BD11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 ca="1">IFERROR(_xlfn.XLOOKUP(AO114, BASE_MAPA!$D$2:$D$359, BASE_MAPA!$I$2:$I$359), "ERRO")</f>
        <v>MARCO INICIAL - ALTO ARAGUAIA</v>
      </c>
      <c r="BF114" s="281" t="str">
        <f ca="1"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aca="1" ref="S1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aca="1" ref="T1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 ca="1">IF(BS_CONTROLE[[#This Row],[Atividade]]=0, "-", BS_CONTROLE[[#This Row],[Atividade]])</f>
        <v>MODERNIZAÇÃO - SOCADORA</v>
      </c>
      <c r="AJ115" s="9" t="str">
        <f ca="1">IF(D115="","*",VLOOKUP(AI115,BS_ATIVIDADE[#Data],3,FALSE))</f>
        <v>MODERNIZAÇÃO</v>
      </c>
      <c r="AK115" s="278" t="str">
        <f ca="1">IF(BS_CONTROLE[[#This Row],[Local - Partida]]=0, "-", BS_CONTROLE[[#This Row],[Local - Partida]])</f>
        <v>ZGT1</v>
      </c>
      <c r="AL115" s="278" t="str">
        <f ca="1">IF(BS_CONTROLE[[#This Row],[Local - Encerramento]]=0, "-", BS_CONTROLE[[#This Row],[Local - Encerramento]])</f>
        <v>ZGT1</v>
      </c>
      <c r="AM115" s="278" t="str">
        <f ca="1">IF(BS_CONTROLE[[#This Row],[Entre - Estações]]=0, "-", BS_CONTROLE[[#This Row],[Entre - Estações]])</f>
        <v>ZGT-ZXE</v>
      </c>
      <c r="AN115" s="278" t="str">
        <f ca="1">IF(BS_CONTROLE[[#This Row],[SB]]=0, "-", BS_CONTROLE[[#This Row],[SB]])</f>
        <v>ZGTZXE</v>
      </c>
      <c r="AO115" s="279">
        <f ca="1">IF(BS_CONTROLE[[#This Row],[SUB]]=0, "-", BS_CONTROLE[[#This Row],[SUB]])</f>
        <v>72</v>
      </c>
      <c r="AP115" s="280">
        <f ca="1">IF(BS_CONTROLE[[#This Row],[KM - Inicio]]=0, "-", BS_CONTROLE[[#This Row],[KM - Inicio]])</f>
        <v>310</v>
      </c>
      <c r="AQ115" s="280">
        <f ca="1"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 ca="1">IFERROR(_xlfn.XLOOKUP(AI115, BS_ATIVIDADE[ATIVIDADE],BS_ATIVIDADE[UNIDADE] ), "*")</f>
        <v>M</v>
      </c>
      <c r="BC115" s="70" t="str" cm="1">
        <f t="array" aca="1" ref="BC1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aca="1" ref="BD11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 ca="1">IFERROR(_xlfn.XLOOKUP(AO115, BASE_MAPA!$D$2:$D$359, BASE_MAPA!$I$2:$I$359), "ERRO")</f>
        <v>ARARAQUARA - COLOMBIA</v>
      </c>
      <c r="BF115" s="281" t="str">
        <f ca="1"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aca="1" ref="S1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aca="1" ref="T1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 ca="1">IF(BS_CONTROLE[[#This Row],[Atividade]]=0, "-", BS_CONTROLE[[#This Row],[Atividade]])</f>
        <v>CAMINHÃO DE SOLDA</v>
      </c>
      <c r="AJ116" s="9" t="str">
        <f ca="1">IF(D116="","*",VLOOKUP(AI116,BS_ATIVIDADE[#Data],3,FALSE))</f>
        <v>CAMINHÂO - SOLDA</v>
      </c>
      <c r="AK116" s="278" t="str">
        <f ca="1">IF(BS_CONTROLE[[#This Row],[Local - Partida]]=0, "-", BS_CONTROLE[[#This Row],[Local - Partida]])</f>
        <v>ZDK1</v>
      </c>
      <c r="AL116" s="278" t="str">
        <f ca="1">IF(BS_CONTROLE[[#This Row],[Local - Encerramento]]=0, "-", BS_CONTROLE[[#This Row],[Local - Encerramento]])</f>
        <v>ZDK1</v>
      </c>
      <c r="AM116" s="278" t="str">
        <f ca="1">IF(BS_CONTROLE[[#This Row],[Entre - Estações]]=0, "-", BS_CONTROLE[[#This Row],[Entre - Estações]])</f>
        <v>ZDK-ZVT</v>
      </c>
      <c r="AN116" s="278" t="str">
        <f ca="1">IF(BS_CONTROLE[[#This Row],[SB]]=0, "-", BS_CONTROLE[[#This Row],[SB]])</f>
        <v>ZDK1/ZDKZVT</v>
      </c>
      <c r="AO116" s="279">
        <f ca="1">IF(BS_CONTROLE[[#This Row],[SUB]]=0, "-", BS_CONTROLE[[#This Row],[SUB]])</f>
        <v>78</v>
      </c>
      <c r="AP116" s="280">
        <f ca="1">IF(BS_CONTROLE[[#This Row],[KM - Inicio]]=0, "-", BS_CONTROLE[[#This Row],[KM - Inicio]])</f>
        <v>251</v>
      </c>
      <c r="AQ116" s="280">
        <f ca="1"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 ca="1">IFERROR(_xlfn.XLOOKUP(AI116, BS_ATIVIDADE[ATIVIDADE],BS_ATIVIDADE[UNIDADE] ), "*")</f>
        <v>Nº DE SOLDA</v>
      </c>
      <c r="BC116" s="70" t="str" cm="1">
        <f t="array" aca="1" ref="BC1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aca="1" ref="BD11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 ca="1">IFERROR(_xlfn.XLOOKUP(AO116, BASE_MAPA!$D$2:$D$359, BASE_MAPA!$I$2:$I$359), "ERRO")</f>
        <v>ITIRAPINA - BAURU</v>
      </c>
      <c r="BF116" s="281" t="str">
        <f ca="1"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aca="1" ref="S1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aca="1" ref="T1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 ca="1">IF(BS_CONTROLE[[#This Row],[Atividade]]=0, "-", BS_CONTROLE[[#This Row],[Atividade]])</f>
        <v>INSPEÇÃO AUTO DE LINHA</v>
      </c>
      <c r="AJ117" s="9" t="str">
        <f ca="1">IF(D117="","*",VLOOKUP(AI117,BS_ATIVIDADE[#Data],3,FALSE))</f>
        <v>OUTROS</v>
      </c>
      <c r="AK117" s="278" t="str">
        <f ca="1">IF(BS_CONTROLE[[#This Row],[Local - Partida]]=0, "-", BS_CONTROLE[[#This Row],[Local - Partida]])</f>
        <v>ZTP</v>
      </c>
      <c r="AL117" s="278" t="str">
        <f ca="1">IF(BS_CONTROLE[[#This Row],[Local - Encerramento]]=0, "-", BS_CONTROLE[[#This Row],[Local - Encerramento]])</f>
        <v>ZBO</v>
      </c>
      <c r="AM117" s="278" t="str">
        <f ca="1">IF(BS_CONTROLE[[#This Row],[Entre - Estações]]=0, "-", BS_CONTROLE[[#This Row],[Entre - Estações]])</f>
        <v>ZTP-ZBO</v>
      </c>
      <c r="AN117" s="278" t="str">
        <f ca="1">IF(BS_CONTROLE[[#This Row],[SB]]=0, "-", BS_CONTROLE[[#This Row],[SB]])</f>
        <v>ZTPZBO</v>
      </c>
      <c r="AO117" s="279">
        <f ca="1">IF(BS_CONTROLE[[#This Row],[SUB]]=0, "-", BS_CONTROLE[[#This Row],[SUB]])</f>
        <v>78</v>
      </c>
      <c r="AP117" s="280">
        <f ca="1">IF(BS_CONTROLE[[#This Row],[KM - Inicio]]=0, "-", BS_CONTROLE[[#This Row],[KM - Inicio]])</f>
        <v>336</v>
      </c>
      <c r="AQ117" s="280" t="str">
        <f ca="1"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 ca="1">IFERROR(_xlfn.XLOOKUP(AI117, BS_ATIVIDADE[ATIVIDADE],BS_ATIVIDADE[UNIDADE] ), "*")</f>
        <v>BINÁRIO</v>
      </c>
      <c r="BC117" s="70" t="str" cm="1">
        <f t="array" aca="1" ref="BC1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aca="1" ref="BD11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 ca="1">IFERROR(_xlfn.XLOOKUP(AO117, BASE_MAPA!$D$2:$D$359, BASE_MAPA!$I$2:$I$359), "ERRO")</f>
        <v>ITIRAPINA - BAURU</v>
      </c>
      <c r="BF117" s="281" t="str">
        <f ca="1"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aca="1" ref="S1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aca="1" ref="T1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 ca="1">IF(BS_CONTROLE[[#This Row],[Atividade]]=0, "-", BS_CONTROLE[[#This Row],[Atividade]])</f>
        <v>INSPEÇÃO AUTO DE LINHA</v>
      </c>
      <c r="AJ118" s="9" t="str">
        <f ca="1">IF(D118="","*",VLOOKUP(AI118,BS_ATIVIDADE[#Data],3,FALSE))</f>
        <v>OUTROS</v>
      </c>
      <c r="AK118" s="278" t="str">
        <f ca="1">IF(BS_CONTROLE[[#This Row],[Local - Partida]]=0, "-", BS_CONTROLE[[#This Row],[Local - Partida]])</f>
        <v>PPN</v>
      </c>
      <c r="AL118" s="278" t="str">
        <f ca="1">IF(BS_CONTROLE[[#This Row],[Local - Encerramento]]=0, "-", BS_CONTROLE[[#This Row],[Local - Encerramento]])</f>
        <v>PFI</v>
      </c>
      <c r="AM118" s="278" t="str">
        <f ca="1">IF(BS_CONTROLE[[#This Row],[Entre - Estações]]=0, "-", BS_CONTROLE[[#This Row],[Entre - Estações]])</f>
        <v>PPN</v>
      </c>
      <c r="AN118" s="278" t="str">
        <f ca="1">IF(BS_CONTROLE[[#This Row],[SB]]=0, "-", BS_CONTROLE[[#This Row],[SB]])</f>
        <v>724PPN</v>
      </c>
      <c r="AO118" s="279">
        <f ca="1">IF(BS_CONTROLE[[#This Row],[SUB]]=0, "-", BS_CONTROLE[[#This Row],[SUB]])</f>
        <v>101</v>
      </c>
      <c r="AP118" s="280">
        <f ca="1">IF(BS_CONTROLE[[#This Row],[KM - Inicio]]=0, "-", BS_CONTROLE[[#This Row],[KM - Inicio]])</f>
        <v>726</v>
      </c>
      <c r="AQ118" s="280" t="str">
        <f ca="1"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 ca="1">IFERROR(_xlfn.XLOOKUP(AI118, BS_ATIVIDADE[ATIVIDADE],BS_ATIVIDADE[UNIDADE] ), "*")</f>
        <v>BINÁRIO</v>
      </c>
      <c r="BC118" s="70" t="str" cm="1">
        <f t="array" aca="1" ref="BC1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aca="1" ref="BD11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 ca="1">IFERROR(_xlfn.XLOOKUP(AO118, BASE_MAPA!$D$2:$D$359, BASE_MAPA!$I$2:$I$359), "ERRO")</f>
        <v>PORTO NACIONAL - OURO VERDE</v>
      </c>
      <c r="BF118" s="281" t="str">
        <f ca="1"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aca="1" ref="S1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aca="1" ref="T1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 ca="1">IF(BS_CONTROLE[[#This Row],[Atividade]]=0, "-", BS_CONTROLE[[#This Row],[Atividade]])</f>
        <v>PDM - SOLDA</v>
      </c>
      <c r="AJ119" s="9" t="str">
        <f ca="1">IF(D119="","*",VLOOKUP(AI119,BS_ATIVIDADE[#Data],3,FALSE))</f>
        <v>SOLDA</v>
      </c>
      <c r="AK119" s="278" t="str">
        <f ca="1">IF(BS_CONTROLE[[#This Row],[Local - Partida]]=0, "-", BS_CONTROLE[[#This Row],[Local - Partida]])</f>
        <v>PNN2</v>
      </c>
      <c r="AL119" s="278" t="str">
        <f ca="1">IF(BS_CONTROLE[[#This Row],[Local - Encerramento]]=0, "-", BS_CONTROLE[[#This Row],[Local - Encerramento]])</f>
        <v>PNN</v>
      </c>
      <c r="AM119" s="278" t="str">
        <f ca="1">IF(BS_CONTROLE[[#This Row],[Entre - Estações]]=0, "-", BS_CONTROLE[[#This Row],[Entre - Estações]])</f>
        <v>PNN-PCB</v>
      </c>
      <c r="AN119" s="278" t="str">
        <f ca="1">IF(BS_CONTROLE[[#This Row],[SB]]=0, "-", BS_CONTROLE[[#This Row],[SB]])</f>
        <v>PNNPCB</v>
      </c>
      <c r="AO119" s="279">
        <f ca="1">IF(BS_CONTROLE[[#This Row],[SUB]]=0, "-", BS_CONTROLE[[#This Row],[SUB]])</f>
        <v>101</v>
      </c>
      <c r="AP119" s="280">
        <f ca="1">IF(BS_CONTROLE[[#This Row],[KM - Inicio]]=0, "-", BS_CONTROLE[[#This Row],[KM - Inicio]])</f>
        <v>834</v>
      </c>
      <c r="AQ119" s="280" t="str">
        <f ca="1"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 ca="1">IFERROR(_xlfn.XLOOKUP(AI119, BS_ATIVIDADE[ATIVIDADE],BS_ATIVIDADE[UNIDADE] ), "*")</f>
        <v>Nº DE SOLDA</v>
      </c>
      <c r="BC119" s="70" t="str" cm="1">
        <f t="array" aca="1" ref="BC1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aca="1" ref="BD11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 ca="1">IFERROR(_xlfn.XLOOKUP(AO119, BASE_MAPA!$D$2:$D$359, BASE_MAPA!$I$2:$I$359), "ERRO")</f>
        <v>PORTO NACIONAL - OURO VERDE</v>
      </c>
      <c r="BF119" s="281" t="str">
        <f ca="1"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 ca="1"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aca="1" ref="M1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aca="1" ref="N1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aca="1" ref="S1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aca="1" ref="T1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 ca="1">IF(BS_CONTROLE[[#This Row],[Atividade]]=0, "-", BS_CONTROLE[[#This Row],[Atividade]])</f>
        <v>-</v>
      </c>
      <c r="AJ120" s="9" t="str">
        <f ca="1">IF(D120="","*",VLOOKUP(AI120,BS_ATIVIDADE[#Data],3,FALSE))</f>
        <v>*</v>
      </c>
      <c r="AK120" s="278" t="str">
        <f ca="1">IF(BS_CONTROLE[[#This Row],[Local - Partida]]=0, "-", BS_CONTROLE[[#This Row],[Local - Partida]])</f>
        <v>-</v>
      </c>
      <c r="AL120" s="278" t="str">
        <f ca="1">IF(BS_CONTROLE[[#This Row],[Local - Encerramento]]=0, "-", BS_CONTROLE[[#This Row],[Local - Encerramento]])</f>
        <v>-</v>
      </c>
      <c r="AM120" s="278" t="str">
        <f ca="1">IF(BS_CONTROLE[[#This Row],[Entre - Estações]]=0, "-", BS_CONTROLE[[#This Row],[Entre - Estações]])</f>
        <v>-</v>
      </c>
      <c r="AN120" s="278" t="str">
        <f ca="1">IF(BS_CONTROLE[[#This Row],[SB]]=0, "-", BS_CONTROLE[[#This Row],[SB]])</f>
        <v>-</v>
      </c>
      <c r="AO120" s="279" t="str">
        <f ca="1">IF(BS_CONTROLE[[#This Row],[SUB]]=0, "-", BS_CONTROLE[[#This Row],[SUB]])</f>
        <v>-</v>
      </c>
      <c r="AP120" s="280" t="str">
        <f ca="1">IF(BS_CONTROLE[[#This Row],[KM - Inicio]]=0, "-", BS_CONTROLE[[#This Row],[KM - Inicio]])</f>
        <v>-</v>
      </c>
      <c r="AQ120" s="280" t="str">
        <f ca="1"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 ca="1">IFERROR(_xlfn.XLOOKUP(AI120, BS_ATIVIDADE[ATIVIDADE],BS_ATIVIDADE[UNIDADE] ), "*")</f>
        <v>*</v>
      </c>
      <c r="BC120" s="70" t="str" cm="1">
        <f t="array" aca="1" ref="BC1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aca="1" ref="BD12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 ca="1">IFERROR(_xlfn.XLOOKUP(AO120, BASE_MAPA!$D$2:$D$359, BASE_MAPA!$I$2:$I$359), "ERRO")</f>
        <v>ERRO</v>
      </c>
      <c r="BF120" s="281" t="str">
        <f ca="1"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 ca="1"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aca="1" ref="M1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aca="1" ref="N1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aca="1" ref="S1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aca="1" ref="T1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 ca="1">IF(BS_CONTROLE[[#This Row],[Atividade]]=0, "-", BS_CONTROLE[[#This Row],[Atividade]])</f>
        <v>-</v>
      </c>
      <c r="AJ121" s="9" t="str">
        <f ca="1">IF(D121="","*",VLOOKUP(AI121,BS_ATIVIDADE[#Data],3,FALSE))</f>
        <v>*</v>
      </c>
      <c r="AK121" s="278" t="str">
        <f ca="1">IF(BS_CONTROLE[[#This Row],[Local - Partida]]=0, "-", BS_CONTROLE[[#This Row],[Local - Partida]])</f>
        <v>-</v>
      </c>
      <c r="AL121" s="278" t="str">
        <f ca="1">IF(BS_CONTROLE[[#This Row],[Local - Encerramento]]=0, "-", BS_CONTROLE[[#This Row],[Local - Encerramento]])</f>
        <v>-</v>
      </c>
      <c r="AM121" s="278" t="str">
        <f ca="1">IF(BS_CONTROLE[[#This Row],[Entre - Estações]]=0, "-", BS_CONTROLE[[#This Row],[Entre - Estações]])</f>
        <v>-</v>
      </c>
      <c r="AN121" s="278" t="str">
        <f ca="1">IF(BS_CONTROLE[[#This Row],[SB]]=0, "-", BS_CONTROLE[[#This Row],[SB]])</f>
        <v>-</v>
      </c>
      <c r="AO121" s="279" t="str">
        <f ca="1">IF(BS_CONTROLE[[#This Row],[SUB]]=0, "-", BS_CONTROLE[[#This Row],[SUB]])</f>
        <v>-</v>
      </c>
      <c r="AP121" s="280" t="str">
        <f ca="1">IF(BS_CONTROLE[[#This Row],[KM - Inicio]]=0, "-", BS_CONTROLE[[#This Row],[KM - Inicio]])</f>
        <v>-</v>
      </c>
      <c r="AQ121" s="280" t="str">
        <f ca="1"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 ca="1">IFERROR(_xlfn.XLOOKUP(AI121, BS_ATIVIDADE[ATIVIDADE],BS_ATIVIDADE[UNIDADE] ), "*")</f>
        <v>*</v>
      </c>
      <c r="BC121" s="70" t="str" cm="1">
        <f t="array" aca="1" ref="BC1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aca="1" ref="BD12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 ca="1">IFERROR(_xlfn.XLOOKUP(AO121, BASE_MAPA!$D$2:$D$359, BASE_MAPA!$I$2:$I$359), "ERRO")</f>
        <v>ERRO</v>
      </c>
      <c r="BF121" s="281" t="str">
        <f ca="1"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 ca="1"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aca="1" ref="M1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aca="1" ref="N1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aca="1" ref="S1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aca="1" ref="T1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 ca="1">IF(BS_CONTROLE[[#This Row],[Atividade]]=0, "-", BS_CONTROLE[[#This Row],[Atividade]])</f>
        <v>-</v>
      </c>
      <c r="AJ122" s="9" t="str">
        <f ca="1">IF(D122="","*",VLOOKUP(AI122,BS_ATIVIDADE[#Data],3,FALSE))</f>
        <v>*</v>
      </c>
      <c r="AK122" s="278" t="str">
        <f ca="1">IF(BS_CONTROLE[[#This Row],[Local - Partida]]=0, "-", BS_CONTROLE[[#This Row],[Local - Partida]])</f>
        <v>-</v>
      </c>
      <c r="AL122" s="278" t="str">
        <f ca="1">IF(BS_CONTROLE[[#This Row],[Local - Encerramento]]=0, "-", BS_CONTROLE[[#This Row],[Local - Encerramento]])</f>
        <v>-</v>
      </c>
      <c r="AM122" s="278" t="str">
        <f ca="1">IF(BS_CONTROLE[[#This Row],[Entre - Estações]]=0, "-", BS_CONTROLE[[#This Row],[Entre - Estações]])</f>
        <v>-</v>
      </c>
      <c r="AN122" s="278" t="str">
        <f ca="1">IF(BS_CONTROLE[[#This Row],[SB]]=0, "-", BS_CONTROLE[[#This Row],[SB]])</f>
        <v>-</v>
      </c>
      <c r="AO122" s="279" t="str">
        <f ca="1">IF(BS_CONTROLE[[#This Row],[SUB]]=0, "-", BS_CONTROLE[[#This Row],[SUB]])</f>
        <v>-</v>
      </c>
      <c r="AP122" s="280" t="str">
        <f ca="1">IF(BS_CONTROLE[[#This Row],[KM - Inicio]]=0, "-", BS_CONTROLE[[#This Row],[KM - Inicio]])</f>
        <v>-</v>
      </c>
      <c r="AQ122" s="280" t="str">
        <f ca="1"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 ca="1">IFERROR(_xlfn.XLOOKUP(AI122, BS_ATIVIDADE[ATIVIDADE],BS_ATIVIDADE[UNIDADE] ), "*")</f>
        <v>*</v>
      </c>
      <c r="BC122" s="70" t="str" cm="1">
        <f t="array" aca="1" ref="BC1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aca="1" ref="BD12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 ca="1">IFERROR(_xlfn.XLOOKUP(AO122, BASE_MAPA!$D$2:$D$359, BASE_MAPA!$I$2:$I$359), "ERRO")</f>
        <v>ERRO</v>
      </c>
      <c r="BF122" s="281" t="str">
        <f ca="1"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 ca="1"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aca="1" ref="M1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aca="1" ref="S1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aca="1" ref="T1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1450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 ca="1">IF(BS_CONTROLE[[#This Row],[Atividade]]=0, "-", BS_CONTROLE[[#This Row],[Atividade]])</f>
        <v>PDM - PEDRA - CARGA</v>
      </c>
      <c r="AJ123" s="9" t="str">
        <f ca="1">IF(D123="","*",VLOOKUP(AI123,BS_ATIVIDADE[#Data],3,FALSE))</f>
        <v>OUTROS</v>
      </c>
      <c r="AK123" s="278" t="str">
        <f ca="1">IF(BS_CONTROLE[[#This Row],[Local - Partida]]=0, "-", BS_CONTROLE[[#This Row],[Local - Partida]])</f>
        <v>TAG</v>
      </c>
      <c r="AL123" s="278" t="str">
        <f ca="1">IF(BS_CONTROLE[[#This Row],[Local - Encerramento]]=0, "-", BS_CONTROLE[[#This Row],[Local - Encerramento]])</f>
        <v>TAG</v>
      </c>
      <c r="AM123" s="278" t="str">
        <f ca="1">IF(BS_CONTROLE[[#This Row],[Entre - Estações]]=0, "-", BS_CONTROLE[[#This Row],[Entre - Estações]])</f>
        <v>TGR</v>
      </c>
      <c r="AN123" s="278" t="str">
        <f ca="1">IF(BS_CONTROLE[[#This Row],[SB]]=0, "-", BS_CONTROLE[[#This Row],[SB]])</f>
        <v>TGR</v>
      </c>
      <c r="AO123" s="279">
        <f ca="1">IF(BS_CONTROLE[[#This Row],[SUB]]=0, "-", BS_CONTROLE[[#This Row],[SUB]])</f>
        <v>74</v>
      </c>
      <c r="AP123" s="280">
        <f ca="1">IF(BS_CONTROLE[[#This Row],[KM - Inicio]]=0, "-", BS_CONTROLE[[#This Row],[KM - Inicio]])</f>
        <v>501</v>
      </c>
      <c r="AQ123" s="280" t="str">
        <f ca="1"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 ca="1">IFERROR(_xlfn.XLOOKUP(AI123, BS_ATIVIDADE[ATIVIDADE],BS_ATIVIDADE[UNIDADE] ), "*")</f>
        <v>VAGÕES</v>
      </c>
      <c r="BC123" s="70" t="str" cm="1">
        <f t="array" aca="1" ref="BC1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aca="1" ref="BD12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 ca="1">IFERROR(_xlfn.XLOOKUP(AO123, BASE_MAPA!$D$2:$D$359, BASE_MAPA!$I$2:$I$359), "ERRO")</f>
        <v>MARCO INICIAL - ALTO ARAGUAIA</v>
      </c>
      <c r="BF123" s="281" t="str">
        <f ca="1"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 ca="1"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aca="1" ref="S1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aca="1" ref="T1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 ca="1">IF(BS_CONTROLE[[#This Row],[Atividade]]=0, "-", BS_CONTROLE[[#This Row],[Atividade]])</f>
        <v>PDM - SOLDA</v>
      </c>
      <c r="AJ124" s="9" t="str">
        <f ca="1">IF(D124="","*",VLOOKUP(AI124,BS_ATIVIDADE[#Data],3,FALSE))</f>
        <v>SOLDA</v>
      </c>
      <c r="AK124" s="278" t="str">
        <f ca="1">IF(BS_CONTROLE[[#This Row],[Local - Partida]]=0, "-", BS_CONTROLE[[#This Row],[Local - Partida]])</f>
        <v>440TVL</v>
      </c>
      <c r="AL124" s="278" t="str">
        <f ca="1">IF(BS_CONTROLE[[#This Row],[Local - Encerramento]]=0, "-", BS_CONTROLE[[#This Row],[Local - Encerramento]])</f>
        <v>-</v>
      </c>
      <c r="AM124" s="278" t="str">
        <f ca="1">IF(BS_CONTROLE[[#This Row],[Entre - Estações]]=0, "-", BS_CONTROLE[[#This Row],[Entre - Estações]])</f>
        <v>TPC-TVL</v>
      </c>
      <c r="AN124" s="278" t="str">
        <f ca="1">IF(BS_CONTROLE[[#This Row],[SB]]=0, "-", BS_CONTROLE[[#This Row],[SB]])</f>
        <v>440TVL</v>
      </c>
      <c r="AO124" s="279">
        <f ca="1">IF(BS_CONTROLE[[#This Row],[SUB]]=0, "-", BS_CONTROLE[[#This Row],[SUB]])</f>
        <v>74</v>
      </c>
      <c r="AP124" s="280">
        <f ca="1">IF(BS_CONTROLE[[#This Row],[KM - Inicio]]=0, "-", BS_CONTROLE[[#This Row],[KM - Inicio]])</f>
        <v>446</v>
      </c>
      <c r="AQ124" s="280">
        <f ca="1"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 ca="1">IFERROR(_xlfn.XLOOKUP(AI124, BS_ATIVIDADE[ATIVIDADE],BS_ATIVIDADE[UNIDADE] ), "*")</f>
        <v>Nº DE SOLDA</v>
      </c>
      <c r="BC124" s="70" t="str" cm="1">
        <f t="array" aca="1" ref="BC1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aca="1" ref="BD12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 ca="1">IFERROR(_xlfn.XLOOKUP(AO124, BASE_MAPA!$D$2:$D$359, BASE_MAPA!$I$2:$I$359), "ERRO")</f>
        <v>MARCO INICIAL - ALTO ARAGUAIA</v>
      </c>
      <c r="BF124" s="281" t="str">
        <f ca="1"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 ca="1"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aca="1" ref="S1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aca="1" ref="T1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 ca="1">IF(BS_CONTROLE[[#This Row],[Atividade]]=0, "-", BS_CONTROLE[[#This Row],[Atividade]])</f>
        <v>PDM - SOLDA</v>
      </c>
      <c r="AJ125" s="9" t="str">
        <f ca="1">IF(D125="","*",VLOOKUP(AI125,BS_ATIVIDADE[#Data],3,FALSE))</f>
        <v>SOLDA</v>
      </c>
      <c r="AK125" s="278" t="str">
        <f ca="1">IF(BS_CONTROLE[[#This Row],[Local - Partida]]=0, "-", BS_CONTROLE[[#This Row],[Local - Partida]])</f>
        <v>TMR326</v>
      </c>
      <c r="AL125" s="278" t="str">
        <f ca="1">IF(BS_CONTROLE[[#This Row],[Local - Encerramento]]=0, "-", BS_CONTROLE[[#This Row],[Local - Encerramento]])</f>
        <v>-</v>
      </c>
      <c r="AM125" s="278" t="str">
        <f ca="1">IF(BS_CONTROLE[[#This Row],[Entre - Estações]]=0, "-", BS_CONTROLE[[#This Row],[Entre - Estações]])</f>
        <v>TMR-TLA</v>
      </c>
      <c r="AN125" s="278" t="str">
        <f ca="1">IF(BS_CONTROLE[[#This Row],[SB]]=0, "-", BS_CONTROLE[[#This Row],[SB]])</f>
        <v>TMR326</v>
      </c>
      <c r="AO125" s="279">
        <f ca="1">IF(BS_CONTROLE[[#This Row],[SUB]]=0, "-", BS_CONTROLE[[#This Row],[SUB]])</f>
        <v>74</v>
      </c>
      <c r="AP125" s="280">
        <f ca="1">IF(BS_CONTROLE[[#This Row],[KM - Inicio]]=0, "-", BS_CONTROLE[[#This Row],[KM - Inicio]])</f>
        <v>321</v>
      </c>
      <c r="AQ125" s="280" t="str">
        <f ca="1"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 ca="1">IFERROR(_xlfn.XLOOKUP(AI125, BS_ATIVIDADE[ATIVIDADE],BS_ATIVIDADE[UNIDADE] ), "*")</f>
        <v>Nº DE SOLDA</v>
      </c>
      <c r="BC125" s="70" t="str" cm="1">
        <f t="array" aca="1" ref="BC1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aca="1" ref="BD12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 ca="1">IFERROR(_xlfn.XLOOKUP(AO125, BASE_MAPA!$D$2:$D$359, BASE_MAPA!$I$2:$I$359), "ERRO")</f>
        <v>MARCO INICIAL - ALTO ARAGUAIA</v>
      </c>
      <c r="BF125" s="281" t="str">
        <f ca="1"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 ca="1"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aca="1" ref="S1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aca="1" ref="T1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 ca="1">IF(BS_CONTROLE[[#This Row],[Atividade]]=0, "-", BS_CONTROLE[[#This Row],[Atividade]])</f>
        <v>BLOCO</v>
      </c>
      <c r="AJ126" s="9" t="str">
        <f ca="1">IF(D126="","*",VLOOKUP(AI126,BS_ATIVIDADE[#Data],3,FALSE))</f>
        <v>OUTROS</v>
      </c>
      <c r="AK126" s="278" t="str">
        <f ca="1">IF(BS_CONTROLE[[#This Row],[Local - Partida]]=0, "-", BS_CONTROLE[[#This Row],[Local - Partida]])</f>
        <v>-</v>
      </c>
      <c r="AL126" s="278" t="str">
        <f ca="1">IF(BS_CONTROLE[[#This Row],[Local - Encerramento]]=0, "-", BS_CONTROLE[[#This Row],[Local - Encerramento]])</f>
        <v>-</v>
      </c>
      <c r="AM126" s="278" t="str">
        <f ca="1">IF(BS_CONTROLE[[#This Row],[Entre - Estações]]=0, "-", BS_CONTROLE[[#This Row],[Entre - Estações]])</f>
        <v>TID-TVI</v>
      </c>
      <c r="AN126" s="278" t="str">
        <f ca="1">IF(BS_CONTROLE[[#This Row],[SB]]=0, "-", BS_CONTROLE[[#This Row],[SB]])</f>
        <v>213TVI</v>
      </c>
      <c r="AO126" s="279">
        <f ca="1">IF(BS_CONTROLE[[#This Row],[SUB]]=0, "-", BS_CONTROLE[[#This Row],[SUB]])</f>
        <v>74</v>
      </c>
      <c r="AP126" s="280">
        <f ca="1">IF(BS_CONTROLE[[#This Row],[KM - Inicio]]=0, "-", BS_CONTROLE[[#This Row],[KM - Inicio]])</f>
        <v>217</v>
      </c>
      <c r="AQ126" s="280">
        <f ca="1"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 ca="1">IFERROR(_xlfn.XLOOKUP(AI126, BS_ATIVIDADE[ATIVIDADE],BS_ATIVIDADE[UNIDADE] ), "*")</f>
        <v>BINÁRIO</v>
      </c>
      <c r="BC126" s="70" t="str" cm="1">
        <f t="array" aca="1" ref="BC1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aca="1" ref="BD12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 ca="1">IFERROR(_xlfn.XLOOKUP(AO126, BASE_MAPA!$D$2:$D$359, BASE_MAPA!$I$2:$I$359), "ERRO")</f>
        <v>MARCO INICIAL - ALTO ARAGUAIA</v>
      </c>
      <c r="BF126" s="281" t="str">
        <f ca="1"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 ca="1"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aca="1" ref="S1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aca="1" ref="T1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 ca="1">IF(BS_CONTROLE[[#This Row],[Atividade]]=0, "-", BS_CONTROLE[[#This Row],[Atividade]])</f>
        <v>MODERNIZAÇÃO - DORMENTE - DESCARGA</v>
      </c>
      <c r="AJ127" s="9" t="str">
        <f ca="1">IF(D127="","*",VLOOKUP(AI127,BS_ATIVIDADE[#Data],3,FALSE))</f>
        <v>MODERNIZAÇÃO</v>
      </c>
      <c r="AK127" s="278" t="str">
        <f ca="1">IF(BS_CONTROLE[[#This Row],[Local - Partida]]=0, "-", BS_CONTROLE[[#This Row],[Local - Partida]])</f>
        <v xml:space="preserve">TCS2 </v>
      </c>
      <c r="AL127" s="278" t="str">
        <f ca="1">IF(BS_CONTROLE[[#This Row],[Local - Encerramento]]=0, "-", BS_CONTROLE[[#This Row],[Local - Encerramento]])</f>
        <v>TCS2</v>
      </c>
      <c r="AM127" s="278" t="str">
        <f ca="1">IF(BS_CONTROLE[[#This Row],[Entre - Estações]]=0, "-", BS_CONTROLE[[#This Row],[Entre - Estações]])</f>
        <v>TID-TVI</v>
      </c>
      <c r="AN127" s="278" t="str">
        <f ca="1">IF(BS_CONTROLE[[#This Row],[SB]]=0, "-", BS_CONTROLE[[#This Row],[SB]])</f>
        <v>213TVI</v>
      </c>
      <c r="AO127" s="279">
        <f ca="1">IF(BS_CONTROLE[[#This Row],[SUB]]=0, "-", BS_CONTROLE[[#This Row],[SUB]])</f>
        <v>74</v>
      </c>
      <c r="AP127" s="280">
        <f ca="1">IF(BS_CONTROLE[[#This Row],[KM - Inicio]]=0, "-", BS_CONTROLE[[#This Row],[KM - Inicio]])</f>
        <v>217</v>
      </c>
      <c r="AQ127" s="280">
        <f ca="1"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 ca="1">IFERROR(_xlfn.XLOOKUP(AI127, BS_ATIVIDADE[ATIVIDADE],BS_ATIVIDADE[UNIDADE] ), "*")</f>
        <v>Nº DE DORMENTES</v>
      </c>
      <c r="BC127" s="70" t="str" cm="1">
        <f t="array" aca="1" ref="BC1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aca="1" ref="BD12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 ca="1">IFERROR(_xlfn.XLOOKUP(AO127, BASE_MAPA!$D$2:$D$359, BASE_MAPA!$I$2:$I$359), "ERRO")</f>
        <v>MARCO INICIAL - ALTO ARAGUAIA</v>
      </c>
      <c r="BF127" s="281" t="str">
        <f ca="1"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</v>
      </c>
      <c r="B128" s="171"/>
      <c r="C128" s="8" t="str">
        <f ca="1"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aca="1" ref="S1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aca="1" ref="T1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 ca="1">IF(BS_CONTROLE[[#This Row],[Atividade]]=0, "-", BS_CONTROLE[[#This Row],[Atividade]])</f>
        <v>MECANIZAÇÃO - SOCADORA</v>
      </c>
      <c r="AJ128" s="9" t="str">
        <f ca="1">IF(D128="","*",VLOOKUP(AI128,BS_ATIVIDADE[#Data],3,FALSE))</f>
        <v>MECANIZAÇÃO - SOCADORA</v>
      </c>
      <c r="AK128" s="278" t="str">
        <f ca="1">IF(BS_CONTROLE[[#This Row],[Local - Partida]]=0, "-", BS_CONTROLE[[#This Row],[Local - Partida]])</f>
        <v>TID2</v>
      </c>
      <c r="AL128" s="278" t="str">
        <f ca="1">IF(BS_CONTROLE[[#This Row],[Local - Encerramento]]=0, "-", BS_CONTROLE[[#This Row],[Local - Encerramento]])</f>
        <v>TID2</v>
      </c>
      <c r="AM128" s="278" t="str">
        <f ca="1">IF(BS_CONTROLE[[#This Row],[Entre - Estações]]=0, "-", BS_CONTROLE[[#This Row],[Entre - Estações]])</f>
        <v>TID-TVI</v>
      </c>
      <c r="AN128" s="278" t="str">
        <f ca="1">IF(BS_CONTROLE[[#This Row],[SB]]=0, "-", BS_CONTROLE[[#This Row],[SB]])</f>
        <v>TID201</v>
      </c>
      <c r="AO128" s="279">
        <f ca="1">IF(BS_CONTROLE[[#This Row],[SUB]]=0, "-", BS_CONTROLE[[#This Row],[SUB]])</f>
        <v>74</v>
      </c>
      <c r="AP128" s="280">
        <f ca="1">IF(BS_CONTROLE[[#This Row],[KM - Inicio]]=0, "-", BS_CONTROLE[[#This Row],[KM - Inicio]])</f>
        <v>200</v>
      </c>
      <c r="AQ128" s="280">
        <f ca="1">IF(BS_CONTROLE[[#This Row],[KM - Fim]]=0, "-", BS_CONTROLE[[#This Row],[KM - Fim]])</f>
        <v>194</v>
      </c>
      <c r="AR128" s="242">
        <v>0</v>
      </c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 ca="1">IFERROR(_xlfn.XLOOKUP(AI128, BS_ATIVIDADE[ATIVIDADE],BS_ATIVIDADE[UNIDADE] ), "*")</f>
        <v>M</v>
      </c>
      <c r="BC128" s="70" t="str" cm="1">
        <f t="array" aca="1" ref="BC1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aca="1" ref="BD12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 ca="1">IFERROR(_xlfn.XLOOKUP(AO128, BASE_MAPA!$D$2:$D$359, BASE_MAPA!$I$2:$I$359), "ERRO")</f>
        <v>MARCO INICIAL - ALTO ARAGUAIA</v>
      </c>
      <c r="BF128" s="281" t="str">
        <f ca="1"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>FRANCISCO (TF-670)46001</v>
      </c>
      <c r="B129" s="171">
        <v>46001</v>
      </c>
      <c r="C129" s="8">
        <f ca="1"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aca="1" ref="S1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aca="1" ref="T1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 ca="1">IF(BS_CONTROLE[[#This Row],[Atividade]]=0, "-", BS_CONTROLE[[#This Row],[Atividade]])</f>
        <v>PDM - SOLDA</v>
      </c>
      <c r="AJ129" s="9" t="str">
        <f ca="1">IF(D129="","*",VLOOKUP(AI129,BS_ATIVIDADE[#Data],3,FALSE))</f>
        <v>SOLDA</v>
      </c>
      <c r="AK129" s="278" t="str">
        <f ca="1">IF(BS_CONTROLE[[#This Row],[Local - Partida]]=0, "-", BS_CONTROLE[[#This Row],[Local - Partida]])</f>
        <v>TIN1</v>
      </c>
      <c r="AL129" s="278" t="str">
        <f ca="1">IF(BS_CONTROLE[[#This Row],[Local - Encerramento]]=0, "-", BS_CONTROLE[[#This Row],[Local - Encerramento]])</f>
        <v>-</v>
      </c>
      <c r="AM129" s="278" t="str">
        <f ca="1">IF(BS_CONTROLE[[#This Row],[Entre - Estações]]=0, "-", BS_CONTROLE[[#This Row],[Entre - Estações]])</f>
        <v>TIN</v>
      </c>
      <c r="AN129" s="278" t="str">
        <f ca="1">IF(BS_CONTROLE[[#This Row],[SB]]=0, "-", BS_CONTROLE[[#This Row],[SB]])</f>
        <v>TIN1</v>
      </c>
      <c r="AO129" s="279">
        <f ca="1">IF(BS_CONTROLE[[#This Row],[SUB]]=0, "-", BS_CONTROLE[[#This Row],[SUB]])</f>
        <v>74</v>
      </c>
      <c r="AP129" s="280">
        <f ca="1">IF(BS_CONTROLE[[#This Row],[KM - Inicio]]=0, "-", BS_CONTROLE[[#This Row],[KM - Inicio]])</f>
        <v>109.1</v>
      </c>
      <c r="AQ129" s="280" t="str">
        <f ca="1"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 ca="1">IFERROR(_xlfn.XLOOKUP(AI129, BS_ATIVIDADE[ATIVIDADE],BS_ATIVIDADE[UNIDADE] ), "*")</f>
        <v>Nº DE SOLDA</v>
      </c>
      <c r="BC129" s="70" t="str" cm="1">
        <f t="array" aca="1" ref="BC1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aca="1" ref="BD12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 ca="1">IFERROR(_xlfn.XLOOKUP(AO129, BASE_MAPA!$D$2:$D$359, BASE_MAPA!$I$2:$I$359), "ERRO")</f>
        <v>MARCO INICIAL - ALTO ARAGUAIA</v>
      </c>
      <c r="BF129" s="281" t="str">
        <f ca="1"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 ca="1"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aca="1" ref="S1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aca="1" ref="T1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 ca="1">IF(BS_CONTROLE[[#This Row],[Atividade]]=0, "-", BS_CONTROLE[[#This Row],[Atividade]])</f>
        <v>PDM - SUBSTITUIÇÃO - TRILHO</v>
      </c>
      <c r="AJ130" s="9" t="str">
        <f ca="1">IF(D130="","*",VLOOKUP(AI130,BS_ATIVIDADE[#Data],3,FALSE))</f>
        <v>TRILHO - SUBSTITUIÇÂO</v>
      </c>
      <c r="AK130" s="278" t="str">
        <f ca="1">IF(BS_CONTROLE[[#This Row],[Local - Partida]]=0, "-", BS_CONTROLE[[#This Row],[Local - Partida]])</f>
        <v>TAP2</v>
      </c>
      <c r="AL130" s="278" t="str">
        <f ca="1">IF(BS_CONTROLE[[#This Row],[Local - Encerramento]]=0, "-", BS_CONTROLE[[#This Row],[Local - Encerramento]])</f>
        <v>-</v>
      </c>
      <c r="AM130" s="278" t="str">
        <f ca="1">IF(BS_CONTROLE[[#This Row],[Entre - Estações]]=0, "-", BS_CONTROLE[[#This Row],[Entre - Estações]])</f>
        <v>TAP</v>
      </c>
      <c r="AN130" s="278" t="str">
        <f ca="1">IF(BS_CONTROLE[[#This Row],[SB]]=0, "-", BS_CONTROLE[[#This Row],[SB]])</f>
        <v>TAP2</v>
      </c>
      <c r="AO130" s="279">
        <f ca="1">IF(BS_CONTROLE[[#This Row],[SUB]]=0, "-", BS_CONTROLE[[#This Row],[SUB]])</f>
        <v>74</v>
      </c>
      <c r="AP130" s="280">
        <f ca="1">IF(BS_CONTROLE[[#This Row],[KM - Inicio]]=0, "-", BS_CONTROLE[[#This Row],[KM - Inicio]])</f>
        <v>23.3</v>
      </c>
      <c r="AQ130" s="280" t="str">
        <f ca="1"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 ca="1">IFERROR(_xlfn.XLOOKUP(AI130, BS_ATIVIDADE[ATIVIDADE],BS_ATIVIDADE[UNIDADE] ), "*")</f>
        <v>M</v>
      </c>
      <c r="BC130" s="70" t="str" cm="1">
        <f t="array" aca="1" ref="BC1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aca="1" ref="BD13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 ca="1">IFERROR(_xlfn.XLOOKUP(AO130, BASE_MAPA!$D$2:$D$359, BASE_MAPA!$I$2:$I$359), "ERRO")</f>
        <v>MARCO INICIAL - ALTO ARAGUAIA</v>
      </c>
      <c r="BF130" s="281" t="str">
        <f ca="1"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 ca="1"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aca="1" ref="S1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aca="1" ref="T1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 ca="1">IF(BS_CONTROLE[[#This Row],[Atividade]]=0, "-", BS_CONTROLE[[#This Row],[Atividade]])</f>
        <v>MODERNIZAÇÃO - SOCADORA</v>
      </c>
      <c r="AJ131" s="9" t="str">
        <f ca="1">IF(D131="","*",VLOOKUP(AI131,BS_ATIVIDADE[#Data],3,FALSE))</f>
        <v>MODERNIZAÇÃO</v>
      </c>
      <c r="AK131" s="278" t="str">
        <f ca="1">IF(BS_CONTROLE[[#This Row],[Local - Partida]]=0, "-", BS_CONTROLE[[#This Row],[Local - Partida]])</f>
        <v>ZGT1</v>
      </c>
      <c r="AL131" s="278" t="str">
        <f ca="1">IF(BS_CONTROLE[[#This Row],[Local - Encerramento]]=0, "-", BS_CONTROLE[[#This Row],[Local - Encerramento]])</f>
        <v>ZGT1</v>
      </c>
      <c r="AM131" s="278" t="str">
        <f ca="1">IF(BS_CONTROLE[[#This Row],[Entre - Estações]]=0, "-", BS_CONTROLE[[#This Row],[Entre - Estações]])</f>
        <v>ZGT-ZXE</v>
      </c>
      <c r="AN131" s="278" t="str">
        <f ca="1">IF(BS_CONTROLE[[#This Row],[SB]]=0, "-", BS_CONTROLE[[#This Row],[SB]])</f>
        <v>ZGTZXE</v>
      </c>
      <c r="AO131" s="279">
        <f ca="1">IF(BS_CONTROLE[[#This Row],[SUB]]=0, "-", BS_CONTROLE[[#This Row],[SUB]])</f>
        <v>72</v>
      </c>
      <c r="AP131" s="280">
        <f ca="1">IF(BS_CONTROLE[[#This Row],[KM - Inicio]]=0, "-", BS_CONTROLE[[#This Row],[KM - Inicio]])</f>
        <v>313</v>
      </c>
      <c r="AQ131" s="280">
        <f ca="1"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 ca="1">IFERROR(_xlfn.XLOOKUP(AI131, BS_ATIVIDADE[ATIVIDADE],BS_ATIVIDADE[UNIDADE] ), "*")</f>
        <v>M</v>
      </c>
      <c r="BC131" s="70" t="str" cm="1">
        <f t="array" aca="1" ref="BC1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aca="1" ref="BD13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 ca="1">IFERROR(_xlfn.XLOOKUP(AO131, BASE_MAPA!$D$2:$D$359, BASE_MAPA!$I$2:$I$359), "ERRO")</f>
        <v>ARARAQUARA - COLOMBIA</v>
      </c>
      <c r="BF131" s="281" t="str">
        <f ca="1"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 ca="1"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aca="1" ref="S1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aca="1" ref="T1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 ca="1">IF(BS_CONTROLE[[#This Row],[Atividade]]=0, "-", BS_CONTROLE[[#This Row],[Atividade]])</f>
        <v>CAMINHÃO DE SOLDA</v>
      </c>
      <c r="AJ132" s="9" t="str">
        <f ca="1">IF(D132="","*",VLOOKUP(AI132,BS_ATIVIDADE[#Data],3,FALSE))</f>
        <v>CAMINHÂO - SOLDA</v>
      </c>
      <c r="AK132" s="278" t="str">
        <f ca="1">IF(BS_CONTROLE[[#This Row],[Local - Partida]]=0, "-", BS_CONTROLE[[#This Row],[Local - Partida]])</f>
        <v>ZDK1</v>
      </c>
      <c r="AL132" s="278" t="str">
        <f ca="1">IF(BS_CONTROLE[[#This Row],[Local - Encerramento]]=0, "-", BS_CONTROLE[[#This Row],[Local - Encerramento]])</f>
        <v>ZDK1</v>
      </c>
      <c r="AM132" s="278" t="str">
        <f ca="1">IF(BS_CONTROLE[[#This Row],[Entre - Estações]]=0, "-", BS_CONTROLE[[#This Row],[Entre - Estações]])</f>
        <v>ZDK-ZVT</v>
      </c>
      <c r="AN132" s="278" t="str">
        <f ca="1">IF(BS_CONTROLE[[#This Row],[SB]]=0, "-", BS_CONTROLE[[#This Row],[SB]])</f>
        <v>ZDK1/ZDKZVT</v>
      </c>
      <c r="AO132" s="279">
        <f ca="1">IF(BS_CONTROLE[[#This Row],[SUB]]=0, "-", BS_CONTROLE[[#This Row],[SUB]])</f>
        <v>78</v>
      </c>
      <c r="AP132" s="280">
        <f ca="1">IF(BS_CONTROLE[[#This Row],[KM - Inicio]]=0, "-", BS_CONTROLE[[#This Row],[KM - Inicio]])</f>
        <v>251</v>
      </c>
      <c r="AQ132" s="280">
        <f ca="1"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 ca="1">IFERROR(_xlfn.XLOOKUP(AI132, BS_ATIVIDADE[ATIVIDADE],BS_ATIVIDADE[UNIDADE] ), "*")</f>
        <v>Nº DE SOLDA</v>
      </c>
      <c r="BC132" s="70" t="str" cm="1">
        <f t="array" aca="1" ref="BC1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aca="1" ref="BD13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 ca="1">IFERROR(_xlfn.XLOOKUP(AO132, BASE_MAPA!$D$2:$D$359, BASE_MAPA!$I$2:$I$359), "ERRO")</f>
        <v>ITIRAPINA - BAURU</v>
      </c>
      <c r="BF132" s="281" t="str">
        <f ca="1"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</v>
      </c>
      <c r="B133" s="171"/>
      <c r="C133" s="8" t="str">
        <f ca="1">IF(BS_CONTROLE[[#This Row],[DATA]]="","",WEEKNUM(BS_CONTROLE[[#This Row],[DATA]]))</f>
        <v/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1451</v>
      </c>
      <c r="N133" s="204" t="s">
        <v>1452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aca="1" ref="S1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aca="1" ref="T1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1444</v>
      </c>
      <c r="W133" s="173" t="s">
        <v>1445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 ca="1">IF(BS_CONTROLE[[#This Row],[Atividade]]=0, "-", BS_CONTROLE[[#This Row],[Atividade]])</f>
        <v>INSPEÇÃO AUTO DE LINHA</v>
      </c>
      <c r="AJ133" s="9" t="str">
        <f ca="1">IF(D133="","*",VLOOKUP(AI133,BS_ATIVIDADE[#Data],3,FALSE))</f>
        <v>OUTROS</v>
      </c>
      <c r="AK133" s="278" t="str">
        <f ca="1">IF(BS_CONTROLE[[#This Row],[Local - Partida]]=0, "-", BS_CONTROLE[[#This Row],[Local - Partida]])</f>
        <v>PEN</v>
      </c>
      <c r="AL133" s="278" t="str">
        <f ca="1">IF(BS_CONTROLE[[#This Row],[Local - Encerramento]]=0, "-", BS_CONTROLE[[#This Row],[Local - Encerramento]])</f>
        <v>PUR</v>
      </c>
      <c r="AM133" s="278" t="str">
        <f ca="1">IF(BS_CONTROLE[[#This Row],[Entre - Estações]]=0, "-", BS_CONTROLE[[#This Row],[Entre - Estações]])</f>
        <v>PEN-PUR</v>
      </c>
      <c r="AN133" s="278" t="str">
        <f ca="1">IF(BS_CONTROLE[[#This Row],[SB]]=0, "-", BS_CONTROLE[[#This Row],[SB]])</f>
        <v>PENPUR</v>
      </c>
      <c r="AO133" s="279">
        <f ca="1">IF(BS_CONTROLE[[#This Row],[SUB]]=0, "-", BS_CONTROLE[[#This Row],[SUB]])</f>
        <v>101</v>
      </c>
      <c r="AP133" s="280">
        <f ca="1">IF(BS_CONTROLE[[#This Row],[KM - Inicio]]=0, "-", BS_CONTROLE[[#This Row],[KM - Inicio]])</f>
        <v>1200</v>
      </c>
      <c r="AQ133" s="280" t="str">
        <f ca="1"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 ca="1">IFERROR(_xlfn.XLOOKUP(AI133, BS_ATIVIDADE[ATIVIDADE],BS_ATIVIDADE[UNIDADE] ), "*")</f>
        <v>BINÁRIO</v>
      </c>
      <c r="BC133" s="70" t="str" cm="1">
        <f t="array" aca="1" ref="BC1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aca="1" ref="BD13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 ca="1">IFERROR(_xlfn.XLOOKUP(AO133, BASE_MAPA!$D$2:$D$359, BASE_MAPA!$I$2:$I$359), "ERRO")</f>
        <v>PORTO NACIONAL - OURO VERDE</v>
      </c>
      <c r="BF133" s="281" t="str">
        <f ca="1"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 ca="1"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aca="1" ref="M1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aca="1" ref="N1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aca="1" ref="S1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aca="1" ref="T1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 ca="1">IF(BS_CONTROLE[[#This Row],[Atividade]]=0, "-", BS_CONTROLE[[#This Row],[Atividade]])</f>
        <v>-</v>
      </c>
      <c r="AJ134" s="9" t="str">
        <f ca="1">IF(D134="","*",VLOOKUP(AI134,BS_ATIVIDADE[#Data],3,FALSE))</f>
        <v>*</v>
      </c>
      <c r="AK134" s="278" t="str">
        <f ca="1">IF(BS_CONTROLE[[#This Row],[Local - Partida]]=0, "-", BS_CONTROLE[[#This Row],[Local - Partida]])</f>
        <v>-</v>
      </c>
      <c r="AL134" s="278" t="str">
        <f ca="1">IF(BS_CONTROLE[[#This Row],[Local - Encerramento]]=0, "-", BS_CONTROLE[[#This Row],[Local - Encerramento]])</f>
        <v>-</v>
      </c>
      <c r="AM134" s="278" t="str">
        <f ca="1">IF(BS_CONTROLE[[#This Row],[Entre - Estações]]=0, "-", BS_CONTROLE[[#This Row],[Entre - Estações]])</f>
        <v>-</v>
      </c>
      <c r="AN134" s="278" t="str">
        <f ca="1">IF(BS_CONTROLE[[#This Row],[SB]]=0, "-", BS_CONTROLE[[#This Row],[SB]])</f>
        <v>-</v>
      </c>
      <c r="AO134" s="279" t="str">
        <f ca="1">IF(BS_CONTROLE[[#This Row],[SUB]]=0, "-", BS_CONTROLE[[#This Row],[SUB]])</f>
        <v>-</v>
      </c>
      <c r="AP134" s="280" t="str">
        <f ca="1">IF(BS_CONTROLE[[#This Row],[KM - Inicio]]=0, "-", BS_CONTROLE[[#This Row],[KM - Inicio]])</f>
        <v>-</v>
      </c>
      <c r="AQ134" s="280" t="str">
        <f ca="1"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 ca="1">IFERROR(_xlfn.XLOOKUP(AI134, BS_ATIVIDADE[ATIVIDADE],BS_ATIVIDADE[UNIDADE] ), "*")</f>
        <v>*</v>
      </c>
      <c r="BC134" s="70" t="str" cm="1">
        <f t="array" aca="1" ref="BC1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aca="1" ref="BD13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 ca="1">IFERROR(_xlfn.XLOOKUP(AO134, BASE_MAPA!$D$2:$D$359, BASE_MAPA!$I$2:$I$359), "ERRO")</f>
        <v>ERRO</v>
      </c>
      <c r="BF134" s="281" t="str">
        <f ca="1"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 ca="1"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aca="1" ref="M1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aca="1" ref="N1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aca="1" ref="S1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aca="1" ref="T1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 ca="1">IF(BS_CONTROLE[[#This Row],[Atividade]]=0, "-", BS_CONTROLE[[#This Row],[Atividade]])</f>
        <v>-</v>
      </c>
      <c r="AJ135" s="9" t="str">
        <f ca="1">IF(D135="","*",VLOOKUP(AI135,BS_ATIVIDADE[#Data],3,FALSE))</f>
        <v>*</v>
      </c>
      <c r="AK135" s="278" t="str">
        <f ca="1">IF(BS_CONTROLE[[#This Row],[Local - Partida]]=0, "-", BS_CONTROLE[[#This Row],[Local - Partida]])</f>
        <v>-</v>
      </c>
      <c r="AL135" s="278" t="str">
        <f ca="1">IF(BS_CONTROLE[[#This Row],[Local - Encerramento]]=0, "-", BS_CONTROLE[[#This Row],[Local - Encerramento]])</f>
        <v>-</v>
      </c>
      <c r="AM135" s="278" t="str">
        <f ca="1">IF(BS_CONTROLE[[#This Row],[Entre - Estações]]=0, "-", BS_CONTROLE[[#This Row],[Entre - Estações]])</f>
        <v>-</v>
      </c>
      <c r="AN135" s="278" t="str">
        <f ca="1">IF(BS_CONTROLE[[#This Row],[SB]]=0, "-", BS_CONTROLE[[#This Row],[SB]])</f>
        <v>-</v>
      </c>
      <c r="AO135" s="279" t="str">
        <f ca="1">IF(BS_CONTROLE[[#This Row],[SUB]]=0, "-", BS_CONTROLE[[#This Row],[SUB]])</f>
        <v>-</v>
      </c>
      <c r="AP135" s="280" t="str">
        <f ca="1">IF(BS_CONTROLE[[#This Row],[KM - Inicio]]=0, "-", BS_CONTROLE[[#This Row],[KM - Inicio]])</f>
        <v>-</v>
      </c>
      <c r="AQ135" s="280" t="str">
        <f ca="1"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 ca="1">IFERROR(_xlfn.XLOOKUP(AI135, BS_ATIVIDADE[ATIVIDADE],BS_ATIVIDADE[UNIDADE] ), "*")</f>
        <v>*</v>
      </c>
      <c r="BC135" s="70" t="str" cm="1">
        <f t="array" aca="1" ref="BC1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aca="1" ref="BD13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 ca="1">IFERROR(_xlfn.XLOOKUP(AO135, BASE_MAPA!$D$2:$D$359, BASE_MAPA!$I$2:$I$359), "ERRO")</f>
        <v>ERRO</v>
      </c>
      <c r="BF135" s="281" t="str">
        <f ca="1"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 ca="1"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aca="1" ref="M1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aca="1" ref="N1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aca="1" ref="S1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aca="1" ref="T1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 ca="1">IF(BS_CONTROLE[[#This Row],[Atividade]]=0, "-", BS_CONTROLE[[#This Row],[Atividade]])</f>
        <v>-</v>
      </c>
      <c r="AJ136" s="9" t="str">
        <f ca="1">IF(D136="","*",VLOOKUP(AI136,BS_ATIVIDADE[#Data],3,FALSE))</f>
        <v>*</v>
      </c>
      <c r="AK136" s="278" t="str">
        <f ca="1">IF(BS_CONTROLE[[#This Row],[Local - Partida]]=0, "-", BS_CONTROLE[[#This Row],[Local - Partida]])</f>
        <v>-</v>
      </c>
      <c r="AL136" s="278" t="str">
        <f ca="1">IF(BS_CONTROLE[[#This Row],[Local - Encerramento]]=0, "-", BS_CONTROLE[[#This Row],[Local - Encerramento]])</f>
        <v>-</v>
      </c>
      <c r="AM136" s="278" t="str">
        <f ca="1">IF(BS_CONTROLE[[#This Row],[Entre - Estações]]=0, "-", BS_CONTROLE[[#This Row],[Entre - Estações]])</f>
        <v>-</v>
      </c>
      <c r="AN136" s="278" t="str">
        <f ca="1">IF(BS_CONTROLE[[#This Row],[SB]]=0, "-", BS_CONTROLE[[#This Row],[SB]])</f>
        <v>-</v>
      </c>
      <c r="AO136" s="279" t="str">
        <f ca="1">IF(BS_CONTROLE[[#This Row],[SUB]]=0, "-", BS_CONTROLE[[#This Row],[SUB]])</f>
        <v>-</v>
      </c>
      <c r="AP136" s="280" t="str">
        <f ca="1">IF(BS_CONTROLE[[#This Row],[KM - Inicio]]=0, "-", BS_CONTROLE[[#This Row],[KM - Inicio]])</f>
        <v>-</v>
      </c>
      <c r="AQ136" s="280" t="str">
        <f ca="1"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 ca="1">IFERROR(_xlfn.XLOOKUP(AI136, BS_ATIVIDADE[ATIVIDADE],BS_ATIVIDADE[UNIDADE] ), "*")</f>
        <v>*</v>
      </c>
      <c r="BC136" s="70" t="str" cm="1">
        <f t="array" aca="1" ref="BC1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aca="1" ref="BD13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 ca="1">IFERROR(_xlfn.XLOOKUP(AO136, BASE_MAPA!$D$2:$D$359, BASE_MAPA!$I$2:$I$359), "ERRO")</f>
        <v>ERRO</v>
      </c>
      <c r="BF136" s="281" t="str">
        <f ca="1"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 ca="1"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aca="1" ref="M1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aca="1" ref="N1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aca="1" ref="S1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aca="1" ref="T1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 ca="1">IF(BS_CONTROLE[[#This Row],[Atividade]]=0, "-", BS_CONTROLE[[#This Row],[Atividade]])</f>
        <v>-</v>
      </c>
      <c r="AJ137" s="9" t="str">
        <f ca="1">IF(D137="","*",VLOOKUP(AI137,BS_ATIVIDADE[#Data],3,FALSE))</f>
        <v>*</v>
      </c>
      <c r="AK137" s="278" t="str">
        <f ca="1">IF(BS_CONTROLE[[#This Row],[Local - Partida]]=0, "-", BS_CONTROLE[[#This Row],[Local - Partida]])</f>
        <v>-</v>
      </c>
      <c r="AL137" s="278" t="str">
        <f ca="1">IF(BS_CONTROLE[[#This Row],[Local - Encerramento]]=0, "-", BS_CONTROLE[[#This Row],[Local - Encerramento]])</f>
        <v>-</v>
      </c>
      <c r="AM137" s="278" t="str">
        <f ca="1">IF(BS_CONTROLE[[#This Row],[Entre - Estações]]=0, "-", BS_CONTROLE[[#This Row],[Entre - Estações]])</f>
        <v>-</v>
      </c>
      <c r="AN137" s="278" t="str">
        <f ca="1">IF(BS_CONTROLE[[#This Row],[SB]]=0, "-", BS_CONTROLE[[#This Row],[SB]])</f>
        <v>-</v>
      </c>
      <c r="AO137" s="279" t="str">
        <f ca="1">IF(BS_CONTROLE[[#This Row],[SUB]]=0, "-", BS_CONTROLE[[#This Row],[SUB]])</f>
        <v>-</v>
      </c>
      <c r="AP137" s="280" t="str">
        <f ca="1">IF(BS_CONTROLE[[#This Row],[KM - Inicio]]=0, "-", BS_CONTROLE[[#This Row],[KM - Inicio]])</f>
        <v>-</v>
      </c>
      <c r="AQ137" s="280" t="str">
        <f ca="1"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 ca="1">IFERROR(_xlfn.XLOOKUP(AI137, BS_ATIVIDADE[ATIVIDADE],BS_ATIVIDADE[UNIDADE] ), "*")</f>
        <v>*</v>
      </c>
      <c r="BC137" s="70" t="str" cm="1">
        <f t="array" aca="1" ref="BC1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aca="1" ref="BD13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 ca="1">IFERROR(_xlfn.XLOOKUP(AO137, BASE_MAPA!$D$2:$D$359, BASE_MAPA!$I$2:$I$359), "ERRO")</f>
        <v>ERRO</v>
      </c>
      <c r="BF137" s="281" t="str">
        <f ca="1"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 ca="1"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aca="1" ref="M1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aca="1" ref="N1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aca="1" ref="S1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aca="1" ref="T1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 ca="1">IF(BS_CONTROLE[[#This Row],[Atividade]]=0, "-", BS_CONTROLE[[#This Row],[Atividade]])</f>
        <v>-</v>
      </c>
      <c r="AJ138" s="9" t="str">
        <f ca="1">IF(D138="","*",VLOOKUP(AI138,BS_ATIVIDADE[#Data],3,FALSE))</f>
        <v>*</v>
      </c>
      <c r="AK138" s="278" t="str">
        <f ca="1">IF(BS_CONTROLE[[#This Row],[Local - Partida]]=0, "-", BS_CONTROLE[[#This Row],[Local - Partida]])</f>
        <v>-</v>
      </c>
      <c r="AL138" s="278" t="str">
        <f ca="1">IF(BS_CONTROLE[[#This Row],[Local - Encerramento]]=0, "-", BS_CONTROLE[[#This Row],[Local - Encerramento]])</f>
        <v>-</v>
      </c>
      <c r="AM138" s="278" t="str">
        <f ca="1">IF(BS_CONTROLE[[#This Row],[Entre - Estações]]=0, "-", BS_CONTROLE[[#This Row],[Entre - Estações]])</f>
        <v>-</v>
      </c>
      <c r="AN138" s="278" t="str">
        <f ca="1">IF(BS_CONTROLE[[#This Row],[SB]]=0, "-", BS_CONTROLE[[#This Row],[SB]])</f>
        <v>-</v>
      </c>
      <c r="AO138" s="279" t="str">
        <f ca="1">IF(BS_CONTROLE[[#This Row],[SUB]]=0, "-", BS_CONTROLE[[#This Row],[SUB]])</f>
        <v>-</v>
      </c>
      <c r="AP138" s="280" t="str">
        <f ca="1">IF(BS_CONTROLE[[#This Row],[KM - Inicio]]=0, "-", BS_CONTROLE[[#This Row],[KM - Inicio]])</f>
        <v>-</v>
      </c>
      <c r="AQ138" s="280" t="str">
        <f ca="1"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 ca="1">IFERROR(_xlfn.XLOOKUP(AI138, BS_ATIVIDADE[ATIVIDADE],BS_ATIVIDADE[UNIDADE] ), "*")</f>
        <v>*</v>
      </c>
      <c r="BC138" s="70" t="str" cm="1">
        <f t="array" aca="1" ref="BC1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aca="1" ref="BD13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 ca="1">IFERROR(_xlfn.XLOOKUP(AO138, BASE_MAPA!$D$2:$D$359, BASE_MAPA!$I$2:$I$359), "ERRO")</f>
        <v>ERRO</v>
      </c>
      <c r="BF138" s="281" t="str">
        <f ca="1"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 ca="1"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aca="1" ref="M1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aca="1" ref="N1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aca="1" ref="S1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aca="1" ref="T1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 ca="1">IF(BS_CONTROLE[[#This Row],[Atividade]]=0, "-", BS_CONTROLE[[#This Row],[Atividade]])</f>
        <v>-</v>
      </c>
      <c r="AJ139" s="9" t="str">
        <f ca="1">IF(D139="","*",VLOOKUP(AI139,BS_ATIVIDADE[#Data],3,FALSE))</f>
        <v>*</v>
      </c>
      <c r="AK139" s="278" t="str">
        <f ca="1">IF(BS_CONTROLE[[#This Row],[Local - Partida]]=0, "-", BS_CONTROLE[[#This Row],[Local - Partida]])</f>
        <v>-</v>
      </c>
      <c r="AL139" s="278" t="str">
        <f ca="1">IF(BS_CONTROLE[[#This Row],[Local - Encerramento]]=0, "-", BS_CONTROLE[[#This Row],[Local - Encerramento]])</f>
        <v>-</v>
      </c>
      <c r="AM139" s="278" t="str">
        <f ca="1">IF(BS_CONTROLE[[#This Row],[Entre - Estações]]=0, "-", BS_CONTROLE[[#This Row],[Entre - Estações]])</f>
        <v>-</v>
      </c>
      <c r="AN139" s="278" t="str">
        <f ca="1">IF(BS_CONTROLE[[#This Row],[SB]]=0, "-", BS_CONTROLE[[#This Row],[SB]])</f>
        <v>-</v>
      </c>
      <c r="AO139" s="279" t="str">
        <f ca="1">IF(BS_CONTROLE[[#This Row],[SUB]]=0, "-", BS_CONTROLE[[#This Row],[SUB]])</f>
        <v>-</v>
      </c>
      <c r="AP139" s="280" t="str">
        <f ca="1">IF(BS_CONTROLE[[#This Row],[KM - Inicio]]=0, "-", BS_CONTROLE[[#This Row],[KM - Inicio]])</f>
        <v>-</v>
      </c>
      <c r="AQ139" s="280" t="str">
        <f ca="1"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 ca="1">IFERROR(_xlfn.XLOOKUP(AI139, BS_ATIVIDADE[ATIVIDADE],BS_ATIVIDADE[UNIDADE] ), "*")</f>
        <v>*</v>
      </c>
      <c r="BC139" s="70" t="str" cm="1">
        <f t="array" aca="1" ref="BC1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aca="1" ref="BD13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 ca="1">IFERROR(_xlfn.XLOOKUP(AO139, BASE_MAPA!$D$2:$D$359, BASE_MAPA!$I$2:$I$359), "ERRO")</f>
        <v>ERRO</v>
      </c>
      <c r="BF139" s="281" t="str">
        <f ca="1"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 ca="1"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aca="1" ref="M1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aca="1" ref="N1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aca="1" ref="S1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aca="1" ref="T1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 ca="1">IF(BS_CONTROLE[[#This Row],[Atividade]]=0, "-", BS_CONTROLE[[#This Row],[Atividade]])</f>
        <v>-</v>
      </c>
      <c r="AJ140" s="9" t="str">
        <f ca="1">IF(D140="","*",VLOOKUP(AI140,BS_ATIVIDADE[#Data],3,FALSE))</f>
        <v>*</v>
      </c>
      <c r="AK140" s="278" t="str">
        <f ca="1">IF(BS_CONTROLE[[#This Row],[Local - Partida]]=0, "-", BS_CONTROLE[[#This Row],[Local - Partida]])</f>
        <v>-</v>
      </c>
      <c r="AL140" s="278" t="str">
        <f ca="1">IF(BS_CONTROLE[[#This Row],[Local - Encerramento]]=0, "-", BS_CONTROLE[[#This Row],[Local - Encerramento]])</f>
        <v>-</v>
      </c>
      <c r="AM140" s="278" t="str">
        <f ca="1">IF(BS_CONTROLE[[#This Row],[Entre - Estações]]=0, "-", BS_CONTROLE[[#This Row],[Entre - Estações]])</f>
        <v>-</v>
      </c>
      <c r="AN140" s="278" t="str">
        <f ca="1">IF(BS_CONTROLE[[#This Row],[SB]]=0, "-", BS_CONTROLE[[#This Row],[SB]])</f>
        <v>-</v>
      </c>
      <c r="AO140" s="279" t="str">
        <f ca="1">IF(BS_CONTROLE[[#This Row],[SUB]]=0, "-", BS_CONTROLE[[#This Row],[SUB]])</f>
        <v>-</v>
      </c>
      <c r="AP140" s="280" t="str">
        <f ca="1">IF(BS_CONTROLE[[#This Row],[KM - Inicio]]=0, "-", BS_CONTROLE[[#This Row],[KM - Inicio]])</f>
        <v>-</v>
      </c>
      <c r="AQ140" s="280" t="str">
        <f ca="1"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 ca="1">IFERROR(_xlfn.XLOOKUP(AI140, BS_ATIVIDADE[ATIVIDADE],BS_ATIVIDADE[UNIDADE] ), "*")</f>
        <v>*</v>
      </c>
      <c r="BC140" s="70" t="str" cm="1">
        <f t="array" aca="1" ref="BC1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aca="1" ref="BD14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 ca="1">IFERROR(_xlfn.XLOOKUP(AO140, BASE_MAPA!$D$2:$D$359, BASE_MAPA!$I$2:$I$359), "ERRO")</f>
        <v>ERRO</v>
      </c>
      <c r="BF140" s="281" t="str">
        <f ca="1"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 ca="1"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aca="1" ref="M1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aca="1" ref="N1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aca="1" ref="S1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aca="1" ref="T1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 ca="1">IF(BS_CONTROLE[[#This Row],[Atividade]]=0, "-", BS_CONTROLE[[#This Row],[Atividade]])</f>
        <v>-</v>
      </c>
      <c r="AJ141" s="9" t="str">
        <f ca="1">IF(D141="","*",VLOOKUP(AI141,BS_ATIVIDADE[#Data],3,FALSE))</f>
        <v>*</v>
      </c>
      <c r="AK141" s="278" t="str">
        <f ca="1">IF(BS_CONTROLE[[#This Row],[Local - Partida]]=0, "-", BS_CONTROLE[[#This Row],[Local - Partida]])</f>
        <v>-</v>
      </c>
      <c r="AL141" s="278" t="str">
        <f ca="1">IF(BS_CONTROLE[[#This Row],[Local - Encerramento]]=0, "-", BS_CONTROLE[[#This Row],[Local - Encerramento]])</f>
        <v>-</v>
      </c>
      <c r="AM141" s="278" t="str">
        <f ca="1">IF(BS_CONTROLE[[#This Row],[Entre - Estações]]=0, "-", BS_CONTROLE[[#This Row],[Entre - Estações]])</f>
        <v>-</v>
      </c>
      <c r="AN141" s="278" t="str">
        <f ca="1">IF(BS_CONTROLE[[#This Row],[SB]]=0, "-", BS_CONTROLE[[#This Row],[SB]])</f>
        <v>-</v>
      </c>
      <c r="AO141" s="279" t="str">
        <f ca="1">IF(BS_CONTROLE[[#This Row],[SUB]]=0, "-", BS_CONTROLE[[#This Row],[SUB]])</f>
        <v>-</v>
      </c>
      <c r="AP141" s="280" t="str">
        <f ca="1">IF(BS_CONTROLE[[#This Row],[KM - Inicio]]=0, "-", BS_CONTROLE[[#This Row],[KM - Inicio]])</f>
        <v>-</v>
      </c>
      <c r="AQ141" s="280" t="str">
        <f ca="1"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 ca="1">IFERROR(_xlfn.XLOOKUP(AI141, BS_ATIVIDADE[ATIVIDADE],BS_ATIVIDADE[UNIDADE] ), "*")</f>
        <v>*</v>
      </c>
      <c r="BC141" s="70" t="str" cm="1">
        <f t="array" aca="1" ref="BC1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aca="1" ref="BD14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 ca="1">IFERROR(_xlfn.XLOOKUP(AO141, BASE_MAPA!$D$2:$D$359, BASE_MAPA!$I$2:$I$359), "ERRO")</f>
        <v>ERRO</v>
      </c>
      <c r="BF141" s="281" t="str">
        <f ca="1"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 ca="1"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aca="1" ref="M1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aca="1" ref="N1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aca="1" ref="S1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aca="1" ref="T1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 ca="1">IF(BS_CONTROLE[[#This Row],[Atividade]]=0, "-", BS_CONTROLE[[#This Row],[Atividade]])</f>
        <v>-</v>
      </c>
      <c r="AJ142" s="9" t="str">
        <f ca="1">IF(D142="","*",VLOOKUP(AI142,BS_ATIVIDADE[#Data],3,FALSE))</f>
        <v>*</v>
      </c>
      <c r="AK142" s="278" t="str">
        <f ca="1">IF(BS_CONTROLE[[#This Row],[Local - Partida]]=0, "-", BS_CONTROLE[[#This Row],[Local - Partida]])</f>
        <v>-</v>
      </c>
      <c r="AL142" s="278" t="str">
        <f ca="1">IF(BS_CONTROLE[[#This Row],[Local - Encerramento]]=0, "-", BS_CONTROLE[[#This Row],[Local - Encerramento]])</f>
        <v>-</v>
      </c>
      <c r="AM142" s="278" t="str">
        <f ca="1">IF(BS_CONTROLE[[#This Row],[Entre - Estações]]=0, "-", BS_CONTROLE[[#This Row],[Entre - Estações]])</f>
        <v>-</v>
      </c>
      <c r="AN142" s="278" t="str">
        <f ca="1">IF(BS_CONTROLE[[#This Row],[SB]]=0, "-", BS_CONTROLE[[#This Row],[SB]])</f>
        <v>-</v>
      </c>
      <c r="AO142" s="279" t="str">
        <f ca="1">IF(BS_CONTROLE[[#This Row],[SUB]]=0, "-", BS_CONTROLE[[#This Row],[SUB]])</f>
        <v>-</v>
      </c>
      <c r="AP142" s="280" t="str">
        <f ca="1">IF(BS_CONTROLE[[#This Row],[KM - Inicio]]=0, "-", BS_CONTROLE[[#This Row],[KM - Inicio]])</f>
        <v>-</v>
      </c>
      <c r="AQ142" s="280" t="str">
        <f ca="1"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 ca="1">IFERROR(_xlfn.XLOOKUP(AI142, BS_ATIVIDADE[ATIVIDADE],BS_ATIVIDADE[UNIDADE] ), "*")</f>
        <v>*</v>
      </c>
      <c r="BC142" s="70" t="str" cm="1">
        <f t="array" aca="1" ref="BC1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aca="1" ref="BD14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 ca="1">IFERROR(_xlfn.XLOOKUP(AO142, BASE_MAPA!$D$2:$D$359, BASE_MAPA!$I$2:$I$359), "ERRO")</f>
        <v>ERRO</v>
      </c>
      <c r="BF142" s="281" t="str">
        <f ca="1"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 ca="1"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aca="1" ref="M1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aca="1" ref="N1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aca="1" ref="S1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aca="1" ref="T1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 ca="1">IF(BS_CONTROLE[[#This Row],[Atividade]]=0, "-", BS_CONTROLE[[#This Row],[Atividade]])</f>
        <v>-</v>
      </c>
      <c r="AJ143" s="9" t="str">
        <f ca="1">IF(D143="","*",VLOOKUP(AI143,BS_ATIVIDADE[#Data],3,FALSE))</f>
        <v>*</v>
      </c>
      <c r="AK143" s="278" t="str">
        <f ca="1">IF(BS_CONTROLE[[#This Row],[Local - Partida]]=0, "-", BS_CONTROLE[[#This Row],[Local - Partida]])</f>
        <v>-</v>
      </c>
      <c r="AL143" s="278" t="str">
        <f ca="1">IF(BS_CONTROLE[[#This Row],[Local - Encerramento]]=0, "-", BS_CONTROLE[[#This Row],[Local - Encerramento]])</f>
        <v>-</v>
      </c>
      <c r="AM143" s="278" t="str">
        <f ca="1">IF(BS_CONTROLE[[#This Row],[Entre - Estações]]=0, "-", BS_CONTROLE[[#This Row],[Entre - Estações]])</f>
        <v>-</v>
      </c>
      <c r="AN143" s="278" t="str">
        <f ca="1">IF(BS_CONTROLE[[#This Row],[SB]]=0, "-", BS_CONTROLE[[#This Row],[SB]])</f>
        <v>-</v>
      </c>
      <c r="AO143" s="279" t="str">
        <f ca="1">IF(BS_CONTROLE[[#This Row],[SUB]]=0, "-", BS_CONTROLE[[#This Row],[SUB]])</f>
        <v>-</v>
      </c>
      <c r="AP143" s="280" t="str">
        <f ca="1">IF(BS_CONTROLE[[#This Row],[KM - Inicio]]=0, "-", BS_CONTROLE[[#This Row],[KM - Inicio]])</f>
        <v>-</v>
      </c>
      <c r="AQ143" s="280" t="str">
        <f ca="1"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 ca="1">IFERROR(_xlfn.XLOOKUP(AI143, BS_ATIVIDADE[ATIVIDADE],BS_ATIVIDADE[UNIDADE] ), "*")</f>
        <v>*</v>
      </c>
      <c r="BC143" s="70" t="str" cm="1">
        <f t="array" aca="1" ref="BC1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aca="1" ref="BD14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 ca="1">IFERROR(_xlfn.XLOOKUP(AO143, BASE_MAPA!$D$2:$D$359, BASE_MAPA!$I$2:$I$359), "ERRO")</f>
        <v>ERRO</v>
      </c>
      <c r="BF143" s="281" t="str">
        <f ca="1"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 ca="1"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aca="1" ref="M1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aca="1" ref="N1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aca="1" ref="S1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aca="1" ref="T1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 ca="1">IF(BS_CONTROLE[[#This Row],[Atividade]]=0, "-", BS_CONTROLE[[#This Row],[Atividade]])</f>
        <v>-</v>
      </c>
      <c r="AJ144" s="9" t="str">
        <f ca="1">IF(D144="","*",VLOOKUP(AI144,BS_ATIVIDADE[#Data],3,FALSE))</f>
        <v>*</v>
      </c>
      <c r="AK144" s="278" t="str">
        <f ca="1">IF(BS_CONTROLE[[#This Row],[Local - Partida]]=0, "-", BS_CONTROLE[[#This Row],[Local - Partida]])</f>
        <v>-</v>
      </c>
      <c r="AL144" s="278" t="str">
        <f ca="1">IF(BS_CONTROLE[[#This Row],[Local - Encerramento]]=0, "-", BS_CONTROLE[[#This Row],[Local - Encerramento]])</f>
        <v>-</v>
      </c>
      <c r="AM144" s="278" t="str">
        <f ca="1">IF(BS_CONTROLE[[#This Row],[Entre - Estações]]=0, "-", BS_CONTROLE[[#This Row],[Entre - Estações]])</f>
        <v>-</v>
      </c>
      <c r="AN144" s="278" t="str">
        <f ca="1">IF(BS_CONTROLE[[#This Row],[SB]]=0, "-", BS_CONTROLE[[#This Row],[SB]])</f>
        <v>-</v>
      </c>
      <c r="AO144" s="279" t="str">
        <f ca="1">IF(BS_CONTROLE[[#This Row],[SUB]]=0, "-", BS_CONTROLE[[#This Row],[SUB]])</f>
        <v>-</v>
      </c>
      <c r="AP144" s="280" t="str">
        <f ca="1">IF(BS_CONTROLE[[#This Row],[KM - Inicio]]=0, "-", BS_CONTROLE[[#This Row],[KM - Inicio]])</f>
        <v>-</v>
      </c>
      <c r="AQ144" s="280" t="str">
        <f ca="1"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 ca="1">IFERROR(_xlfn.XLOOKUP(AI144, BS_ATIVIDADE[ATIVIDADE],BS_ATIVIDADE[UNIDADE] ), "*")</f>
        <v>*</v>
      </c>
      <c r="BC144" s="70" t="str" cm="1">
        <f t="array" aca="1" ref="BC1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aca="1" ref="BD14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 ca="1">IFERROR(_xlfn.XLOOKUP(AO144, BASE_MAPA!$D$2:$D$359, BASE_MAPA!$I$2:$I$359), "ERRO")</f>
        <v>ERRO</v>
      </c>
      <c r="BF144" s="281" t="str">
        <f ca="1"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 ca="1"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aca="1" ref="M1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aca="1" ref="N1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aca="1" ref="S1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aca="1" ref="T1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 ca="1">IF(BS_CONTROLE[[#This Row],[Atividade]]=0, "-", BS_CONTROLE[[#This Row],[Atividade]])</f>
        <v>-</v>
      </c>
      <c r="AJ145" s="9" t="str">
        <f ca="1">IF(D145="","*",VLOOKUP(AI145,BS_ATIVIDADE[#Data],3,FALSE))</f>
        <v>*</v>
      </c>
      <c r="AK145" s="278" t="str">
        <f ca="1">IF(BS_CONTROLE[[#This Row],[Local - Partida]]=0, "-", BS_CONTROLE[[#This Row],[Local - Partida]])</f>
        <v>-</v>
      </c>
      <c r="AL145" s="278" t="str">
        <f ca="1">IF(BS_CONTROLE[[#This Row],[Local - Encerramento]]=0, "-", BS_CONTROLE[[#This Row],[Local - Encerramento]])</f>
        <v>-</v>
      </c>
      <c r="AM145" s="278" t="str">
        <f ca="1">IF(BS_CONTROLE[[#This Row],[Entre - Estações]]=0, "-", BS_CONTROLE[[#This Row],[Entre - Estações]])</f>
        <v>-</v>
      </c>
      <c r="AN145" s="278" t="str">
        <f ca="1">IF(BS_CONTROLE[[#This Row],[SB]]=0, "-", BS_CONTROLE[[#This Row],[SB]])</f>
        <v>-</v>
      </c>
      <c r="AO145" s="279" t="str">
        <f ca="1">IF(BS_CONTROLE[[#This Row],[SUB]]=0, "-", BS_CONTROLE[[#This Row],[SUB]])</f>
        <v>-</v>
      </c>
      <c r="AP145" s="280" t="str">
        <f ca="1">IF(BS_CONTROLE[[#This Row],[KM - Inicio]]=0, "-", BS_CONTROLE[[#This Row],[KM - Inicio]])</f>
        <v>-</v>
      </c>
      <c r="AQ145" s="280" t="str">
        <f ca="1"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 ca="1">IFERROR(_xlfn.XLOOKUP(AI145, BS_ATIVIDADE[ATIVIDADE],BS_ATIVIDADE[UNIDADE] ), "*")</f>
        <v>*</v>
      </c>
      <c r="BC145" s="70" t="str" cm="1">
        <f t="array" aca="1" ref="BC1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aca="1" ref="BD14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 ca="1">IFERROR(_xlfn.XLOOKUP(AO145, BASE_MAPA!$D$2:$D$359, BASE_MAPA!$I$2:$I$359), "ERRO")</f>
        <v>ERRO</v>
      </c>
      <c r="BF145" s="281" t="str">
        <f ca="1"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 ca="1"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aca="1" ref="M1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aca="1" ref="N1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aca="1" ref="S1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aca="1" ref="T1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 ca="1">IF(BS_CONTROLE[[#This Row],[Atividade]]=0, "-", BS_CONTROLE[[#This Row],[Atividade]])</f>
        <v>-</v>
      </c>
      <c r="AJ146" s="9" t="str">
        <f ca="1">IF(D146="","*",VLOOKUP(AI146,BS_ATIVIDADE[#Data],3,FALSE))</f>
        <v>*</v>
      </c>
      <c r="AK146" s="278" t="str">
        <f ca="1">IF(BS_CONTROLE[[#This Row],[Local - Partida]]=0, "-", BS_CONTROLE[[#This Row],[Local - Partida]])</f>
        <v>-</v>
      </c>
      <c r="AL146" s="278" t="str">
        <f ca="1">IF(BS_CONTROLE[[#This Row],[Local - Encerramento]]=0, "-", BS_CONTROLE[[#This Row],[Local - Encerramento]])</f>
        <v>-</v>
      </c>
      <c r="AM146" s="278" t="str">
        <f ca="1">IF(BS_CONTROLE[[#This Row],[Entre - Estações]]=0, "-", BS_CONTROLE[[#This Row],[Entre - Estações]])</f>
        <v>-</v>
      </c>
      <c r="AN146" s="278" t="str">
        <f ca="1">IF(BS_CONTROLE[[#This Row],[SB]]=0, "-", BS_CONTROLE[[#This Row],[SB]])</f>
        <v>-</v>
      </c>
      <c r="AO146" s="279" t="str">
        <f ca="1">IF(BS_CONTROLE[[#This Row],[SUB]]=0, "-", BS_CONTROLE[[#This Row],[SUB]])</f>
        <v>-</v>
      </c>
      <c r="AP146" s="280" t="str">
        <f ca="1">IF(BS_CONTROLE[[#This Row],[KM - Inicio]]=0, "-", BS_CONTROLE[[#This Row],[KM - Inicio]])</f>
        <v>-</v>
      </c>
      <c r="AQ146" s="280" t="str">
        <f ca="1"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 ca="1">IFERROR(_xlfn.XLOOKUP(AI146, BS_ATIVIDADE[ATIVIDADE],BS_ATIVIDADE[UNIDADE] ), "*")</f>
        <v>*</v>
      </c>
      <c r="BC146" s="70" t="str" cm="1">
        <f t="array" aca="1" ref="BC1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aca="1" ref="BD14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 ca="1">IFERROR(_xlfn.XLOOKUP(AO146, BASE_MAPA!$D$2:$D$359, BASE_MAPA!$I$2:$I$359), "ERRO")</f>
        <v>ERRO</v>
      </c>
      <c r="BF146" s="281" t="str">
        <f ca="1"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 ca="1"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aca="1" ref="M1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aca="1" ref="N1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aca="1" ref="S1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aca="1" ref="T1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 ca="1">IF(BS_CONTROLE[[#This Row],[Atividade]]=0, "-", BS_CONTROLE[[#This Row],[Atividade]])</f>
        <v>-</v>
      </c>
      <c r="AJ147" s="9" t="str">
        <f ca="1">IF(D147="","*",VLOOKUP(AI147,BS_ATIVIDADE[#Data],3,FALSE))</f>
        <v>*</v>
      </c>
      <c r="AK147" s="278" t="str">
        <f ca="1">IF(BS_CONTROLE[[#This Row],[Local - Partida]]=0, "-", BS_CONTROLE[[#This Row],[Local - Partida]])</f>
        <v>-</v>
      </c>
      <c r="AL147" s="278" t="str">
        <f ca="1">IF(BS_CONTROLE[[#This Row],[Local - Encerramento]]=0, "-", BS_CONTROLE[[#This Row],[Local - Encerramento]])</f>
        <v>-</v>
      </c>
      <c r="AM147" s="278" t="str">
        <f ca="1">IF(BS_CONTROLE[[#This Row],[Entre - Estações]]=0, "-", BS_CONTROLE[[#This Row],[Entre - Estações]])</f>
        <v>-</v>
      </c>
      <c r="AN147" s="278" t="str">
        <f ca="1">IF(BS_CONTROLE[[#This Row],[SB]]=0, "-", BS_CONTROLE[[#This Row],[SB]])</f>
        <v>-</v>
      </c>
      <c r="AO147" s="279" t="str">
        <f ca="1">IF(BS_CONTROLE[[#This Row],[SUB]]=0, "-", BS_CONTROLE[[#This Row],[SUB]])</f>
        <v>-</v>
      </c>
      <c r="AP147" s="280" t="str">
        <f ca="1">IF(BS_CONTROLE[[#This Row],[KM - Inicio]]=0, "-", BS_CONTROLE[[#This Row],[KM - Inicio]])</f>
        <v>-</v>
      </c>
      <c r="AQ147" s="280" t="str">
        <f ca="1"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 ca="1">IFERROR(_xlfn.XLOOKUP(AI147, BS_ATIVIDADE[ATIVIDADE],BS_ATIVIDADE[UNIDADE] ), "*")</f>
        <v>*</v>
      </c>
      <c r="BC147" s="70" t="str" cm="1">
        <f t="array" aca="1" ref="BC1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aca="1" ref="BD14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 ca="1">IFERROR(_xlfn.XLOOKUP(AO147, BASE_MAPA!$D$2:$D$359, BASE_MAPA!$I$2:$I$359), "ERRO")</f>
        <v>ERRO</v>
      </c>
      <c r="BF147" s="281" t="str">
        <f ca="1"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 ca="1"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aca="1" ref="M1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aca="1" ref="N1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aca="1" ref="S1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aca="1" ref="T1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 ca="1">IF(BS_CONTROLE[[#This Row],[Atividade]]=0, "-", BS_CONTROLE[[#This Row],[Atividade]])</f>
        <v>-</v>
      </c>
      <c r="AJ148" s="9" t="str">
        <f ca="1">IF(D148="","*",VLOOKUP(AI148,BS_ATIVIDADE[#Data],3,FALSE))</f>
        <v>*</v>
      </c>
      <c r="AK148" s="278" t="str">
        <f ca="1">IF(BS_CONTROLE[[#This Row],[Local - Partida]]=0, "-", BS_CONTROLE[[#This Row],[Local - Partida]])</f>
        <v>-</v>
      </c>
      <c r="AL148" s="278" t="str">
        <f ca="1">IF(BS_CONTROLE[[#This Row],[Local - Encerramento]]=0, "-", BS_CONTROLE[[#This Row],[Local - Encerramento]])</f>
        <v>-</v>
      </c>
      <c r="AM148" s="278" t="str">
        <f ca="1">IF(BS_CONTROLE[[#This Row],[Entre - Estações]]=0, "-", BS_CONTROLE[[#This Row],[Entre - Estações]])</f>
        <v>-</v>
      </c>
      <c r="AN148" s="278" t="str">
        <f ca="1">IF(BS_CONTROLE[[#This Row],[SB]]=0, "-", BS_CONTROLE[[#This Row],[SB]])</f>
        <v>-</v>
      </c>
      <c r="AO148" s="279" t="str">
        <f ca="1">IF(BS_CONTROLE[[#This Row],[SUB]]=0, "-", BS_CONTROLE[[#This Row],[SUB]])</f>
        <v>-</v>
      </c>
      <c r="AP148" s="280" t="str">
        <f ca="1">IF(BS_CONTROLE[[#This Row],[KM - Inicio]]=0, "-", BS_CONTROLE[[#This Row],[KM - Inicio]])</f>
        <v>-</v>
      </c>
      <c r="AQ148" s="280" t="str">
        <f ca="1"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 ca="1">IFERROR(_xlfn.XLOOKUP(AI148, BS_ATIVIDADE[ATIVIDADE],BS_ATIVIDADE[UNIDADE] ), "*")</f>
        <v>*</v>
      </c>
      <c r="BC148" s="70" t="str" cm="1">
        <f t="array" aca="1" ref="BC1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aca="1" ref="BD14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 ca="1">IFERROR(_xlfn.XLOOKUP(AO148, BASE_MAPA!$D$2:$D$359, BASE_MAPA!$I$2:$I$359), "ERRO")</f>
        <v>ERRO</v>
      </c>
      <c r="BF148" s="281" t="str">
        <f ca="1"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 ca="1"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aca="1" ref="M1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aca="1" ref="N1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aca="1" ref="S1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aca="1" ref="T1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 ca="1">IF(BS_CONTROLE[[#This Row],[Atividade]]=0, "-", BS_CONTROLE[[#This Row],[Atividade]])</f>
        <v>-</v>
      </c>
      <c r="AJ149" s="9" t="str">
        <f ca="1">IF(D149="","*",VLOOKUP(AI149,BS_ATIVIDADE[#Data],3,FALSE))</f>
        <v>*</v>
      </c>
      <c r="AK149" s="278" t="str">
        <f ca="1">IF(BS_CONTROLE[[#This Row],[Local - Partida]]=0, "-", BS_CONTROLE[[#This Row],[Local - Partida]])</f>
        <v>-</v>
      </c>
      <c r="AL149" s="278" t="str">
        <f ca="1">IF(BS_CONTROLE[[#This Row],[Local - Encerramento]]=0, "-", BS_CONTROLE[[#This Row],[Local - Encerramento]])</f>
        <v>-</v>
      </c>
      <c r="AM149" s="278" t="str">
        <f ca="1">IF(BS_CONTROLE[[#This Row],[Entre - Estações]]=0, "-", BS_CONTROLE[[#This Row],[Entre - Estações]])</f>
        <v>-</v>
      </c>
      <c r="AN149" s="278" t="str">
        <f ca="1">IF(BS_CONTROLE[[#This Row],[SB]]=0, "-", BS_CONTROLE[[#This Row],[SB]])</f>
        <v>-</v>
      </c>
      <c r="AO149" s="279" t="str">
        <f ca="1">IF(BS_CONTROLE[[#This Row],[SUB]]=0, "-", BS_CONTROLE[[#This Row],[SUB]])</f>
        <v>-</v>
      </c>
      <c r="AP149" s="280" t="str">
        <f ca="1">IF(BS_CONTROLE[[#This Row],[KM - Inicio]]=0, "-", BS_CONTROLE[[#This Row],[KM - Inicio]])</f>
        <v>-</v>
      </c>
      <c r="AQ149" s="280" t="str">
        <f ca="1"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 ca="1">IFERROR(_xlfn.XLOOKUP(AI149, BS_ATIVIDADE[ATIVIDADE],BS_ATIVIDADE[UNIDADE] ), "*")</f>
        <v>*</v>
      </c>
      <c r="BC149" s="70" t="str" cm="1">
        <f t="array" aca="1" ref="BC1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aca="1" ref="BD14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 ca="1">IFERROR(_xlfn.XLOOKUP(AO149, BASE_MAPA!$D$2:$D$359, BASE_MAPA!$I$2:$I$359), "ERRO")</f>
        <v>ERRO</v>
      </c>
      <c r="BF149" s="281" t="str">
        <f ca="1"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 ca="1"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aca="1" ref="M1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aca="1" ref="N1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aca="1" ref="S1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aca="1" ref="T1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 ca="1">IF(BS_CONTROLE[[#This Row],[Atividade]]=0, "-", BS_CONTROLE[[#This Row],[Atividade]])</f>
        <v>-</v>
      </c>
      <c r="AJ150" s="9" t="str">
        <f ca="1">IF(D150="","*",VLOOKUP(AI150,BS_ATIVIDADE[#Data],3,FALSE))</f>
        <v>*</v>
      </c>
      <c r="AK150" s="278" t="str">
        <f ca="1">IF(BS_CONTROLE[[#This Row],[Local - Partida]]=0, "-", BS_CONTROLE[[#This Row],[Local - Partida]])</f>
        <v>-</v>
      </c>
      <c r="AL150" s="278" t="str">
        <f ca="1">IF(BS_CONTROLE[[#This Row],[Local - Encerramento]]=0, "-", BS_CONTROLE[[#This Row],[Local - Encerramento]])</f>
        <v>-</v>
      </c>
      <c r="AM150" s="278" t="str">
        <f ca="1">IF(BS_CONTROLE[[#This Row],[Entre - Estações]]=0, "-", BS_CONTROLE[[#This Row],[Entre - Estações]])</f>
        <v>-</v>
      </c>
      <c r="AN150" s="278" t="str">
        <f ca="1">IF(BS_CONTROLE[[#This Row],[SB]]=0, "-", BS_CONTROLE[[#This Row],[SB]])</f>
        <v>-</v>
      </c>
      <c r="AO150" s="279" t="str">
        <f ca="1">IF(BS_CONTROLE[[#This Row],[SUB]]=0, "-", BS_CONTROLE[[#This Row],[SUB]])</f>
        <v>-</v>
      </c>
      <c r="AP150" s="280" t="str">
        <f ca="1">IF(BS_CONTROLE[[#This Row],[KM - Inicio]]=0, "-", BS_CONTROLE[[#This Row],[KM - Inicio]])</f>
        <v>-</v>
      </c>
      <c r="AQ150" s="280" t="str">
        <f ca="1"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 ca="1">IFERROR(_xlfn.XLOOKUP(AI150, BS_ATIVIDADE[ATIVIDADE],BS_ATIVIDADE[UNIDADE] ), "*")</f>
        <v>*</v>
      </c>
      <c r="BC150" s="70" t="str" cm="1">
        <f t="array" aca="1" ref="BC1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aca="1" ref="BD15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 ca="1">IFERROR(_xlfn.XLOOKUP(AO150, BASE_MAPA!$D$2:$D$359, BASE_MAPA!$I$2:$I$359), "ERRO")</f>
        <v>ERRO</v>
      </c>
      <c r="BF150" s="281" t="str">
        <f ca="1"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 ca="1"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aca="1" ref="M1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aca="1" ref="N1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aca="1" ref="S1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aca="1" ref="T1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 ca="1">IF(BS_CONTROLE[[#This Row],[Atividade]]=0, "-", BS_CONTROLE[[#This Row],[Atividade]])</f>
        <v>-</v>
      </c>
      <c r="AJ151" s="9" t="str">
        <f ca="1">IF(D151="","*",VLOOKUP(AI151,BS_ATIVIDADE[#Data],3,FALSE))</f>
        <v>*</v>
      </c>
      <c r="AK151" s="278" t="str">
        <f ca="1">IF(BS_CONTROLE[[#This Row],[Local - Partida]]=0, "-", BS_CONTROLE[[#This Row],[Local - Partida]])</f>
        <v>-</v>
      </c>
      <c r="AL151" s="278" t="str">
        <f ca="1">IF(BS_CONTROLE[[#This Row],[Local - Encerramento]]=0, "-", BS_CONTROLE[[#This Row],[Local - Encerramento]])</f>
        <v>-</v>
      </c>
      <c r="AM151" s="278" t="str">
        <f ca="1">IF(BS_CONTROLE[[#This Row],[Entre - Estações]]=0, "-", BS_CONTROLE[[#This Row],[Entre - Estações]])</f>
        <v>-</v>
      </c>
      <c r="AN151" s="278" t="str">
        <f ca="1">IF(BS_CONTROLE[[#This Row],[SB]]=0, "-", BS_CONTROLE[[#This Row],[SB]])</f>
        <v>-</v>
      </c>
      <c r="AO151" s="279" t="str">
        <f ca="1">IF(BS_CONTROLE[[#This Row],[SUB]]=0, "-", BS_CONTROLE[[#This Row],[SUB]])</f>
        <v>-</v>
      </c>
      <c r="AP151" s="280" t="str">
        <f ca="1">IF(BS_CONTROLE[[#This Row],[KM - Inicio]]=0, "-", BS_CONTROLE[[#This Row],[KM - Inicio]])</f>
        <v>-</v>
      </c>
      <c r="AQ151" s="280" t="str">
        <f ca="1"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 ca="1">IFERROR(_xlfn.XLOOKUP(AI151, BS_ATIVIDADE[ATIVIDADE],BS_ATIVIDADE[UNIDADE] ), "*")</f>
        <v>*</v>
      </c>
      <c r="BC151" s="70" t="str" cm="1">
        <f t="array" aca="1" ref="BC1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aca="1" ref="BD15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 ca="1">IFERROR(_xlfn.XLOOKUP(AO151, BASE_MAPA!$D$2:$D$359, BASE_MAPA!$I$2:$I$359), "ERRO")</f>
        <v>ERRO</v>
      </c>
      <c r="BF151" s="281" t="str">
        <f ca="1"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 ca="1"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aca="1" ref="M1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aca="1" ref="N1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aca="1" ref="S1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aca="1" ref="T1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 ca="1">IF(BS_CONTROLE[[#This Row],[Atividade]]=0, "-", BS_CONTROLE[[#This Row],[Atividade]])</f>
        <v>-</v>
      </c>
      <c r="AJ152" s="9" t="str">
        <f ca="1">IF(D152="","*",VLOOKUP(AI152,BS_ATIVIDADE[#Data],3,FALSE))</f>
        <v>*</v>
      </c>
      <c r="AK152" s="278" t="str">
        <f ca="1">IF(BS_CONTROLE[[#This Row],[Local - Partida]]=0, "-", BS_CONTROLE[[#This Row],[Local - Partida]])</f>
        <v>-</v>
      </c>
      <c r="AL152" s="278" t="str">
        <f ca="1">IF(BS_CONTROLE[[#This Row],[Local - Encerramento]]=0, "-", BS_CONTROLE[[#This Row],[Local - Encerramento]])</f>
        <v>-</v>
      </c>
      <c r="AM152" s="278" t="str">
        <f ca="1">IF(BS_CONTROLE[[#This Row],[Entre - Estações]]=0, "-", BS_CONTROLE[[#This Row],[Entre - Estações]])</f>
        <v>-</v>
      </c>
      <c r="AN152" s="278" t="str">
        <f ca="1">IF(BS_CONTROLE[[#This Row],[SB]]=0, "-", BS_CONTROLE[[#This Row],[SB]])</f>
        <v>-</v>
      </c>
      <c r="AO152" s="279" t="str">
        <f ca="1">IF(BS_CONTROLE[[#This Row],[SUB]]=0, "-", BS_CONTROLE[[#This Row],[SUB]])</f>
        <v>-</v>
      </c>
      <c r="AP152" s="280" t="str">
        <f ca="1">IF(BS_CONTROLE[[#This Row],[KM - Inicio]]=0, "-", BS_CONTROLE[[#This Row],[KM - Inicio]])</f>
        <v>-</v>
      </c>
      <c r="AQ152" s="280" t="str">
        <f ca="1"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 ca="1">IFERROR(_xlfn.XLOOKUP(AI152, BS_ATIVIDADE[ATIVIDADE],BS_ATIVIDADE[UNIDADE] ), "*")</f>
        <v>*</v>
      </c>
      <c r="BC152" s="70" t="str" cm="1">
        <f t="array" aca="1" ref="BC1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aca="1" ref="BD15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 ca="1">IFERROR(_xlfn.XLOOKUP(AO152, BASE_MAPA!$D$2:$D$359, BASE_MAPA!$I$2:$I$359), "ERRO")</f>
        <v>ERRO</v>
      </c>
      <c r="BF152" s="281" t="str">
        <f ca="1"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 ca="1"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aca="1" ref="M1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aca="1" ref="N1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aca="1" ref="S1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aca="1" ref="T1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 ca="1">IF(BS_CONTROLE[[#This Row],[Atividade]]=0, "-", BS_CONTROLE[[#This Row],[Atividade]])</f>
        <v>-</v>
      </c>
      <c r="AJ153" s="9" t="str">
        <f ca="1">IF(D153="","*",VLOOKUP(AI153,BS_ATIVIDADE[#Data],3,FALSE))</f>
        <v>*</v>
      </c>
      <c r="AK153" s="278" t="str">
        <f ca="1">IF(BS_CONTROLE[[#This Row],[Local - Partida]]=0, "-", BS_CONTROLE[[#This Row],[Local - Partida]])</f>
        <v>-</v>
      </c>
      <c r="AL153" s="278" t="str">
        <f ca="1">IF(BS_CONTROLE[[#This Row],[Local - Encerramento]]=0, "-", BS_CONTROLE[[#This Row],[Local - Encerramento]])</f>
        <v>-</v>
      </c>
      <c r="AM153" s="278" t="str">
        <f ca="1">IF(BS_CONTROLE[[#This Row],[Entre - Estações]]=0, "-", BS_CONTROLE[[#This Row],[Entre - Estações]])</f>
        <v>-</v>
      </c>
      <c r="AN153" s="278" t="str">
        <f ca="1">IF(BS_CONTROLE[[#This Row],[SB]]=0, "-", BS_CONTROLE[[#This Row],[SB]])</f>
        <v>-</v>
      </c>
      <c r="AO153" s="279" t="str">
        <f ca="1">IF(BS_CONTROLE[[#This Row],[SUB]]=0, "-", BS_CONTROLE[[#This Row],[SUB]])</f>
        <v>-</v>
      </c>
      <c r="AP153" s="280" t="str">
        <f ca="1">IF(BS_CONTROLE[[#This Row],[KM - Inicio]]=0, "-", BS_CONTROLE[[#This Row],[KM - Inicio]])</f>
        <v>-</v>
      </c>
      <c r="AQ153" s="280" t="str">
        <f ca="1"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 ca="1">IFERROR(_xlfn.XLOOKUP(AI153, BS_ATIVIDADE[ATIVIDADE],BS_ATIVIDADE[UNIDADE] ), "*")</f>
        <v>*</v>
      </c>
      <c r="BC153" s="70" t="str" cm="1">
        <f t="array" aca="1" ref="BC1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aca="1" ref="BD15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 ca="1">IFERROR(_xlfn.XLOOKUP(AO153, BASE_MAPA!$D$2:$D$359, BASE_MAPA!$I$2:$I$359), "ERRO")</f>
        <v>ERRO</v>
      </c>
      <c r="BF153" s="281" t="str">
        <f ca="1"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 ca="1"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aca="1" ref="M1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aca="1" ref="N1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aca="1" ref="S1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aca="1" ref="T1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 ca="1">IF(BS_CONTROLE[[#This Row],[Atividade]]=0, "-", BS_CONTROLE[[#This Row],[Atividade]])</f>
        <v>-</v>
      </c>
      <c r="AJ154" s="9" t="str">
        <f ca="1">IF(D154="","*",VLOOKUP(AI154,BS_ATIVIDADE[#Data],3,FALSE))</f>
        <v>*</v>
      </c>
      <c r="AK154" s="278" t="str">
        <f ca="1">IF(BS_CONTROLE[[#This Row],[Local - Partida]]=0, "-", BS_CONTROLE[[#This Row],[Local - Partida]])</f>
        <v>-</v>
      </c>
      <c r="AL154" s="278" t="str">
        <f ca="1">IF(BS_CONTROLE[[#This Row],[Local - Encerramento]]=0, "-", BS_CONTROLE[[#This Row],[Local - Encerramento]])</f>
        <v>-</v>
      </c>
      <c r="AM154" s="278" t="str">
        <f ca="1">IF(BS_CONTROLE[[#This Row],[Entre - Estações]]=0, "-", BS_CONTROLE[[#This Row],[Entre - Estações]])</f>
        <v>-</v>
      </c>
      <c r="AN154" s="278" t="str">
        <f ca="1">IF(BS_CONTROLE[[#This Row],[SB]]=0, "-", BS_CONTROLE[[#This Row],[SB]])</f>
        <v>-</v>
      </c>
      <c r="AO154" s="279" t="str">
        <f ca="1">IF(BS_CONTROLE[[#This Row],[SUB]]=0, "-", BS_CONTROLE[[#This Row],[SUB]])</f>
        <v>-</v>
      </c>
      <c r="AP154" s="280" t="str">
        <f ca="1">IF(BS_CONTROLE[[#This Row],[KM - Inicio]]=0, "-", BS_CONTROLE[[#This Row],[KM - Inicio]])</f>
        <v>-</v>
      </c>
      <c r="AQ154" s="280" t="str">
        <f ca="1"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 ca="1">IFERROR(_xlfn.XLOOKUP(AI154, BS_ATIVIDADE[ATIVIDADE],BS_ATIVIDADE[UNIDADE] ), "*")</f>
        <v>*</v>
      </c>
      <c r="BC154" s="70" t="str" cm="1">
        <f t="array" aca="1" ref="BC1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aca="1" ref="BD15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 ca="1">IFERROR(_xlfn.XLOOKUP(AO154, BASE_MAPA!$D$2:$D$359, BASE_MAPA!$I$2:$I$359), "ERRO")</f>
        <v>ERRO</v>
      </c>
      <c r="BF154" s="281" t="str">
        <f ca="1"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 ca="1"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aca="1" ref="M1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aca="1" ref="N1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aca="1" ref="S1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aca="1" ref="T1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 ca="1">IF(BS_CONTROLE[[#This Row],[Atividade]]=0, "-", BS_CONTROLE[[#This Row],[Atividade]])</f>
        <v>-</v>
      </c>
      <c r="AJ155" s="9" t="str">
        <f ca="1">IF(D155="","*",VLOOKUP(AI155,BS_ATIVIDADE[#Data],3,FALSE))</f>
        <v>*</v>
      </c>
      <c r="AK155" s="278" t="str">
        <f ca="1">IF(BS_CONTROLE[[#This Row],[Local - Partida]]=0, "-", BS_CONTROLE[[#This Row],[Local - Partida]])</f>
        <v>-</v>
      </c>
      <c r="AL155" s="278" t="str">
        <f ca="1">IF(BS_CONTROLE[[#This Row],[Local - Encerramento]]=0, "-", BS_CONTROLE[[#This Row],[Local - Encerramento]])</f>
        <v>-</v>
      </c>
      <c r="AM155" s="278" t="str">
        <f ca="1">IF(BS_CONTROLE[[#This Row],[Entre - Estações]]=0, "-", BS_CONTROLE[[#This Row],[Entre - Estações]])</f>
        <v>-</v>
      </c>
      <c r="AN155" s="278" t="str">
        <f ca="1">IF(BS_CONTROLE[[#This Row],[SB]]=0, "-", BS_CONTROLE[[#This Row],[SB]])</f>
        <v>-</v>
      </c>
      <c r="AO155" s="279" t="str">
        <f ca="1">IF(BS_CONTROLE[[#This Row],[SUB]]=0, "-", BS_CONTROLE[[#This Row],[SUB]])</f>
        <v>-</v>
      </c>
      <c r="AP155" s="280" t="str">
        <f ca="1">IF(BS_CONTROLE[[#This Row],[KM - Inicio]]=0, "-", BS_CONTROLE[[#This Row],[KM - Inicio]])</f>
        <v>-</v>
      </c>
      <c r="AQ155" s="280" t="str">
        <f ca="1"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 ca="1">IFERROR(_xlfn.XLOOKUP(AI155, BS_ATIVIDADE[ATIVIDADE],BS_ATIVIDADE[UNIDADE] ), "*")</f>
        <v>*</v>
      </c>
      <c r="BC155" s="70" t="str" cm="1">
        <f t="array" aca="1" ref="BC1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aca="1" ref="BD15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 ca="1">IFERROR(_xlfn.XLOOKUP(AO155, BASE_MAPA!$D$2:$D$359, BASE_MAPA!$I$2:$I$359), "ERRO")</f>
        <v>ERRO</v>
      </c>
      <c r="BF155" s="281" t="str">
        <f ca="1"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 ca="1"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aca="1" ref="M1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aca="1" ref="N1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aca="1" ref="S1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aca="1" ref="T1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 ca="1">IF(BS_CONTROLE[[#This Row],[Atividade]]=0, "-", BS_CONTROLE[[#This Row],[Atividade]])</f>
        <v>-</v>
      </c>
      <c r="AJ156" s="9" t="str">
        <f ca="1">IF(D156="","*",VLOOKUP(AI156,BS_ATIVIDADE[#Data],3,FALSE))</f>
        <v>*</v>
      </c>
      <c r="AK156" s="278" t="str">
        <f ca="1">IF(BS_CONTROLE[[#This Row],[Local - Partida]]=0, "-", BS_CONTROLE[[#This Row],[Local - Partida]])</f>
        <v>-</v>
      </c>
      <c r="AL156" s="278" t="str">
        <f ca="1">IF(BS_CONTROLE[[#This Row],[Local - Encerramento]]=0, "-", BS_CONTROLE[[#This Row],[Local - Encerramento]])</f>
        <v>-</v>
      </c>
      <c r="AM156" s="278" t="str">
        <f ca="1">IF(BS_CONTROLE[[#This Row],[Entre - Estações]]=0, "-", BS_CONTROLE[[#This Row],[Entre - Estações]])</f>
        <v>-</v>
      </c>
      <c r="AN156" s="278" t="str">
        <f ca="1">IF(BS_CONTROLE[[#This Row],[SB]]=0, "-", BS_CONTROLE[[#This Row],[SB]])</f>
        <v>-</v>
      </c>
      <c r="AO156" s="279" t="str">
        <f ca="1">IF(BS_CONTROLE[[#This Row],[SUB]]=0, "-", BS_CONTROLE[[#This Row],[SUB]])</f>
        <v>-</v>
      </c>
      <c r="AP156" s="280" t="str">
        <f ca="1">IF(BS_CONTROLE[[#This Row],[KM - Inicio]]=0, "-", BS_CONTROLE[[#This Row],[KM - Inicio]])</f>
        <v>-</v>
      </c>
      <c r="AQ156" s="280" t="str">
        <f ca="1"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 ca="1">IFERROR(_xlfn.XLOOKUP(AI156, BS_ATIVIDADE[ATIVIDADE],BS_ATIVIDADE[UNIDADE] ), "*")</f>
        <v>*</v>
      </c>
      <c r="BC156" s="70" t="str" cm="1">
        <f t="array" aca="1" ref="BC1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aca="1" ref="BD15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 ca="1">IFERROR(_xlfn.XLOOKUP(AO156, BASE_MAPA!$D$2:$D$359, BASE_MAPA!$I$2:$I$359), "ERRO")</f>
        <v>ERRO</v>
      </c>
      <c r="BF156" s="281" t="str">
        <f ca="1"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 ca="1"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aca="1" ref="M1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aca="1" ref="N1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aca="1" ref="S1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aca="1" ref="T1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 ca="1">IF(BS_CONTROLE[[#This Row],[Atividade]]=0, "-", BS_CONTROLE[[#This Row],[Atividade]])</f>
        <v>-</v>
      </c>
      <c r="AJ157" s="9" t="str">
        <f ca="1">IF(D157="","*",VLOOKUP(AI157,BS_ATIVIDADE[#Data],3,FALSE))</f>
        <v>*</v>
      </c>
      <c r="AK157" s="278" t="str">
        <f ca="1">IF(BS_CONTROLE[[#This Row],[Local - Partida]]=0, "-", BS_CONTROLE[[#This Row],[Local - Partida]])</f>
        <v>-</v>
      </c>
      <c r="AL157" s="278" t="str">
        <f ca="1">IF(BS_CONTROLE[[#This Row],[Local - Encerramento]]=0, "-", BS_CONTROLE[[#This Row],[Local - Encerramento]])</f>
        <v>-</v>
      </c>
      <c r="AM157" s="278" t="str">
        <f ca="1">IF(BS_CONTROLE[[#This Row],[Entre - Estações]]=0, "-", BS_CONTROLE[[#This Row],[Entre - Estações]])</f>
        <v>-</v>
      </c>
      <c r="AN157" s="278" t="str">
        <f ca="1">IF(BS_CONTROLE[[#This Row],[SB]]=0, "-", BS_CONTROLE[[#This Row],[SB]])</f>
        <v>-</v>
      </c>
      <c r="AO157" s="279" t="str">
        <f ca="1">IF(BS_CONTROLE[[#This Row],[SUB]]=0, "-", BS_CONTROLE[[#This Row],[SUB]])</f>
        <v>-</v>
      </c>
      <c r="AP157" s="280" t="str">
        <f ca="1">IF(BS_CONTROLE[[#This Row],[KM - Inicio]]=0, "-", BS_CONTROLE[[#This Row],[KM - Inicio]])</f>
        <v>-</v>
      </c>
      <c r="AQ157" s="280" t="str">
        <f ca="1"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 ca="1">IFERROR(_xlfn.XLOOKUP(AI157, BS_ATIVIDADE[ATIVIDADE],BS_ATIVIDADE[UNIDADE] ), "*")</f>
        <v>*</v>
      </c>
      <c r="BC157" s="70" t="str" cm="1">
        <f t="array" aca="1" ref="BC1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aca="1" ref="BD15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 ca="1">IFERROR(_xlfn.XLOOKUP(AO157, BASE_MAPA!$D$2:$D$359, BASE_MAPA!$I$2:$I$359), "ERRO")</f>
        <v>ERRO</v>
      </c>
      <c r="BF157" s="281" t="str">
        <f ca="1"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 ca="1"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aca="1" ref="M1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aca="1" ref="N1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aca="1" ref="S1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aca="1" ref="T1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 ca="1">IF(BS_CONTROLE[[#This Row],[Atividade]]=0, "-", BS_CONTROLE[[#This Row],[Atividade]])</f>
        <v>-</v>
      </c>
      <c r="AJ158" s="9" t="str">
        <f ca="1">IF(D158="","*",VLOOKUP(AI158,BS_ATIVIDADE[#Data],3,FALSE))</f>
        <v>*</v>
      </c>
      <c r="AK158" s="278" t="str">
        <f ca="1">IF(BS_CONTROLE[[#This Row],[Local - Partida]]=0, "-", BS_CONTROLE[[#This Row],[Local - Partida]])</f>
        <v>-</v>
      </c>
      <c r="AL158" s="278" t="str">
        <f ca="1">IF(BS_CONTROLE[[#This Row],[Local - Encerramento]]=0, "-", BS_CONTROLE[[#This Row],[Local - Encerramento]])</f>
        <v>-</v>
      </c>
      <c r="AM158" s="278" t="str">
        <f ca="1">IF(BS_CONTROLE[[#This Row],[Entre - Estações]]=0, "-", BS_CONTROLE[[#This Row],[Entre - Estações]])</f>
        <v>-</v>
      </c>
      <c r="AN158" s="278" t="str">
        <f ca="1">IF(BS_CONTROLE[[#This Row],[SB]]=0, "-", BS_CONTROLE[[#This Row],[SB]])</f>
        <v>-</v>
      </c>
      <c r="AO158" s="279" t="str">
        <f ca="1">IF(BS_CONTROLE[[#This Row],[SUB]]=0, "-", BS_CONTROLE[[#This Row],[SUB]])</f>
        <v>-</v>
      </c>
      <c r="AP158" s="280" t="str">
        <f ca="1">IF(BS_CONTROLE[[#This Row],[KM - Inicio]]=0, "-", BS_CONTROLE[[#This Row],[KM - Inicio]])</f>
        <v>-</v>
      </c>
      <c r="AQ158" s="280" t="str">
        <f ca="1"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 ca="1">IFERROR(_xlfn.XLOOKUP(AI158, BS_ATIVIDADE[ATIVIDADE],BS_ATIVIDADE[UNIDADE] ), "*")</f>
        <v>*</v>
      </c>
      <c r="BC158" s="70" t="str" cm="1">
        <f t="array" aca="1" ref="BC1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aca="1" ref="BD15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 ca="1">IFERROR(_xlfn.XLOOKUP(AO158, BASE_MAPA!$D$2:$D$359, BASE_MAPA!$I$2:$I$359), "ERRO")</f>
        <v>ERRO</v>
      </c>
      <c r="BF158" s="281" t="str">
        <f ca="1"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 ca="1"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aca="1" ref="M1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aca="1" ref="N1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aca="1" ref="S1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aca="1" ref="T1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 ca="1">IF(BS_CONTROLE[[#This Row],[Atividade]]=0, "-", BS_CONTROLE[[#This Row],[Atividade]])</f>
        <v>-</v>
      </c>
      <c r="AJ159" s="9" t="str">
        <f ca="1">IF(D159="","*",VLOOKUP(AI159,BS_ATIVIDADE[#Data],3,FALSE))</f>
        <v>*</v>
      </c>
      <c r="AK159" s="278" t="str">
        <f ca="1">IF(BS_CONTROLE[[#This Row],[Local - Partida]]=0, "-", BS_CONTROLE[[#This Row],[Local - Partida]])</f>
        <v>-</v>
      </c>
      <c r="AL159" s="278" t="str">
        <f ca="1">IF(BS_CONTROLE[[#This Row],[Local - Encerramento]]=0, "-", BS_CONTROLE[[#This Row],[Local - Encerramento]])</f>
        <v>-</v>
      </c>
      <c r="AM159" s="278" t="str">
        <f ca="1">IF(BS_CONTROLE[[#This Row],[Entre - Estações]]=0, "-", BS_CONTROLE[[#This Row],[Entre - Estações]])</f>
        <v>-</v>
      </c>
      <c r="AN159" s="278" t="str">
        <f ca="1">IF(BS_CONTROLE[[#This Row],[SB]]=0, "-", BS_CONTROLE[[#This Row],[SB]])</f>
        <v>-</v>
      </c>
      <c r="AO159" s="279" t="str">
        <f ca="1">IF(BS_CONTROLE[[#This Row],[SUB]]=0, "-", BS_CONTROLE[[#This Row],[SUB]])</f>
        <v>-</v>
      </c>
      <c r="AP159" s="280" t="str">
        <f ca="1">IF(BS_CONTROLE[[#This Row],[KM - Inicio]]=0, "-", BS_CONTROLE[[#This Row],[KM - Inicio]])</f>
        <v>-</v>
      </c>
      <c r="AQ159" s="280" t="str">
        <f ca="1"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 ca="1">IFERROR(_xlfn.XLOOKUP(AI159, BS_ATIVIDADE[ATIVIDADE],BS_ATIVIDADE[UNIDADE] ), "*")</f>
        <v>*</v>
      </c>
      <c r="BC159" s="70" t="str" cm="1">
        <f t="array" aca="1" ref="BC1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aca="1" ref="BD15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 ca="1">IFERROR(_xlfn.XLOOKUP(AO159, BASE_MAPA!$D$2:$D$359, BASE_MAPA!$I$2:$I$359), "ERRO")</f>
        <v>ERRO</v>
      </c>
      <c r="BF159" s="281" t="str">
        <f ca="1"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 ca="1"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aca="1" ref="M1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aca="1" ref="N1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aca="1" ref="S1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aca="1" ref="T1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 ca="1">IF(BS_CONTROLE[[#This Row],[Atividade]]=0, "-", BS_CONTROLE[[#This Row],[Atividade]])</f>
        <v>-</v>
      </c>
      <c r="AJ160" s="9" t="str">
        <f ca="1">IF(D160="","*",VLOOKUP(AI160,BS_ATIVIDADE[#Data],3,FALSE))</f>
        <v>*</v>
      </c>
      <c r="AK160" s="278" t="str">
        <f ca="1">IF(BS_CONTROLE[[#This Row],[Local - Partida]]=0, "-", BS_CONTROLE[[#This Row],[Local - Partida]])</f>
        <v>-</v>
      </c>
      <c r="AL160" s="278" t="str">
        <f ca="1">IF(BS_CONTROLE[[#This Row],[Local - Encerramento]]=0, "-", BS_CONTROLE[[#This Row],[Local - Encerramento]])</f>
        <v>-</v>
      </c>
      <c r="AM160" s="278" t="str">
        <f ca="1">IF(BS_CONTROLE[[#This Row],[Entre - Estações]]=0, "-", BS_CONTROLE[[#This Row],[Entre - Estações]])</f>
        <v>-</v>
      </c>
      <c r="AN160" s="278" t="str">
        <f ca="1">IF(BS_CONTROLE[[#This Row],[SB]]=0, "-", BS_CONTROLE[[#This Row],[SB]])</f>
        <v>-</v>
      </c>
      <c r="AO160" s="279" t="str">
        <f ca="1">IF(BS_CONTROLE[[#This Row],[SUB]]=0, "-", BS_CONTROLE[[#This Row],[SUB]])</f>
        <v>-</v>
      </c>
      <c r="AP160" s="280" t="str">
        <f ca="1">IF(BS_CONTROLE[[#This Row],[KM - Inicio]]=0, "-", BS_CONTROLE[[#This Row],[KM - Inicio]])</f>
        <v>-</v>
      </c>
      <c r="AQ160" s="280" t="str">
        <f ca="1"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 ca="1">IFERROR(_xlfn.XLOOKUP(AI160, BS_ATIVIDADE[ATIVIDADE],BS_ATIVIDADE[UNIDADE] ), "*")</f>
        <v>*</v>
      </c>
      <c r="BC160" s="70" t="str" cm="1">
        <f t="array" aca="1" ref="BC1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aca="1" ref="BD16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 ca="1">IFERROR(_xlfn.XLOOKUP(AO160, BASE_MAPA!$D$2:$D$359, BASE_MAPA!$I$2:$I$359), "ERRO")</f>
        <v>ERRO</v>
      </c>
      <c r="BF160" s="281" t="str">
        <f ca="1"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 ca="1"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aca="1" ref="M1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aca="1" ref="N1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aca="1" ref="S1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aca="1" ref="T1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 ca="1">IF(BS_CONTROLE[[#This Row],[Atividade]]=0, "-", BS_CONTROLE[[#This Row],[Atividade]])</f>
        <v>-</v>
      </c>
      <c r="AJ161" s="9" t="str">
        <f ca="1">IF(D161="","*",VLOOKUP(AI161,BS_ATIVIDADE[#Data],3,FALSE))</f>
        <v>*</v>
      </c>
      <c r="AK161" s="278" t="str">
        <f ca="1">IF(BS_CONTROLE[[#This Row],[Local - Partida]]=0, "-", BS_CONTROLE[[#This Row],[Local - Partida]])</f>
        <v>-</v>
      </c>
      <c r="AL161" s="278" t="str">
        <f ca="1">IF(BS_CONTROLE[[#This Row],[Local - Encerramento]]=0, "-", BS_CONTROLE[[#This Row],[Local - Encerramento]])</f>
        <v>-</v>
      </c>
      <c r="AM161" s="278" t="str">
        <f ca="1">IF(BS_CONTROLE[[#This Row],[Entre - Estações]]=0, "-", BS_CONTROLE[[#This Row],[Entre - Estações]])</f>
        <v>-</v>
      </c>
      <c r="AN161" s="278" t="str">
        <f ca="1">IF(BS_CONTROLE[[#This Row],[SB]]=0, "-", BS_CONTROLE[[#This Row],[SB]])</f>
        <v>-</v>
      </c>
      <c r="AO161" s="279" t="str">
        <f ca="1">IF(BS_CONTROLE[[#This Row],[SUB]]=0, "-", BS_CONTROLE[[#This Row],[SUB]])</f>
        <v>-</v>
      </c>
      <c r="AP161" s="280" t="str">
        <f ca="1">IF(BS_CONTROLE[[#This Row],[KM - Inicio]]=0, "-", BS_CONTROLE[[#This Row],[KM - Inicio]])</f>
        <v>-</v>
      </c>
      <c r="AQ161" s="280" t="str">
        <f ca="1"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 ca="1">IFERROR(_xlfn.XLOOKUP(AI161, BS_ATIVIDADE[ATIVIDADE],BS_ATIVIDADE[UNIDADE] ), "*")</f>
        <v>*</v>
      </c>
      <c r="BC161" s="70" t="str" cm="1">
        <f t="array" aca="1" ref="BC1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aca="1" ref="BD16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 ca="1">IFERROR(_xlfn.XLOOKUP(AO161, BASE_MAPA!$D$2:$D$359, BASE_MAPA!$I$2:$I$359), "ERRO")</f>
        <v>ERRO</v>
      </c>
      <c r="BF161" s="281" t="str">
        <f ca="1"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 ca="1"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aca="1" ref="M1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aca="1" ref="N1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aca="1" ref="S1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aca="1" ref="T1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 ca="1">IF(BS_CONTROLE[[#This Row],[Atividade]]=0, "-", BS_CONTROLE[[#This Row],[Atividade]])</f>
        <v>-</v>
      </c>
      <c r="AJ162" s="9" t="str">
        <f ca="1">IF(D162="","*",VLOOKUP(AI162,BS_ATIVIDADE[#Data],3,FALSE))</f>
        <v>*</v>
      </c>
      <c r="AK162" s="278" t="str">
        <f ca="1">IF(BS_CONTROLE[[#This Row],[Local - Partida]]=0, "-", BS_CONTROLE[[#This Row],[Local - Partida]])</f>
        <v>-</v>
      </c>
      <c r="AL162" s="278" t="str">
        <f ca="1">IF(BS_CONTROLE[[#This Row],[Local - Encerramento]]=0, "-", BS_CONTROLE[[#This Row],[Local - Encerramento]])</f>
        <v>-</v>
      </c>
      <c r="AM162" s="278" t="str">
        <f ca="1">IF(BS_CONTROLE[[#This Row],[Entre - Estações]]=0, "-", BS_CONTROLE[[#This Row],[Entre - Estações]])</f>
        <v>-</v>
      </c>
      <c r="AN162" s="278" t="str">
        <f ca="1">IF(BS_CONTROLE[[#This Row],[SB]]=0, "-", BS_CONTROLE[[#This Row],[SB]])</f>
        <v>-</v>
      </c>
      <c r="AO162" s="279" t="str">
        <f ca="1">IF(BS_CONTROLE[[#This Row],[SUB]]=0, "-", BS_CONTROLE[[#This Row],[SUB]])</f>
        <v>-</v>
      </c>
      <c r="AP162" s="280" t="str">
        <f ca="1">IF(BS_CONTROLE[[#This Row],[KM - Inicio]]=0, "-", BS_CONTROLE[[#This Row],[KM - Inicio]])</f>
        <v>-</v>
      </c>
      <c r="AQ162" s="280" t="str">
        <f ca="1"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 ca="1">IFERROR(_xlfn.XLOOKUP(AI162, BS_ATIVIDADE[ATIVIDADE],BS_ATIVIDADE[UNIDADE] ), "*")</f>
        <v>*</v>
      </c>
      <c r="BC162" s="70" t="str" cm="1">
        <f t="array" aca="1" ref="BC1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aca="1" ref="BD16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 ca="1">IFERROR(_xlfn.XLOOKUP(AO162, BASE_MAPA!$D$2:$D$359, BASE_MAPA!$I$2:$I$359), "ERRO")</f>
        <v>ERRO</v>
      </c>
      <c r="BF162" s="281" t="str">
        <f ca="1"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 ca="1"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aca="1" ref="M1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aca="1" ref="N1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aca="1" ref="S1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aca="1" ref="T1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 ca="1">IF(BS_CONTROLE[[#This Row],[Atividade]]=0, "-", BS_CONTROLE[[#This Row],[Atividade]])</f>
        <v>-</v>
      </c>
      <c r="AJ163" s="9" t="str">
        <f ca="1">IF(D163="","*",VLOOKUP(AI163,BS_ATIVIDADE[#Data],3,FALSE))</f>
        <v>*</v>
      </c>
      <c r="AK163" s="278" t="str">
        <f ca="1">IF(BS_CONTROLE[[#This Row],[Local - Partida]]=0, "-", BS_CONTROLE[[#This Row],[Local - Partida]])</f>
        <v>-</v>
      </c>
      <c r="AL163" s="278" t="str">
        <f ca="1">IF(BS_CONTROLE[[#This Row],[Local - Encerramento]]=0, "-", BS_CONTROLE[[#This Row],[Local - Encerramento]])</f>
        <v>-</v>
      </c>
      <c r="AM163" s="278" t="str">
        <f ca="1">IF(BS_CONTROLE[[#This Row],[Entre - Estações]]=0, "-", BS_CONTROLE[[#This Row],[Entre - Estações]])</f>
        <v>-</v>
      </c>
      <c r="AN163" s="278" t="str">
        <f ca="1">IF(BS_CONTROLE[[#This Row],[SB]]=0, "-", BS_CONTROLE[[#This Row],[SB]])</f>
        <v>-</v>
      </c>
      <c r="AO163" s="279" t="str">
        <f ca="1">IF(BS_CONTROLE[[#This Row],[SUB]]=0, "-", BS_CONTROLE[[#This Row],[SUB]])</f>
        <v>-</v>
      </c>
      <c r="AP163" s="280" t="str">
        <f ca="1">IF(BS_CONTROLE[[#This Row],[KM - Inicio]]=0, "-", BS_CONTROLE[[#This Row],[KM - Inicio]])</f>
        <v>-</v>
      </c>
      <c r="AQ163" s="280" t="str">
        <f ca="1"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 ca="1">IFERROR(_xlfn.XLOOKUP(AI163, BS_ATIVIDADE[ATIVIDADE],BS_ATIVIDADE[UNIDADE] ), "*")</f>
        <v>*</v>
      </c>
      <c r="BC163" s="70" t="str" cm="1">
        <f t="array" aca="1" ref="BC1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aca="1" ref="BD16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 ca="1">IFERROR(_xlfn.XLOOKUP(AO163, BASE_MAPA!$D$2:$D$359, BASE_MAPA!$I$2:$I$359), "ERRO")</f>
        <v>ERRO</v>
      </c>
      <c r="BF163" s="281" t="str">
        <f ca="1"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 ca="1"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aca="1" ref="M1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aca="1" ref="N1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aca="1" ref="S1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aca="1" ref="T1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 ca="1">IF(BS_CONTROLE[[#This Row],[Atividade]]=0, "-", BS_CONTROLE[[#This Row],[Atividade]])</f>
        <v>-</v>
      </c>
      <c r="AJ164" s="9" t="str">
        <f ca="1">IF(D164="","*",VLOOKUP(AI164,BS_ATIVIDADE[#Data],3,FALSE))</f>
        <v>*</v>
      </c>
      <c r="AK164" s="278" t="str">
        <f ca="1">IF(BS_CONTROLE[[#This Row],[Local - Partida]]=0, "-", BS_CONTROLE[[#This Row],[Local - Partida]])</f>
        <v>-</v>
      </c>
      <c r="AL164" s="278" t="str">
        <f ca="1">IF(BS_CONTROLE[[#This Row],[Local - Encerramento]]=0, "-", BS_CONTROLE[[#This Row],[Local - Encerramento]])</f>
        <v>-</v>
      </c>
      <c r="AM164" s="278" t="str">
        <f ca="1">IF(BS_CONTROLE[[#This Row],[Entre - Estações]]=0, "-", BS_CONTROLE[[#This Row],[Entre - Estações]])</f>
        <v>-</v>
      </c>
      <c r="AN164" s="278" t="str">
        <f ca="1">IF(BS_CONTROLE[[#This Row],[SB]]=0, "-", BS_CONTROLE[[#This Row],[SB]])</f>
        <v>-</v>
      </c>
      <c r="AO164" s="279" t="str">
        <f ca="1">IF(BS_CONTROLE[[#This Row],[SUB]]=0, "-", BS_CONTROLE[[#This Row],[SUB]])</f>
        <v>-</v>
      </c>
      <c r="AP164" s="280" t="str">
        <f ca="1">IF(BS_CONTROLE[[#This Row],[KM - Inicio]]=0, "-", BS_CONTROLE[[#This Row],[KM - Inicio]])</f>
        <v>-</v>
      </c>
      <c r="AQ164" s="280" t="str">
        <f ca="1"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 ca="1">IFERROR(_xlfn.XLOOKUP(AI164, BS_ATIVIDADE[ATIVIDADE],BS_ATIVIDADE[UNIDADE] ), "*")</f>
        <v>*</v>
      </c>
      <c r="BC164" s="70" t="str" cm="1">
        <f t="array" aca="1" ref="BC1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aca="1" ref="BD16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 ca="1">IFERROR(_xlfn.XLOOKUP(AO164, BASE_MAPA!$D$2:$D$359, BASE_MAPA!$I$2:$I$359), "ERRO")</f>
        <v>ERRO</v>
      </c>
      <c r="BF164" s="281" t="str">
        <f ca="1"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 ca="1"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aca="1" ref="M1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aca="1" ref="N1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aca="1" ref="S1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aca="1" ref="T1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 ca="1">IF(BS_CONTROLE[[#This Row],[Atividade]]=0, "-", BS_CONTROLE[[#This Row],[Atividade]])</f>
        <v>-</v>
      </c>
      <c r="AJ165" s="9" t="str">
        <f ca="1">IF(D165="","*",VLOOKUP(AI165,BS_ATIVIDADE[#Data],3,FALSE))</f>
        <v>*</v>
      </c>
      <c r="AK165" s="278" t="str">
        <f ca="1">IF(BS_CONTROLE[[#This Row],[Local - Partida]]=0, "-", BS_CONTROLE[[#This Row],[Local - Partida]])</f>
        <v>-</v>
      </c>
      <c r="AL165" s="278" t="str">
        <f ca="1">IF(BS_CONTROLE[[#This Row],[Local - Encerramento]]=0, "-", BS_CONTROLE[[#This Row],[Local - Encerramento]])</f>
        <v>-</v>
      </c>
      <c r="AM165" s="278" t="str">
        <f ca="1">IF(BS_CONTROLE[[#This Row],[Entre - Estações]]=0, "-", BS_CONTROLE[[#This Row],[Entre - Estações]])</f>
        <v>-</v>
      </c>
      <c r="AN165" s="278" t="str">
        <f ca="1">IF(BS_CONTROLE[[#This Row],[SB]]=0, "-", BS_CONTROLE[[#This Row],[SB]])</f>
        <v>-</v>
      </c>
      <c r="AO165" s="279" t="str">
        <f ca="1">IF(BS_CONTROLE[[#This Row],[SUB]]=0, "-", BS_CONTROLE[[#This Row],[SUB]])</f>
        <v>-</v>
      </c>
      <c r="AP165" s="280" t="str">
        <f ca="1">IF(BS_CONTROLE[[#This Row],[KM - Inicio]]=0, "-", BS_CONTROLE[[#This Row],[KM - Inicio]])</f>
        <v>-</v>
      </c>
      <c r="AQ165" s="280" t="str">
        <f ca="1"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 ca="1">IFERROR(_xlfn.XLOOKUP(AI165, BS_ATIVIDADE[ATIVIDADE],BS_ATIVIDADE[UNIDADE] ), "*")</f>
        <v>*</v>
      </c>
      <c r="BC165" s="70" t="str" cm="1">
        <f t="array" aca="1" ref="BC1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aca="1" ref="BD16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 ca="1">IFERROR(_xlfn.XLOOKUP(AO165, BASE_MAPA!$D$2:$D$359, BASE_MAPA!$I$2:$I$359), "ERRO")</f>
        <v>ERRO</v>
      </c>
      <c r="BF165" s="281" t="str">
        <f ca="1"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 ca="1"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aca="1" ref="M1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aca="1" ref="N1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aca="1" ref="S1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aca="1" ref="T1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 ca="1">IF(BS_CONTROLE[[#This Row],[Atividade]]=0, "-", BS_CONTROLE[[#This Row],[Atividade]])</f>
        <v>-</v>
      </c>
      <c r="AJ166" s="9" t="str">
        <f ca="1">IF(D166="","*",VLOOKUP(AI166,BS_ATIVIDADE[#Data],3,FALSE))</f>
        <v>*</v>
      </c>
      <c r="AK166" s="278" t="str">
        <f ca="1">IF(BS_CONTROLE[[#This Row],[Local - Partida]]=0, "-", BS_CONTROLE[[#This Row],[Local - Partida]])</f>
        <v>-</v>
      </c>
      <c r="AL166" s="278" t="str">
        <f ca="1">IF(BS_CONTROLE[[#This Row],[Local - Encerramento]]=0, "-", BS_CONTROLE[[#This Row],[Local - Encerramento]])</f>
        <v>-</v>
      </c>
      <c r="AM166" s="278" t="str">
        <f ca="1">IF(BS_CONTROLE[[#This Row],[Entre - Estações]]=0, "-", BS_CONTROLE[[#This Row],[Entre - Estações]])</f>
        <v>-</v>
      </c>
      <c r="AN166" s="278" t="str">
        <f ca="1">IF(BS_CONTROLE[[#This Row],[SB]]=0, "-", BS_CONTROLE[[#This Row],[SB]])</f>
        <v>-</v>
      </c>
      <c r="AO166" s="279" t="str">
        <f ca="1">IF(BS_CONTROLE[[#This Row],[SUB]]=0, "-", BS_CONTROLE[[#This Row],[SUB]])</f>
        <v>-</v>
      </c>
      <c r="AP166" s="280" t="str">
        <f ca="1">IF(BS_CONTROLE[[#This Row],[KM - Inicio]]=0, "-", BS_CONTROLE[[#This Row],[KM - Inicio]])</f>
        <v>-</v>
      </c>
      <c r="AQ166" s="280" t="str">
        <f ca="1"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 ca="1">IFERROR(_xlfn.XLOOKUP(AI166, BS_ATIVIDADE[ATIVIDADE],BS_ATIVIDADE[UNIDADE] ), "*")</f>
        <v>*</v>
      </c>
      <c r="BC166" s="70" t="str" cm="1">
        <f t="array" aca="1" ref="BC1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aca="1" ref="BD16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 ca="1">IFERROR(_xlfn.XLOOKUP(AO166, BASE_MAPA!$D$2:$D$359, BASE_MAPA!$I$2:$I$359), "ERRO")</f>
        <v>ERRO</v>
      </c>
      <c r="BF166" s="281" t="str">
        <f ca="1"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 ca="1"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aca="1" ref="M1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aca="1" ref="N1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aca="1" ref="S1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aca="1" ref="T1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 ca="1">IF(BS_CONTROLE[[#This Row],[Atividade]]=0, "-", BS_CONTROLE[[#This Row],[Atividade]])</f>
        <v>-</v>
      </c>
      <c r="AJ167" s="9" t="str">
        <f ca="1">IF(D167="","*",VLOOKUP(AI167,BS_ATIVIDADE[#Data],3,FALSE))</f>
        <v>*</v>
      </c>
      <c r="AK167" s="278" t="str">
        <f ca="1">IF(BS_CONTROLE[[#This Row],[Local - Partida]]=0, "-", BS_CONTROLE[[#This Row],[Local - Partida]])</f>
        <v>-</v>
      </c>
      <c r="AL167" s="278" t="str">
        <f ca="1">IF(BS_CONTROLE[[#This Row],[Local - Encerramento]]=0, "-", BS_CONTROLE[[#This Row],[Local - Encerramento]])</f>
        <v>-</v>
      </c>
      <c r="AM167" s="278" t="str">
        <f ca="1">IF(BS_CONTROLE[[#This Row],[Entre - Estações]]=0, "-", BS_CONTROLE[[#This Row],[Entre - Estações]])</f>
        <v>-</v>
      </c>
      <c r="AN167" s="278" t="str">
        <f ca="1">IF(BS_CONTROLE[[#This Row],[SB]]=0, "-", BS_CONTROLE[[#This Row],[SB]])</f>
        <v>-</v>
      </c>
      <c r="AO167" s="279" t="str">
        <f ca="1">IF(BS_CONTROLE[[#This Row],[SUB]]=0, "-", BS_CONTROLE[[#This Row],[SUB]])</f>
        <v>-</v>
      </c>
      <c r="AP167" s="280" t="str">
        <f ca="1">IF(BS_CONTROLE[[#This Row],[KM - Inicio]]=0, "-", BS_CONTROLE[[#This Row],[KM - Inicio]])</f>
        <v>-</v>
      </c>
      <c r="AQ167" s="280" t="str">
        <f ca="1"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 ca="1">IFERROR(_xlfn.XLOOKUP(AI167, BS_ATIVIDADE[ATIVIDADE],BS_ATIVIDADE[UNIDADE] ), "*")</f>
        <v>*</v>
      </c>
      <c r="BC167" s="70" t="str" cm="1">
        <f t="array" aca="1" ref="BC1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aca="1" ref="BD16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 ca="1">IFERROR(_xlfn.XLOOKUP(AO167, BASE_MAPA!$D$2:$D$359, BASE_MAPA!$I$2:$I$359), "ERRO")</f>
        <v>ERRO</v>
      </c>
      <c r="BF167" s="281" t="str">
        <f ca="1"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 ca="1"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aca="1" ref="M1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aca="1" ref="N1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aca="1" ref="S1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aca="1" ref="T1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 ca="1">IF(BS_CONTROLE[[#This Row],[Atividade]]=0, "-", BS_CONTROLE[[#This Row],[Atividade]])</f>
        <v>-</v>
      </c>
      <c r="AJ168" s="9" t="str">
        <f ca="1">IF(D168="","*",VLOOKUP(AI168,BS_ATIVIDADE[#Data],3,FALSE))</f>
        <v>*</v>
      </c>
      <c r="AK168" s="278" t="str">
        <f ca="1">IF(BS_CONTROLE[[#This Row],[Local - Partida]]=0, "-", BS_CONTROLE[[#This Row],[Local - Partida]])</f>
        <v>-</v>
      </c>
      <c r="AL168" s="278" t="str">
        <f ca="1">IF(BS_CONTROLE[[#This Row],[Local - Encerramento]]=0, "-", BS_CONTROLE[[#This Row],[Local - Encerramento]])</f>
        <v>-</v>
      </c>
      <c r="AM168" s="278" t="str">
        <f ca="1">IF(BS_CONTROLE[[#This Row],[Entre - Estações]]=0, "-", BS_CONTROLE[[#This Row],[Entre - Estações]])</f>
        <v>-</v>
      </c>
      <c r="AN168" s="278" t="str">
        <f ca="1">IF(BS_CONTROLE[[#This Row],[SB]]=0, "-", BS_CONTROLE[[#This Row],[SB]])</f>
        <v>-</v>
      </c>
      <c r="AO168" s="279" t="str">
        <f ca="1">IF(BS_CONTROLE[[#This Row],[SUB]]=0, "-", BS_CONTROLE[[#This Row],[SUB]])</f>
        <v>-</v>
      </c>
      <c r="AP168" s="280" t="str">
        <f ca="1">IF(BS_CONTROLE[[#This Row],[KM - Inicio]]=0, "-", BS_CONTROLE[[#This Row],[KM - Inicio]])</f>
        <v>-</v>
      </c>
      <c r="AQ168" s="280" t="str">
        <f ca="1"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 ca="1">IFERROR(_xlfn.XLOOKUP(AI168, BS_ATIVIDADE[ATIVIDADE],BS_ATIVIDADE[UNIDADE] ), "*")</f>
        <v>*</v>
      </c>
      <c r="BC168" s="70" t="str" cm="1">
        <f t="array" aca="1" ref="BC1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aca="1" ref="BD16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 ca="1">IFERROR(_xlfn.XLOOKUP(AO168, BASE_MAPA!$D$2:$D$359, BASE_MAPA!$I$2:$I$359), "ERRO")</f>
        <v>ERRO</v>
      </c>
      <c r="BF168" s="281" t="str">
        <f ca="1"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 ca="1"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aca="1" ref="M1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aca="1" ref="N1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aca="1" ref="S1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aca="1" ref="T1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 ca="1">IF(BS_CONTROLE[[#This Row],[Atividade]]=0, "-", BS_CONTROLE[[#This Row],[Atividade]])</f>
        <v>-</v>
      </c>
      <c r="AJ169" s="9" t="str">
        <f ca="1">IF(D169="","*",VLOOKUP(AI169,BS_ATIVIDADE[#Data],3,FALSE))</f>
        <v>*</v>
      </c>
      <c r="AK169" s="278" t="str">
        <f ca="1">IF(BS_CONTROLE[[#This Row],[Local - Partida]]=0, "-", BS_CONTROLE[[#This Row],[Local - Partida]])</f>
        <v>-</v>
      </c>
      <c r="AL169" s="278" t="str">
        <f ca="1">IF(BS_CONTROLE[[#This Row],[Local - Encerramento]]=0, "-", BS_CONTROLE[[#This Row],[Local - Encerramento]])</f>
        <v>-</v>
      </c>
      <c r="AM169" s="278" t="str">
        <f ca="1">IF(BS_CONTROLE[[#This Row],[Entre - Estações]]=0, "-", BS_CONTROLE[[#This Row],[Entre - Estações]])</f>
        <v>-</v>
      </c>
      <c r="AN169" s="278" t="str">
        <f ca="1">IF(BS_CONTROLE[[#This Row],[SB]]=0, "-", BS_CONTROLE[[#This Row],[SB]])</f>
        <v>-</v>
      </c>
      <c r="AO169" s="279" t="str">
        <f ca="1">IF(BS_CONTROLE[[#This Row],[SUB]]=0, "-", BS_CONTROLE[[#This Row],[SUB]])</f>
        <v>-</v>
      </c>
      <c r="AP169" s="280" t="str">
        <f ca="1">IF(BS_CONTROLE[[#This Row],[KM - Inicio]]=0, "-", BS_CONTROLE[[#This Row],[KM - Inicio]])</f>
        <v>-</v>
      </c>
      <c r="AQ169" s="280" t="str">
        <f ca="1"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 ca="1">IFERROR(_xlfn.XLOOKUP(AI169, BS_ATIVIDADE[ATIVIDADE],BS_ATIVIDADE[UNIDADE] ), "*")</f>
        <v>*</v>
      </c>
      <c r="BC169" s="70" t="str" cm="1">
        <f t="array" aca="1" ref="BC1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aca="1" ref="BD16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 ca="1">IFERROR(_xlfn.XLOOKUP(AO169, BASE_MAPA!$D$2:$D$359, BASE_MAPA!$I$2:$I$359), "ERRO")</f>
        <v>ERRO</v>
      </c>
      <c r="BF169" s="281" t="str">
        <f ca="1"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 ca="1"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aca="1" ref="M1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aca="1" ref="N1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aca="1" ref="S1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aca="1" ref="T1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 ca="1">IF(BS_CONTROLE[[#This Row],[Atividade]]=0, "-", BS_CONTROLE[[#This Row],[Atividade]])</f>
        <v>-</v>
      </c>
      <c r="AJ170" s="9" t="str">
        <f ca="1">IF(D170="","*",VLOOKUP(AI170,BS_ATIVIDADE[#Data],3,FALSE))</f>
        <v>*</v>
      </c>
      <c r="AK170" s="278" t="str">
        <f ca="1">IF(BS_CONTROLE[[#This Row],[Local - Partida]]=0, "-", BS_CONTROLE[[#This Row],[Local - Partida]])</f>
        <v>-</v>
      </c>
      <c r="AL170" s="278" t="str">
        <f ca="1">IF(BS_CONTROLE[[#This Row],[Local - Encerramento]]=0, "-", BS_CONTROLE[[#This Row],[Local - Encerramento]])</f>
        <v>-</v>
      </c>
      <c r="AM170" s="278" t="str">
        <f ca="1">IF(BS_CONTROLE[[#This Row],[Entre - Estações]]=0, "-", BS_CONTROLE[[#This Row],[Entre - Estações]])</f>
        <v>-</v>
      </c>
      <c r="AN170" s="278" t="str">
        <f ca="1">IF(BS_CONTROLE[[#This Row],[SB]]=0, "-", BS_CONTROLE[[#This Row],[SB]])</f>
        <v>-</v>
      </c>
      <c r="AO170" s="279" t="str">
        <f ca="1">IF(BS_CONTROLE[[#This Row],[SUB]]=0, "-", BS_CONTROLE[[#This Row],[SUB]])</f>
        <v>-</v>
      </c>
      <c r="AP170" s="280" t="str">
        <f ca="1">IF(BS_CONTROLE[[#This Row],[KM - Inicio]]=0, "-", BS_CONTROLE[[#This Row],[KM - Inicio]])</f>
        <v>-</v>
      </c>
      <c r="AQ170" s="280" t="str">
        <f ca="1"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 ca="1">IFERROR(_xlfn.XLOOKUP(AI170, BS_ATIVIDADE[ATIVIDADE],BS_ATIVIDADE[UNIDADE] ), "*")</f>
        <v>*</v>
      </c>
      <c r="BC170" s="70" t="str" cm="1">
        <f t="array" aca="1" ref="BC1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aca="1" ref="BD17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 ca="1">IFERROR(_xlfn.XLOOKUP(AO170, BASE_MAPA!$D$2:$D$359, BASE_MAPA!$I$2:$I$359), "ERRO")</f>
        <v>ERRO</v>
      </c>
      <c r="BF170" s="281" t="str">
        <f ca="1"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 ca="1"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aca="1" ref="M1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aca="1" ref="N1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aca="1" ref="S1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aca="1" ref="T1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 ca="1">IF(BS_CONTROLE[[#This Row],[Atividade]]=0, "-", BS_CONTROLE[[#This Row],[Atividade]])</f>
        <v>-</v>
      </c>
      <c r="AJ171" s="9" t="str">
        <f ca="1">IF(D171="","*",VLOOKUP(AI171,BS_ATIVIDADE[#Data],3,FALSE))</f>
        <v>*</v>
      </c>
      <c r="AK171" s="278" t="str">
        <f ca="1">IF(BS_CONTROLE[[#This Row],[Local - Partida]]=0, "-", BS_CONTROLE[[#This Row],[Local - Partida]])</f>
        <v>-</v>
      </c>
      <c r="AL171" s="278" t="str">
        <f ca="1">IF(BS_CONTROLE[[#This Row],[Local - Encerramento]]=0, "-", BS_CONTROLE[[#This Row],[Local - Encerramento]])</f>
        <v>-</v>
      </c>
      <c r="AM171" s="278" t="str">
        <f ca="1">IF(BS_CONTROLE[[#This Row],[Entre - Estações]]=0, "-", BS_CONTROLE[[#This Row],[Entre - Estações]])</f>
        <v>-</v>
      </c>
      <c r="AN171" s="278" t="str">
        <f ca="1">IF(BS_CONTROLE[[#This Row],[SB]]=0, "-", BS_CONTROLE[[#This Row],[SB]])</f>
        <v>-</v>
      </c>
      <c r="AO171" s="279" t="str">
        <f ca="1">IF(BS_CONTROLE[[#This Row],[SUB]]=0, "-", BS_CONTROLE[[#This Row],[SUB]])</f>
        <v>-</v>
      </c>
      <c r="AP171" s="280" t="str">
        <f ca="1">IF(BS_CONTROLE[[#This Row],[KM - Inicio]]=0, "-", BS_CONTROLE[[#This Row],[KM - Inicio]])</f>
        <v>-</v>
      </c>
      <c r="AQ171" s="280" t="str">
        <f ca="1"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 ca="1">IFERROR(_xlfn.XLOOKUP(AI171, BS_ATIVIDADE[ATIVIDADE],BS_ATIVIDADE[UNIDADE] ), "*")</f>
        <v>*</v>
      </c>
      <c r="BC171" s="70" t="str" cm="1">
        <f t="array" aca="1" ref="BC1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aca="1" ref="BD17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 ca="1">IFERROR(_xlfn.XLOOKUP(AO171, BASE_MAPA!$D$2:$D$359, BASE_MAPA!$I$2:$I$359), "ERRO")</f>
        <v>ERRO</v>
      </c>
      <c r="BF171" s="281" t="str">
        <f ca="1"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 ca="1"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aca="1" ref="M1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aca="1" ref="N1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aca="1" ref="S1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aca="1" ref="T1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 ca="1">IF(BS_CONTROLE[[#This Row],[Atividade]]=0, "-", BS_CONTROLE[[#This Row],[Atividade]])</f>
        <v>-</v>
      </c>
      <c r="AJ172" s="9" t="str">
        <f ca="1">IF(D172="","*",VLOOKUP(AI172,BS_ATIVIDADE[#Data],3,FALSE))</f>
        <v>*</v>
      </c>
      <c r="AK172" s="278" t="str">
        <f ca="1">IF(BS_CONTROLE[[#This Row],[Local - Partida]]=0, "-", BS_CONTROLE[[#This Row],[Local - Partida]])</f>
        <v>-</v>
      </c>
      <c r="AL172" s="278" t="str">
        <f ca="1">IF(BS_CONTROLE[[#This Row],[Local - Encerramento]]=0, "-", BS_CONTROLE[[#This Row],[Local - Encerramento]])</f>
        <v>-</v>
      </c>
      <c r="AM172" s="278" t="str">
        <f ca="1">IF(BS_CONTROLE[[#This Row],[Entre - Estações]]=0, "-", BS_CONTROLE[[#This Row],[Entre - Estações]])</f>
        <v>-</v>
      </c>
      <c r="AN172" s="278" t="str">
        <f ca="1">IF(BS_CONTROLE[[#This Row],[SB]]=0, "-", BS_CONTROLE[[#This Row],[SB]])</f>
        <v>-</v>
      </c>
      <c r="AO172" s="279" t="str">
        <f ca="1">IF(BS_CONTROLE[[#This Row],[SUB]]=0, "-", BS_CONTROLE[[#This Row],[SUB]])</f>
        <v>-</v>
      </c>
      <c r="AP172" s="280" t="str">
        <f ca="1">IF(BS_CONTROLE[[#This Row],[KM - Inicio]]=0, "-", BS_CONTROLE[[#This Row],[KM - Inicio]])</f>
        <v>-</v>
      </c>
      <c r="AQ172" s="280" t="str">
        <f ca="1"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 ca="1">IFERROR(_xlfn.XLOOKUP(AI172, BS_ATIVIDADE[ATIVIDADE],BS_ATIVIDADE[UNIDADE] ), "*")</f>
        <v>*</v>
      </c>
      <c r="BC172" s="70" t="str" cm="1">
        <f t="array" aca="1" ref="BC1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aca="1" ref="BD17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 ca="1">IFERROR(_xlfn.XLOOKUP(AO172, BASE_MAPA!$D$2:$D$359, BASE_MAPA!$I$2:$I$359), "ERRO")</f>
        <v>ERRO</v>
      </c>
      <c r="BF172" s="281" t="str">
        <f ca="1"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 ca="1"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aca="1" ref="M1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aca="1" ref="N1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aca="1" ref="S1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aca="1" ref="T1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 ca="1">IF(BS_CONTROLE[[#This Row],[Atividade]]=0, "-", BS_CONTROLE[[#This Row],[Atividade]])</f>
        <v>-</v>
      </c>
      <c r="AJ173" s="9" t="str">
        <f ca="1">IF(D173="","*",VLOOKUP(AI173,BS_ATIVIDADE[#Data],3,FALSE))</f>
        <v>*</v>
      </c>
      <c r="AK173" s="278" t="str">
        <f ca="1">IF(BS_CONTROLE[[#This Row],[Local - Partida]]=0, "-", BS_CONTROLE[[#This Row],[Local - Partida]])</f>
        <v>-</v>
      </c>
      <c r="AL173" s="278" t="str">
        <f ca="1">IF(BS_CONTROLE[[#This Row],[Local - Encerramento]]=0, "-", BS_CONTROLE[[#This Row],[Local - Encerramento]])</f>
        <v>-</v>
      </c>
      <c r="AM173" s="278" t="str">
        <f ca="1">IF(BS_CONTROLE[[#This Row],[Entre - Estações]]=0, "-", BS_CONTROLE[[#This Row],[Entre - Estações]])</f>
        <v>-</v>
      </c>
      <c r="AN173" s="278" t="str">
        <f ca="1">IF(BS_CONTROLE[[#This Row],[SB]]=0, "-", BS_CONTROLE[[#This Row],[SB]])</f>
        <v>-</v>
      </c>
      <c r="AO173" s="279" t="str">
        <f ca="1">IF(BS_CONTROLE[[#This Row],[SUB]]=0, "-", BS_CONTROLE[[#This Row],[SUB]])</f>
        <v>-</v>
      </c>
      <c r="AP173" s="280" t="str">
        <f ca="1">IF(BS_CONTROLE[[#This Row],[KM - Inicio]]=0, "-", BS_CONTROLE[[#This Row],[KM - Inicio]])</f>
        <v>-</v>
      </c>
      <c r="AQ173" s="280" t="str">
        <f ca="1"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 ca="1">IFERROR(_xlfn.XLOOKUP(AI173, BS_ATIVIDADE[ATIVIDADE],BS_ATIVIDADE[UNIDADE] ), "*")</f>
        <v>*</v>
      </c>
      <c r="BC173" s="70" t="str" cm="1">
        <f t="array" aca="1" ref="BC1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aca="1" ref="BD17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 ca="1">IFERROR(_xlfn.XLOOKUP(AO173, BASE_MAPA!$D$2:$D$359, BASE_MAPA!$I$2:$I$359), "ERRO")</f>
        <v>ERRO</v>
      </c>
      <c r="BF173" s="281" t="str">
        <f ca="1"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 ca="1"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aca="1" ref="M1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aca="1" ref="N1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aca="1" ref="S1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aca="1" ref="T1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 ca="1">IF(BS_CONTROLE[[#This Row],[Atividade]]=0, "-", BS_CONTROLE[[#This Row],[Atividade]])</f>
        <v>-</v>
      </c>
      <c r="AJ174" s="9" t="str">
        <f ca="1">IF(D174="","*",VLOOKUP(AI174,BS_ATIVIDADE[#Data],3,FALSE))</f>
        <v>*</v>
      </c>
      <c r="AK174" s="278" t="str">
        <f ca="1">IF(BS_CONTROLE[[#This Row],[Local - Partida]]=0, "-", BS_CONTROLE[[#This Row],[Local - Partida]])</f>
        <v>-</v>
      </c>
      <c r="AL174" s="278" t="str">
        <f ca="1">IF(BS_CONTROLE[[#This Row],[Local - Encerramento]]=0, "-", BS_CONTROLE[[#This Row],[Local - Encerramento]])</f>
        <v>-</v>
      </c>
      <c r="AM174" s="278" t="str">
        <f ca="1">IF(BS_CONTROLE[[#This Row],[Entre - Estações]]=0, "-", BS_CONTROLE[[#This Row],[Entre - Estações]])</f>
        <v>-</v>
      </c>
      <c r="AN174" s="278" t="str">
        <f ca="1">IF(BS_CONTROLE[[#This Row],[SB]]=0, "-", BS_CONTROLE[[#This Row],[SB]])</f>
        <v>-</v>
      </c>
      <c r="AO174" s="279" t="str">
        <f ca="1">IF(BS_CONTROLE[[#This Row],[SUB]]=0, "-", BS_CONTROLE[[#This Row],[SUB]])</f>
        <v>-</v>
      </c>
      <c r="AP174" s="280" t="str">
        <f ca="1">IF(BS_CONTROLE[[#This Row],[KM - Inicio]]=0, "-", BS_CONTROLE[[#This Row],[KM - Inicio]])</f>
        <v>-</v>
      </c>
      <c r="AQ174" s="280" t="str">
        <f ca="1"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 ca="1">IFERROR(_xlfn.XLOOKUP(AI174, BS_ATIVIDADE[ATIVIDADE],BS_ATIVIDADE[UNIDADE] ), "*")</f>
        <v>*</v>
      </c>
      <c r="BC174" s="70" t="str" cm="1">
        <f t="array" aca="1" ref="BC1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aca="1" ref="BD17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 ca="1">IFERROR(_xlfn.XLOOKUP(AO174, BASE_MAPA!$D$2:$D$359, BASE_MAPA!$I$2:$I$359), "ERRO")</f>
        <v>ERRO</v>
      </c>
      <c r="BF174" s="281" t="str">
        <f ca="1"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 ca="1"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aca="1" ref="M1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aca="1" ref="N1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aca="1" ref="S1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aca="1" ref="T1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 ca="1">IF(BS_CONTROLE[[#This Row],[Atividade]]=0, "-", BS_CONTROLE[[#This Row],[Atividade]])</f>
        <v>-</v>
      </c>
      <c r="AJ175" s="9" t="str">
        <f ca="1">IF(D175="","*",VLOOKUP(AI175,BS_ATIVIDADE[#Data],3,FALSE))</f>
        <v>*</v>
      </c>
      <c r="AK175" s="278" t="str">
        <f ca="1">IF(BS_CONTROLE[[#This Row],[Local - Partida]]=0, "-", BS_CONTROLE[[#This Row],[Local - Partida]])</f>
        <v>-</v>
      </c>
      <c r="AL175" s="278" t="str">
        <f ca="1">IF(BS_CONTROLE[[#This Row],[Local - Encerramento]]=0, "-", BS_CONTROLE[[#This Row],[Local - Encerramento]])</f>
        <v>-</v>
      </c>
      <c r="AM175" s="278" t="str">
        <f ca="1">IF(BS_CONTROLE[[#This Row],[Entre - Estações]]=0, "-", BS_CONTROLE[[#This Row],[Entre - Estações]])</f>
        <v>-</v>
      </c>
      <c r="AN175" s="278" t="str">
        <f ca="1">IF(BS_CONTROLE[[#This Row],[SB]]=0, "-", BS_CONTROLE[[#This Row],[SB]])</f>
        <v>-</v>
      </c>
      <c r="AO175" s="279" t="str">
        <f ca="1">IF(BS_CONTROLE[[#This Row],[SUB]]=0, "-", BS_CONTROLE[[#This Row],[SUB]])</f>
        <v>-</v>
      </c>
      <c r="AP175" s="280" t="str">
        <f ca="1">IF(BS_CONTROLE[[#This Row],[KM - Inicio]]=0, "-", BS_CONTROLE[[#This Row],[KM - Inicio]])</f>
        <v>-</v>
      </c>
      <c r="AQ175" s="280" t="str">
        <f ca="1"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 ca="1">IFERROR(_xlfn.XLOOKUP(AI175, BS_ATIVIDADE[ATIVIDADE],BS_ATIVIDADE[UNIDADE] ), "*")</f>
        <v>*</v>
      </c>
      <c r="BC175" s="70" t="str" cm="1">
        <f t="array" aca="1" ref="BC1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aca="1" ref="BD17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 ca="1">IFERROR(_xlfn.XLOOKUP(AO175, BASE_MAPA!$D$2:$D$359, BASE_MAPA!$I$2:$I$359), "ERRO")</f>
        <v>ERRO</v>
      </c>
      <c r="BF175" s="281" t="str">
        <f ca="1"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 ca="1"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aca="1" ref="M1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aca="1" ref="N1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aca="1" ref="S1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aca="1" ref="T1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 ca="1">IF(BS_CONTROLE[[#This Row],[Atividade]]=0, "-", BS_CONTROLE[[#This Row],[Atividade]])</f>
        <v>-</v>
      </c>
      <c r="AJ176" s="9" t="str">
        <f ca="1">IF(D176="","*",VLOOKUP(AI176,BS_ATIVIDADE[#Data],3,FALSE))</f>
        <v>*</v>
      </c>
      <c r="AK176" s="278" t="str">
        <f ca="1">IF(BS_CONTROLE[[#This Row],[Local - Partida]]=0, "-", BS_CONTROLE[[#This Row],[Local - Partida]])</f>
        <v>-</v>
      </c>
      <c r="AL176" s="278" t="str">
        <f ca="1">IF(BS_CONTROLE[[#This Row],[Local - Encerramento]]=0, "-", BS_CONTROLE[[#This Row],[Local - Encerramento]])</f>
        <v>-</v>
      </c>
      <c r="AM176" s="278" t="str">
        <f ca="1">IF(BS_CONTROLE[[#This Row],[Entre - Estações]]=0, "-", BS_CONTROLE[[#This Row],[Entre - Estações]])</f>
        <v>-</v>
      </c>
      <c r="AN176" s="278" t="str">
        <f ca="1">IF(BS_CONTROLE[[#This Row],[SB]]=0, "-", BS_CONTROLE[[#This Row],[SB]])</f>
        <v>-</v>
      </c>
      <c r="AO176" s="279" t="str">
        <f ca="1">IF(BS_CONTROLE[[#This Row],[SUB]]=0, "-", BS_CONTROLE[[#This Row],[SUB]])</f>
        <v>-</v>
      </c>
      <c r="AP176" s="280" t="str">
        <f ca="1">IF(BS_CONTROLE[[#This Row],[KM - Inicio]]=0, "-", BS_CONTROLE[[#This Row],[KM - Inicio]])</f>
        <v>-</v>
      </c>
      <c r="AQ176" s="280" t="str">
        <f ca="1"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 ca="1">IFERROR(_xlfn.XLOOKUP(AI176, BS_ATIVIDADE[ATIVIDADE],BS_ATIVIDADE[UNIDADE] ), "*")</f>
        <v>*</v>
      </c>
      <c r="BC176" s="70" t="str" cm="1">
        <f t="array" aca="1" ref="BC1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aca="1" ref="BD17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 ca="1">IFERROR(_xlfn.XLOOKUP(AO176, BASE_MAPA!$D$2:$D$359, BASE_MAPA!$I$2:$I$359), "ERRO")</f>
        <v>ERRO</v>
      </c>
      <c r="BF176" s="281" t="str">
        <f ca="1"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 ca="1"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aca="1" ref="M1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aca="1" ref="N1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aca="1" ref="S1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aca="1" ref="T1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 ca="1">IF(BS_CONTROLE[[#This Row],[Atividade]]=0, "-", BS_CONTROLE[[#This Row],[Atividade]])</f>
        <v>-</v>
      </c>
      <c r="AJ177" s="9" t="str">
        <f ca="1">IF(D177="","*",VLOOKUP(AI177,BS_ATIVIDADE[#Data],3,FALSE))</f>
        <v>*</v>
      </c>
      <c r="AK177" s="278" t="str">
        <f ca="1">IF(BS_CONTROLE[[#This Row],[Local - Partida]]=0, "-", BS_CONTROLE[[#This Row],[Local - Partida]])</f>
        <v>-</v>
      </c>
      <c r="AL177" s="278" t="str">
        <f ca="1">IF(BS_CONTROLE[[#This Row],[Local - Encerramento]]=0, "-", BS_CONTROLE[[#This Row],[Local - Encerramento]])</f>
        <v>-</v>
      </c>
      <c r="AM177" s="278" t="str">
        <f ca="1">IF(BS_CONTROLE[[#This Row],[Entre - Estações]]=0, "-", BS_CONTROLE[[#This Row],[Entre - Estações]])</f>
        <v>-</v>
      </c>
      <c r="AN177" s="278" t="str">
        <f ca="1">IF(BS_CONTROLE[[#This Row],[SB]]=0, "-", BS_CONTROLE[[#This Row],[SB]])</f>
        <v>-</v>
      </c>
      <c r="AO177" s="279" t="str">
        <f ca="1">IF(BS_CONTROLE[[#This Row],[SUB]]=0, "-", BS_CONTROLE[[#This Row],[SUB]])</f>
        <v>-</v>
      </c>
      <c r="AP177" s="280" t="str">
        <f ca="1">IF(BS_CONTROLE[[#This Row],[KM - Inicio]]=0, "-", BS_CONTROLE[[#This Row],[KM - Inicio]])</f>
        <v>-</v>
      </c>
      <c r="AQ177" s="280" t="str">
        <f ca="1"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 ca="1">IFERROR(_xlfn.XLOOKUP(AI177, BS_ATIVIDADE[ATIVIDADE],BS_ATIVIDADE[UNIDADE] ), "*")</f>
        <v>*</v>
      </c>
      <c r="BC177" s="70" t="str" cm="1">
        <f t="array" aca="1" ref="BC1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aca="1" ref="BD17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 ca="1">IFERROR(_xlfn.XLOOKUP(AO177, BASE_MAPA!$D$2:$D$359, BASE_MAPA!$I$2:$I$359), "ERRO")</f>
        <v>ERRO</v>
      </c>
      <c r="BF177" s="281" t="str">
        <f ca="1"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 ca="1"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aca="1" ref="M1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aca="1" ref="N1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aca="1" ref="S1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aca="1" ref="T1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 ca="1">IF(BS_CONTROLE[[#This Row],[Atividade]]=0, "-", BS_CONTROLE[[#This Row],[Atividade]])</f>
        <v>-</v>
      </c>
      <c r="AJ178" s="9" t="str">
        <f ca="1">IF(D178="","*",VLOOKUP(AI178,BS_ATIVIDADE[#Data],3,FALSE))</f>
        <v>*</v>
      </c>
      <c r="AK178" s="278" t="str">
        <f ca="1">IF(BS_CONTROLE[[#This Row],[Local - Partida]]=0, "-", BS_CONTROLE[[#This Row],[Local - Partida]])</f>
        <v>-</v>
      </c>
      <c r="AL178" s="278" t="str">
        <f ca="1">IF(BS_CONTROLE[[#This Row],[Local - Encerramento]]=0, "-", BS_CONTROLE[[#This Row],[Local - Encerramento]])</f>
        <v>-</v>
      </c>
      <c r="AM178" s="278" t="str">
        <f ca="1">IF(BS_CONTROLE[[#This Row],[Entre - Estações]]=0, "-", BS_CONTROLE[[#This Row],[Entre - Estações]])</f>
        <v>-</v>
      </c>
      <c r="AN178" s="278" t="str">
        <f ca="1">IF(BS_CONTROLE[[#This Row],[SB]]=0, "-", BS_CONTROLE[[#This Row],[SB]])</f>
        <v>-</v>
      </c>
      <c r="AO178" s="279" t="str">
        <f ca="1">IF(BS_CONTROLE[[#This Row],[SUB]]=0, "-", BS_CONTROLE[[#This Row],[SUB]])</f>
        <v>-</v>
      </c>
      <c r="AP178" s="280" t="str">
        <f ca="1">IF(BS_CONTROLE[[#This Row],[KM - Inicio]]=0, "-", BS_CONTROLE[[#This Row],[KM - Inicio]])</f>
        <v>-</v>
      </c>
      <c r="AQ178" s="280" t="str">
        <f ca="1"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 ca="1">IFERROR(_xlfn.XLOOKUP(AI178, BS_ATIVIDADE[ATIVIDADE],BS_ATIVIDADE[UNIDADE] ), "*")</f>
        <v>*</v>
      </c>
      <c r="BC178" s="70" t="str" cm="1">
        <f t="array" aca="1" ref="BC1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aca="1" ref="BD17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 ca="1">IFERROR(_xlfn.XLOOKUP(AO178, BASE_MAPA!$D$2:$D$359, BASE_MAPA!$I$2:$I$359), "ERRO")</f>
        <v>ERRO</v>
      </c>
      <c r="BF178" s="281" t="str">
        <f ca="1"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 ca="1"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aca="1" ref="M1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aca="1" ref="N1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aca="1" ref="S1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aca="1" ref="T1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 ca="1">IF(BS_CONTROLE[[#This Row],[Atividade]]=0, "-", BS_CONTROLE[[#This Row],[Atividade]])</f>
        <v>-</v>
      </c>
      <c r="AJ179" s="9" t="str">
        <f ca="1">IF(D179="","*",VLOOKUP(AI179,BS_ATIVIDADE[#Data],3,FALSE))</f>
        <v>*</v>
      </c>
      <c r="AK179" s="278" t="str">
        <f ca="1">IF(BS_CONTROLE[[#This Row],[Local - Partida]]=0, "-", BS_CONTROLE[[#This Row],[Local - Partida]])</f>
        <v>-</v>
      </c>
      <c r="AL179" s="278" t="str">
        <f ca="1">IF(BS_CONTROLE[[#This Row],[Local - Encerramento]]=0, "-", BS_CONTROLE[[#This Row],[Local - Encerramento]])</f>
        <v>-</v>
      </c>
      <c r="AM179" s="278" t="str">
        <f ca="1">IF(BS_CONTROLE[[#This Row],[Entre - Estações]]=0, "-", BS_CONTROLE[[#This Row],[Entre - Estações]])</f>
        <v>-</v>
      </c>
      <c r="AN179" s="278" t="str">
        <f ca="1">IF(BS_CONTROLE[[#This Row],[SB]]=0, "-", BS_CONTROLE[[#This Row],[SB]])</f>
        <v>-</v>
      </c>
      <c r="AO179" s="279" t="str">
        <f ca="1">IF(BS_CONTROLE[[#This Row],[SUB]]=0, "-", BS_CONTROLE[[#This Row],[SUB]])</f>
        <v>-</v>
      </c>
      <c r="AP179" s="280" t="str">
        <f ca="1">IF(BS_CONTROLE[[#This Row],[KM - Inicio]]=0, "-", BS_CONTROLE[[#This Row],[KM - Inicio]])</f>
        <v>-</v>
      </c>
      <c r="AQ179" s="280" t="str">
        <f ca="1"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 ca="1">IFERROR(_xlfn.XLOOKUP(AI179, BS_ATIVIDADE[ATIVIDADE],BS_ATIVIDADE[UNIDADE] ), "*")</f>
        <v>*</v>
      </c>
      <c r="BC179" s="70" t="str" cm="1">
        <f t="array" aca="1" ref="BC1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aca="1" ref="BD17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 ca="1">IFERROR(_xlfn.XLOOKUP(AO179, BASE_MAPA!$D$2:$D$359, BASE_MAPA!$I$2:$I$359), "ERRO")</f>
        <v>ERRO</v>
      </c>
      <c r="BF179" s="281" t="str">
        <f ca="1"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 ca="1"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aca="1" ref="M1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aca="1" ref="N1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aca="1" ref="S1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aca="1" ref="T1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 ca="1">IF(BS_CONTROLE[[#This Row],[Atividade]]=0, "-", BS_CONTROLE[[#This Row],[Atividade]])</f>
        <v>-</v>
      </c>
      <c r="AJ180" s="9" t="str">
        <f ca="1">IF(D180="","*",VLOOKUP(AI180,BS_ATIVIDADE[#Data],3,FALSE))</f>
        <v>*</v>
      </c>
      <c r="AK180" s="278" t="str">
        <f ca="1">IF(BS_CONTROLE[[#This Row],[Local - Partida]]=0, "-", BS_CONTROLE[[#This Row],[Local - Partida]])</f>
        <v>-</v>
      </c>
      <c r="AL180" s="278" t="str">
        <f ca="1">IF(BS_CONTROLE[[#This Row],[Local - Encerramento]]=0, "-", BS_CONTROLE[[#This Row],[Local - Encerramento]])</f>
        <v>-</v>
      </c>
      <c r="AM180" s="278" t="str">
        <f ca="1">IF(BS_CONTROLE[[#This Row],[Entre - Estações]]=0, "-", BS_CONTROLE[[#This Row],[Entre - Estações]])</f>
        <v>-</v>
      </c>
      <c r="AN180" s="278" t="str">
        <f ca="1">IF(BS_CONTROLE[[#This Row],[SB]]=0, "-", BS_CONTROLE[[#This Row],[SB]])</f>
        <v>-</v>
      </c>
      <c r="AO180" s="279" t="str">
        <f ca="1">IF(BS_CONTROLE[[#This Row],[SUB]]=0, "-", BS_CONTROLE[[#This Row],[SUB]])</f>
        <v>-</v>
      </c>
      <c r="AP180" s="280" t="str">
        <f ca="1">IF(BS_CONTROLE[[#This Row],[KM - Inicio]]=0, "-", BS_CONTROLE[[#This Row],[KM - Inicio]])</f>
        <v>-</v>
      </c>
      <c r="AQ180" s="280" t="str">
        <f ca="1"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 ca="1">IFERROR(_xlfn.XLOOKUP(AI180, BS_ATIVIDADE[ATIVIDADE],BS_ATIVIDADE[UNIDADE] ), "*")</f>
        <v>*</v>
      </c>
      <c r="BC180" s="70" t="str" cm="1">
        <f t="array" aca="1" ref="BC1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aca="1" ref="BD18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 ca="1">IFERROR(_xlfn.XLOOKUP(AO180, BASE_MAPA!$D$2:$D$359, BASE_MAPA!$I$2:$I$359), "ERRO")</f>
        <v>ERRO</v>
      </c>
      <c r="BF180" s="281" t="str">
        <f ca="1"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 ca="1"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aca="1" ref="M1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aca="1" ref="N1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aca="1" ref="S1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aca="1" ref="T1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 ca="1">IF(BS_CONTROLE[[#This Row],[Atividade]]=0, "-", BS_CONTROLE[[#This Row],[Atividade]])</f>
        <v>-</v>
      </c>
      <c r="AJ181" s="9" t="str">
        <f ca="1">IF(D181="","*",VLOOKUP(AI181,BS_ATIVIDADE[#Data],3,FALSE))</f>
        <v>*</v>
      </c>
      <c r="AK181" s="278" t="str">
        <f ca="1">IF(BS_CONTROLE[[#This Row],[Local - Partida]]=0, "-", BS_CONTROLE[[#This Row],[Local - Partida]])</f>
        <v>-</v>
      </c>
      <c r="AL181" s="278" t="str">
        <f ca="1">IF(BS_CONTROLE[[#This Row],[Local - Encerramento]]=0, "-", BS_CONTROLE[[#This Row],[Local - Encerramento]])</f>
        <v>-</v>
      </c>
      <c r="AM181" s="278" t="str">
        <f ca="1">IF(BS_CONTROLE[[#This Row],[Entre - Estações]]=0, "-", BS_CONTROLE[[#This Row],[Entre - Estações]])</f>
        <v>-</v>
      </c>
      <c r="AN181" s="278" t="str">
        <f ca="1">IF(BS_CONTROLE[[#This Row],[SB]]=0, "-", BS_CONTROLE[[#This Row],[SB]])</f>
        <v>-</v>
      </c>
      <c r="AO181" s="279" t="str">
        <f ca="1">IF(BS_CONTROLE[[#This Row],[SUB]]=0, "-", BS_CONTROLE[[#This Row],[SUB]])</f>
        <v>-</v>
      </c>
      <c r="AP181" s="280" t="str">
        <f ca="1">IF(BS_CONTROLE[[#This Row],[KM - Inicio]]=0, "-", BS_CONTROLE[[#This Row],[KM - Inicio]])</f>
        <v>-</v>
      </c>
      <c r="AQ181" s="280" t="str">
        <f ca="1"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 ca="1">IFERROR(_xlfn.XLOOKUP(AI181, BS_ATIVIDADE[ATIVIDADE],BS_ATIVIDADE[UNIDADE] ), "*")</f>
        <v>*</v>
      </c>
      <c r="BC181" s="70" t="str" cm="1">
        <f t="array" aca="1" ref="BC1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aca="1" ref="BD18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 ca="1">IFERROR(_xlfn.XLOOKUP(AO181, BASE_MAPA!$D$2:$D$359, BASE_MAPA!$I$2:$I$359), "ERRO")</f>
        <v>ERRO</v>
      </c>
      <c r="BF181" s="281" t="str">
        <f ca="1"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 ca="1"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aca="1" ref="M1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aca="1" ref="N1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aca="1" ref="S1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aca="1" ref="T1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 ca="1">IF(BS_CONTROLE[[#This Row],[Atividade]]=0, "-", BS_CONTROLE[[#This Row],[Atividade]])</f>
        <v>-</v>
      </c>
      <c r="AJ182" s="9" t="str">
        <f ca="1">IF(D182="","*",VLOOKUP(AI182,BS_ATIVIDADE[#Data],3,FALSE))</f>
        <v>*</v>
      </c>
      <c r="AK182" s="278" t="str">
        <f ca="1">IF(BS_CONTROLE[[#This Row],[Local - Partida]]=0, "-", BS_CONTROLE[[#This Row],[Local - Partida]])</f>
        <v>-</v>
      </c>
      <c r="AL182" s="278" t="str">
        <f ca="1">IF(BS_CONTROLE[[#This Row],[Local - Encerramento]]=0, "-", BS_CONTROLE[[#This Row],[Local - Encerramento]])</f>
        <v>-</v>
      </c>
      <c r="AM182" s="278" t="str">
        <f ca="1">IF(BS_CONTROLE[[#This Row],[Entre - Estações]]=0, "-", BS_CONTROLE[[#This Row],[Entre - Estações]])</f>
        <v>-</v>
      </c>
      <c r="AN182" s="278" t="str">
        <f ca="1">IF(BS_CONTROLE[[#This Row],[SB]]=0, "-", BS_CONTROLE[[#This Row],[SB]])</f>
        <v>-</v>
      </c>
      <c r="AO182" s="279" t="str">
        <f ca="1">IF(BS_CONTROLE[[#This Row],[SUB]]=0, "-", BS_CONTROLE[[#This Row],[SUB]])</f>
        <v>-</v>
      </c>
      <c r="AP182" s="280" t="str">
        <f ca="1">IF(BS_CONTROLE[[#This Row],[KM - Inicio]]=0, "-", BS_CONTROLE[[#This Row],[KM - Inicio]])</f>
        <v>-</v>
      </c>
      <c r="AQ182" s="280" t="str">
        <f ca="1"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 ca="1">IFERROR(_xlfn.XLOOKUP(AI182, BS_ATIVIDADE[ATIVIDADE],BS_ATIVIDADE[UNIDADE] ), "*")</f>
        <v>*</v>
      </c>
      <c r="BC182" s="70" t="str" cm="1">
        <f t="array" aca="1" ref="BC1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aca="1" ref="BD18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 ca="1">IFERROR(_xlfn.XLOOKUP(AO182, BASE_MAPA!$D$2:$D$359, BASE_MAPA!$I$2:$I$359), "ERRO")</f>
        <v>ERRO</v>
      </c>
      <c r="BF182" s="281" t="str">
        <f ca="1"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 ca="1"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aca="1" ref="M1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aca="1" ref="N1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aca="1" ref="S1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aca="1" ref="T1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 ca="1">IF(BS_CONTROLE[[#This Row],[Atividade]]=0, "-", BS_CONTROLE[[#This Row],[Atividade]])</f>
        <v>-</v>
      </c>
      <c r="AJ183" s="9" t="str">
        <f ca="1">IF(D183="","*",VLOOKUP(AI183,BS_ATIVIDADE[#Data],3,FALSE))</f>
        <v>*</v>
      </c>
      <c r="AK183" s="278" t="str">
        <f ca="1">IF(BS_CONTROLE[[#This Row],[Local - Partida]]=0, "-", BS_CONTROLE[[#This Row],[Local - Partida]])</f>
        <v>-</v>
      </c>
      <c r="AL183" s="278" t="str">
        <f ca="1">IF(BS_CONTROLE[[#This Row],[Local - Encerramento]]=0, "-", BS_CONTROLE[[#This Row],[Local - Encerramento]])</f>
        <v>-</v>
      </c>
      <c r="AM183" s="278" t="str">
        <f ca="1">IF(BS_CONTROLE[[#This Row],[Entre - Estações]]=0, "-", BS_CONTROLE[[#This Row],[Entre - Estações]])</f>
        <v>-</v>
      </c>
      <c r="AN183" s="278" t="str">
        <f ca="1">IF(BS_CONTROLE[[#This Row],[SB]]=0, "-", BS_CONTROLE[[#This Row],[SB]])</f>
        <v>-</v>
      </c>
      <c r="AO183" s="279" t="str">
        <f ca="1">IF(BS_CONTROLE[[#This Row],[SUB]]=0, "-", BS_CONTROLE[[#This Row],[SUB]])</f>
        <v>-</v>
      </c>
      <c r="AP183" s="280" t="str">
        <f ca="1">IF(BS_CONTROLE[[#This Row],[KM - Inicio]]=0, "-", BS_CONTROLE[[#This Row],[KM - Inicio]])</f>
        <v>-</v>
      </c>
      <c r="AQ183" s="280" t="str">
        <f ca="1"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 ca="1">IFERROR(_xlfn.XLOOKUP(AI183, BS_ATIVIDADE[ATIVIDADE],BS_ATIVIDADE[UNIDADE] ), "*")</f>
        <v>*</v>
      </c>
      <c r="BC183" s="70" t="str" cm="1">
        <f t="array" aca="1" ref="BC1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aca="1" ref="BD18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 ca="1">IFERROR(_xlfn.XLOOKUP(AO183, BASE_MAPA!$D$2:$D$359, BASE_MAPA!$I$2:$I$359), "ERRO")</f>
        <v>ERRO</v>
      </c>
      <c r="BF183" s="281" t="str">
        <f ca="1"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 ca="1"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aca="1" ref="M1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aca="1" ref="N1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aca="1" ref="S1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aca="1" ref="T1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 ca="1">IF(BS_CONTROLE[[#This Row],[Atividade]]=0, "-", BS_CONTROLE[[#This Row],[Atividade]])</f>
        <v>-</v>
      </c>
      <c r="AJ184" s="9" t="str">
        <f ca="1">IF(D184="","*",VLOOKUP(AI184,BS_ATIVIDADE[#Data],3,FALSE))</f>
        <v>*</v>
      </c>
      <c r="AK184" s="278" t="str">
        <f ca="1">IF(BS_CONTROLE[[#This Row],[Local - Partida]]=0, "-", BS_CONTROLE[[#This Row],[Local - Partida]])</f>
        <v>-</v>
      </c>
      <c r="AL184" s="278" t="str">
        <f ca="1">IF(BS_CONTROLE[[#This Row],[Local - Encerramento]]=0, "-", BS_CONTROLE[[#This Row],[Local - Encerramento]])</f>
        <v>-</v>
      </c>
      <c r="AM184" s="278" t="str">
        <f ca="1">IF(BS_CONTROLE[[#This Row],[Entre - Estações]]=0, "-", BS_CONTROLE[[#This Row],[Entre - Estações]])</f>
        <v>-</v>
      </c>
      <c r="AN184" s="278" t="str">
        <f ca="1">IF(BS_CONTROLE[[#This Row],[SB]]=0, "-", BS_CONTROLE[[#This Row],[SB]])</f>
        <v>-</v>
      </c>
      <c r="AO184" s="279" t="str">
        <f ca="1">IF(BS_CONTROLE[[#This Row],[SUB]]=0, "-", BS_CONTROLE[[#This Row],[SUB]])</f>
        <v>-</v>
      </c>
      <c r="AP184" s="280" t="str">
        <f ca="1">IF(BS_CONTROLE[[#This Row],[KM - Inicio]]=0, "-", BS_CONTROLE[[#This Row],[KM - Inicio]])</f>
        <v>-</v>
      </c>
      <c r="AQ184" s="280" t="str">
        <f ca="1"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 ca="1">IFERROR(_xlfn.XLOOKUP(AI184, BS_ATIVIDADE[ATIVIDADE],BS_ATIVIDADE[UNIDADE] ), "*")</f>
        <v>*</v>
      </c>
      <c r="BC184" s="70" t="str" cm="1">
        <f t="array" aca="1" ref="BC1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aca="1" ref="BD18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 ca="1">IFERROR(_xlfn.XLOOKUP(AO184, BASE_MAPA!$D$2:$D$359, BASE_MAPA!$I$2:$I$359), "ERRO")</f>
        <v>ERRO</v>
      </c>
      <c r="BF184" s="281" t="str">
        <f ca="1"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 ca="1"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aca="1" ref="M1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aca="1" ref="N1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aca="1" ref="S1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aca="1" ref="T1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 ca="1">IF(BS_CONTROLE[[#This Row],[Atividade]]=0, "-", BS_CONTROLE[[#This Row],[Atividade]])</f>
        <v>-</v>
      </c>
      <c r="AJ185" s="9" t="str">
        <f ca="1">IF(D185="","*",VLOOKUP(AI185,BS_ATIVIDADE[#Data],3,FALSE))</f>
        <v>*</v>
      </c>
      <c r="AK185" s="278" t="str">
        <f ca="1">IF(BS_CONTROLE[[#This Row],[Local - Partida]]=0, "-", BS_CONTROLE[[#This Row],[Local - Partida]])</f>
        <v>-</v>
      </c>
      <c r="AL185" s="278" t="str">
        <f ca="1">IF(BS_CONTROLE[[#This Row],[Local - Encerramento]]=0, "-", BS_CONTROLE[[#This Row],[Local - Encerramento]])</f>
        <v>-</v>
      </c>
      <c r="AM185" s="278" t="str">
        <f ca="1">IF(BS_CONTROLE[[#This Row],[Entre - Estações]]=0, "-", BS_CONTROLE[[#This Row],[Entre - Estações]])</f>
        <v>-</v>
      </c>
      <c r="AN185" s="278" t="str">
        <f ca="1">IF(BS_CONTROLE[[#This Row],[SB]]=0, "-", BS_CONTROLE[[#This Row],[SB]])</f>
        <v>-</v>
      </c>
      <c r="AO185" s="279" t="str">
        <f ca="1">IF(BS_CONTROLE[[#This Row],[SUB]]=0, "-", BS_CONTROLE[[#This Row],[SUB]])</f>
        <v>-</v>
      </c>
      <c r="AP185" s="280" t="str">
        <f ca="1">IF(BS_CONTROLE[[#This Row],[KM - Inicio]]=0, "-", BS_CONTROLE[[#This Row],[KM - Inicio]])</f>
        <v>-</v>
      </c>
      <c r="AQ185" s="280" t="str">
        <f ca="1"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 ca="1">IFERROR(_xlfn.XLOOKUP(AI185, BS_ATIVIDADE[ATIVIDADE],BS_ATIVIDADE[UNIDADE] ), "*")</f>
        <v>*</v>
      </c>
      <c r="BC185" s="70" t="str" cm="1">
        <f t="array" aca="1" ref="BC1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aca="1" ref="BD18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 ca="1">IFERROR(_xlfn.XLOOKUP(AO185, BASE_MAPA!$D$2:$D$359, BASE_MAPA!$I$2:$I$359), "ERRO")</f>
        <v>ERRO</v>
      </c>
      <c r="BF185" s="281" t="str">
        <f ca="1"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 ca="1"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aca="1" ref="M1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aca="1" ref="N1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aca="1" ref="S1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aca="1" ref="T1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 ca="1">IF(BS_CONTROLE[[#This Row],[Atividade]]=0, "-", BS_CONTROLE[[#This Row],[Atividade]])</f>
        <v>-</v>
      </c>
      <c r="AJ186" s="9" t="str">
        <f ca="1">IF(D186="","*",VLOOKUP(AI186,BS_ATIVIDADE[#Data],3,FALSE))</f>
        <v>*</v>
      </c>
      <c r="AK186" s="278" t="str">
        <f ca="1">IF(BS_CONTROLE[[#This Row],[Local - Partida]]=0, "-", BS_CONTROLE[[#This Row],[Local - Partida]])</f>
        <v>-</v>
      </c>
      <c r="AL186" s="278" t="str">
        <f ca="1">IF(BS_CONTROLE[[#This Row],[Local - Encerramento]]=0, "-", BS_CONTROLE[[#This Row],[Local - Encerramento]])</f>
        <v>-</v>
      </c>
      <c r="AM186" s="278" t="str">
        <f ca="1">IF(BS_CONTROLE[[#This Row],[Entre - Estações]]=0, "-", BS_CONTROLE[[#This Row],[Entre - Estações]])</f>
        <v>-</v>
      </c>
      <c r="AN186" s="278" t="str">
        <f ca="1">IF(BS_CONTROLE[[#This Row],[SB]]=0, "-", BS_CONTROLE[[#This Row],[SB]])</f>
        <v>-</v>
      </c>
      <c r="AO186" s="279" t="str">
        <f ca="1">IF(BS_CONTROLE[[#This Row],[SUB]]=0, "-", BS_CONTROLE[[#This Row],[SUB]])</f>
        <v>-</v>
      </c>
      <c r="AP186" s="280" t="str">
        <f ca="1">IF(BS_CONTROLE[[#This Row],[KM - Inicio]]=0, "-", BS_CONTROLE[[#This Row],[KM - Inicio]])</f>
        <v>-</v>
      </c>
      <c r="AQ186" s="280" t="str">
        <f ca="1"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 ca="1">IFERROR(_xlfn.XLOOKUP(AI186, BS_ATIVIDADE[ATIVIDADE],BS_ATIVIDADE[UNIDADE] ), "*")</f>
        <v>*</v>
      </c>
      <c r="BC186" s="70" t="str" cm="1">
        <f t="array" aca="1" ref="BC1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aca="1" ref="BD18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 ca="1">IFERROR(_xlfn.XLOOKUP(AO186, BASE_MAPA!$D$2:$D$359, BASE_MAPA!$I$2:$I$359), "ERRO")</f>
        <v>ERRO</v>
      </c>
      <c r="BF186" s="281" t="str">
        <f ca="1"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 ca="1"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aca="1" ref="M1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aca="1" ref="N1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aca="1" ref="S1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aca="1" ref="T1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 ca="1">IF(BS_CONTROLE[[#This Row],[Atividade]]=0, "-", BS_CONTROLE[[#This Row],[Atividade]])</f>
        <v>-</v>
      </c>
      <c r="AJ187" s="9" t="str">
        <f ca="1">IF(D187="","*",VLOOKUP(AI187,BS_ATIVIDADE[#Data],3,FALSE))</f>
        <v>*</v>
      </c>
      <c r="AK187" s="278" t="str">
        <f ca="1">IF(BS_CONTROLE[[#This Row],[Local - Partida]]=0, "-", BS_CONTROLE[[#This Row],[Local - Partida]])</f>
        <v>-</v>
      </c>
      <c r="AL187" s="278" t="str">
        <f ca="1">IF(BS_CONTROLE[[#This Row],[Local - Encerramento]]=0, "-", BS_CONTROLE[[#This Row],[Local - Encerramento]])</f>
        <v>-</v>
      </c>
      <c r="AM187" s="278" t="str">
        <f ca="1">IF(BS_CONTROLE[[#This Row],[Entre - Estações]]=0, "-", BS_CONTROLE[[#This Row],[Entre - Estações]])</f>
        <v>-</v>
      </c>
      <c r="AN187" s="278" t="str">
        <f ca="1">IF(BS_CONTROLE[[#This Row],[SB]]=0, "-", BS_CONTROLE[[#This Row],[SB]])</f>
        <v>-</v>
      </c>
      <c r="AO187" s="279" t="str">
        <f ca="1">IF(BS_CONTROLE[[#This Row],[SUB]]=0, "-", BS_CONTROLE[[#This Row],[SUB]])</f>
        <v>-</v>
      </c>
      <c r="AP187" s="280" t="str">
        <f ca="1">IF(BS_CONTROLE[[#This Row],[KM - Inicio]]=0, "-", BS_CONTROLE[[#This Row],[KM - Inicio]])</f>
        <v>-</v>
      </c>
      <c r="AQ187" s="280" t="str">
        <f ca="1"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 ca="1">IFERROR(_xlfn.XLOOKUP(AI187, BS_ATIVIDADE[ATIVIDADE],BS_ATIVIDADE[UNIDADE] ), "*")</f>
        <v>*</v>
      </c>
      <c r="BC187" s="70" t="str" cm="1">
        <f t="array" aca="1" ref="BC1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aca="1" ref="BD18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 ca="1">IFERROR(_xlfn.XLOOKUP(AO187, BASE_MAPA!$D$2:$D$359, BASE_MAPA!$I$2:$I$359), "ERRO")</f>
        <v>ERRO</v>
      </c>
      <c r="BF187" s="281" t="str">
        <f ca="1"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 ca="1"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aca="1" ref="M1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aca="1" ref="N1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aca="1" ref="S1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aca="1" ref="T1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 ca="1">IF(BS_CONTROLE[[#This Row],[Atividade]]=0, "-", BS_CONTROLE[[#This Row],[Atividade]])</f>
        <v>-</v>
      </c>
      <c r="AJ188" s="9" t="str">
        <f ca="1">IF(D188="","*",VLOOKUP(AI188,BS_ATIVIDADE[#Data],3,FALSE))</f>
        <v>*</v>
      </c>
      <c r="AK188" s="278" t="str">
        <f ca="1">IF(BS_CONTROLE[[#This Row],[Local - Partida]]=0, "-", BS_CONTROLE[[#This Row],[Local - Partida]])</f>
        <v>-</v>
      </c>
      <c r="AL188" s="278" t="str">
        <f ca="1">IF(BS_CONTROLE[[#This Row],[Local - Encerramento]]=0, "-", BS_CONTROLE[[#This Row],[Local - Encerramento]])</f>
        <v>-</v>
      </c>
      <c r="AM188" s="278" t="str">
        <f ca="1">IF(BS_CONTROLE[[#This Row],[Entre - Estações]]=0, "-", BS_CONTROLE[[#This Row],[Entre - Estações]])</f>
        <v>-</v>
      </c>
      <c r="AN188" s="278" t="str">
        <f ca="1">IF(BS_CONTROLE[[#This Row],[SB]]=0, "-", BS_CONTROLE[[#This Row],[SB]])</f>
        <v>-</v>
      </c>
      <c r="AO188" s="279" t="str">
        <f ca="1">IF(BS_CONTROLE[[#This Row],[SUB]]=0, "-", BS_CONTROLE[[#This Row],[SUB]])</f>
        <v>-</v>
      </c>
      <c r="AP188" s="280" t="str">
        <f ca="1">IF(BS_CONTROLE[[#This Row],[KM - Inicio]]=0, "-", BS_CONTROLE[[#This Row],[KM - Inicio]])</f>
        <v>-</v>
      </c>
      <c r="AQ188" s="280" t="str">
        <f ca="1"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 ca="1">IFERROR(_xlfn.XLOOKUP(AI188, BS_ATIVIDADE[ATIVIDADE],BS_ATIVIDADE[UNIDADE] ), "*")</f>
        <v>*</v>
      </c>
      <c r="BC188" s="70" t="str" cm="1">
        <f t="array" aca="1" ref="BC1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aca="1" ref="BD18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 ca="1">IFERROR(_xlfn.XLOOKUP(AO188, BASE_MAPA!$D$2:$D$359, BASE_MAPA!$I$2:$I$359), "ERRO")</f>
        <v>ERRO</v>
      </c>
      <c r="BF188" s="281" t="str">
        <f ca="1"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 ca="1"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aca="1" ref="M1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aca="1" ref="N1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aca="1" ref="S1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aca="1" ref="T1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 ca="1">IF(BS_CONTROLE[[#This Row],[Atividade]]=0, "-", BS_CONTROLE[[#This Row],[Atividade]])</f>
        <v>-</v>
      </c>
      <c r="AJ189" s="9" t="str">
        <f ca="1">IF(D189="","*",VLOOKUP(AI189,BS_ATIVIDADE[#Data],3,FALSE))</f>
        <v>*</v>
      </c>
      <c r="AK189" s="278" t="str">
        <f ca="1">IF(BS_CONTROLE[[#This Row],[Local - Partida]]=0, "-", BS_CONTROLE[[#This Row],[Local - Partida]])</f>
        <v>-</v>
      </c>
      <c r="AL189" s="278" t="str">
        <f ca="1">IF(BS_CONTROLE[[#This Row],[Local - Encerramento]]=0, "-", BS_CONTROLE[[#This Row],[Local - Encerramento]])</f>
        <v>-</v>
      </c>
      <c r="AM189" s="278" t="str">
        <f ca="1">IF(BS_CONTROLE[[#This Row],[Entre - Estações]]=0, "-", BS_CONTROLE[[#This Row],[Entre - Estações]])</f>
        <v>-</v>
      </c>
      <c r="AN189" s="278" t="str">
        <f ca="1">IF(BS_CONTROLE[[#This Row],[SB]]=0, "-", BS_CONTROLE[[#This Row],[SB]])</f>
        <v>-</v>
      </c>
      <c r="AO189" s="279" t="str">
        <f ca="1">IF(BS_CONTROLE[[#This Row],[SUB]]=0, "-", BS_CONTROLE[[#This Row],[SUB]])</f>
        <v>-</v>
      </c>
      <c r="AP189" s="280" t="str">
        <f ca="1">IF(BS_CONTROLE[[#This Row],[KM - Inicio]]=0, "-", BS_CONTROLE[[#This Row],[KM - Inicio]])</f>
        <v>-</v>
      </c>
      <c r="AQ189" s="280" t="str">
        <f ca="1"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 ca="1">IFERROR(_xlfn.XLOOKUP(AI189, BS_ATIVIDADE[ATIVIDADE],BS_ATIVIDADE[UNIDADE] ), "*")</f>
        <v>*</v>
      </c>
      <c r="BC189" s="70" t="str" cm="1">
        <f t="array" aca="1" ref="BC1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aca="1" ref="BD18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 ca="1">IFERROR(_xlfn.XLOOKUP(AO189, BASE_MAPA!$D$2:$D$359, BASE_MAPA!$I$2:$I$359), "ERRO")</f>
        <v>ERRO</v>
      </c>
      <c r="BF189" s="281" t="str">
        <f ca="1"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 ca="1"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aca="1" ref="M1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aca="1" ref="N1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aca="1" ref="S1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aca="1" ref="T1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 ca="1">IF(BS_CONTROLE[[#This Row],[Atividade]]=0, "-", BS_CONTROLE[[#This Row],[Atividade]])</f>
        <v>-</v>
      </c>
      <c r="AJ190" s="9" t="str">
        <f ca="1">IF(D190="","*",VLOOKUP(AI190,BS_ATIVIDADE[#Data],3,FALSE))</f>
        <v>*</v>
      </c>
      <c r="AK190" s="278" t="str">
        <f ca="1">IF(BS_CONTROLE[[#This Row],[Local - Partida]]=0, "-", BS_CONTROLE[[#This Row],[Local - Partida]])</f>
        <v>-</v>
      </c>
      <c r="AL190" s="278" t="str">
        <f ca="1">IF(BS_CONTROLE[[#This Row],[Local - Encerramento]]=0, "-", BS_CONTROLE[[#This Row],[Local - Encerramento]])</f>
        <v>-</v>
      </c>
      <c r="AM190" s="278" t="str">
        <f ca="1">IF(BS_CONTROLE[[#This Row],[Entre - Estações]]=0, "-", BS_CONTROLE[[#This Row],[Entre - Estações]])</f>
        <v>-</v>
      </c>
      <c r="AN190" s="278" t="str">
        <f ca="1">IF(BS_CONTROLE[[#This Row],[SB]]=0, "-", BS_CONTROLE[[#This Row],[SB]])</f>
        <v>-</v>
      </c>
      <c r="AO190" s="279" t="str">
        <f ca="1">IF(BS_CONTROLE[[#This Row],[SUB]]=0, "-", BS_CONTROLE[[#This Row],[SUB]])</f>
        <v>-</v>
      </c>
      <c r="AP190" s="280" t="str">
        <f ca="1">IF(BS_CONTROLE[[#This Row],[KM - Inicio]]=0, "-", BS_CONTROLE[[#This Row],[KM - Inicio]])</f>
        <v>-</v>
      </c>
      <c r="AQ190" s="280" t="str">
        <f ca="1"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 ca="1">IFERROR(_xlfn.XLOOKUP(AI190, BS_ATIVIDADE[ATIVIDADE],BS_ATIVIDADE[UNIDADE] ), "*")</f>
        <v>*</v>
      </c>
      <c r="BC190" s="70" t="str" cm="1">
        <f t="array" aca="1" ref="BC1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aca="1" ref="BD19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 ca="1">IFERROR(_xlfn.XLOOKUP(AO190, BASE_MAPA!$D$2:$D$359, BASE_MAPA!$I$2:$I$359), "ERRO")</f>
        <v>ERRO</v>
      </c>
      <c r="BF190" s="281" t="str">
        <f ca="1"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 ca="1"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aca="1" ref="M1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aca="1" ref="N1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aca="1" ref="S1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aca="1" ref="T1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 ca="1">IF(BS_CONTROLE[[#This Row],[Atividade]]=0, "-", BS_CONTROLE[[#This Row],[Atividade]])</f>
        <v>-</v>
      </c>
      <c r="AJ191" s="9" t="str">
        <f ca="1">IF(D191="","*",VLOOKUP(AI191,BS_ATIVIDADE[#Data],3,FALSE))</f>
        <v>*</v>
      </c>
      <c r="AK191" s="278" t="str">
        <f ca="1">IF(BS_CONTROLE[[#This Row],[Local - Partida]]=0, "-", BS_CONTROLE[[#This Row],[Local - Partida]])</f>
        <v>-</v>
      </c>
      <c r="AL191" s="278" t="str">
        <f ca="1">IF(BS_CONTROLE[[#This Row],[Local - Encerramento]]=0, "-", BS_CONTROLE[[#This Row],[Local - Encerramento]])</f>
        <v>-</v>
      </c>
      <c r="AM191" s="278" t="str">
        <f ca="1">IF(BS_CONTROLE[[#This Row],[Entre - Estações]]=0, "-", BS_CONTROLE[[#This Row],[Entre - Estações]])</f>
        <v>-</v>
      </c>
      <c r="AN191" s="278" t="str">
        <f ca="1">IF(BS_CONTROLE[[#This Row],[SB]]=0, "-", BS_CONTROLE[[#This Row],[SB]])</f>
        <v>-</v>
      </c>
      <c r="AO191" s="279" t="str">
        <f ca="1">IF(BS_CONTROLE[[#This Row],[SUB]]=0, "-", BS_CONTROLE[[#This Row],[SUB]])</f>
        <v>-</v>
      </c>
      <c r="AP191" s="280" t="str">
        <f ca="1">IF(BS_CONTROLE[[#This Row],[KM - Inicio]]=0, "-", BS_CONTROLE[[#This Row],[KM - Inicio]])</f>
        <v>-</v>
      </c>
      <c r="AQ191" s="280" t="str">
        <f ca="1"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 ca="1">IFERROR(_xlfn.XLOOKUP(AI191, BS_ATIVIDADE[ATIVIDADE],BS_ATIVIDADE[UNIDADE] ), "*")</f>
        <v>*</v>
      </c>
      <c r="BC191" s="70" t="str" cm="1">
        <f t="array" aca="1" ref="BC1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aca="1" ref="BD19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 ca="1">IFERROR(_xlfn.XLOOKUP(AO191, BASE_MAPA!$D$2:$D$359, BASE_MAPA!$I$2:$I$359), "ERRO")</f>
        <v>ERRO</v>
      </c>
      <c r="BF191" s="281" t="str">
        <f ca="1"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 ca="1"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aca="1" ref="M1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aca="1" ref="N1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aca="1" ref="S1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aca="1" ref="T1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 ca="1">IF(BS_CONTROLE[[#This Row],[Atividade]]=0, "-", BS_CONTROLE[[#This Row],[Atividade]])</f>
        <v>-</v>
      </c>
      <c r="AJ192" s="9" t="str">
        <f ca="1">IF(D192="","*",VLOOKUP(AI192,BS_ATIVIDADE[#Data],3,FALSE))</f>
        <v>*</v>
      </c>
      <c r="AK192" s="278" t="str">
        <f ca="1">IF(BS_CONTROLE[[#This Row],[Local - Partida]]=0, "-", BS_CONTROLE[[#This Row],[Local - Partida]])</f>
        <v>-</v>
      </c>
      <c r="AL192" s="278" t="str">
        <f ca="1">IF(BS_CONTROLE[[#This Row],[Local - Encerramento]]=0, "-", BS_CONTROLE[[#This Row],[Local - Encerramento]])</f>
        <v>-</v>
      </c>
      <c r="AM192" s="278" t="str">
        <f ca="1">IF(BS_CONTROLE[[#This Row],[Entre - Estações]]=0, "-", BS_CONTROLE[[#This Row],[Entre - Estações]])</f>
        <v>-</v>
      </c>
      <c r="AN192" s="278" t="str">
        <f ca="1">IF(BS_CONTROLE[[#This Row],[SB]]=0, "-", BS_CONTROLE[[#This Row],[SB]])</f>
        <v>-</v>
      </c>
      <c r="AO192" s="279" t="str">
        <f ca="1">IF(BS_CONTROLE[[#This Row],[SUB]]=0, "-", BS_CONTROLE[[#This Row],[SUB]])</f>
        <v>-</v>
      </c>
      <c r="AP192" s="280" t="str">
        <f ca="1">IF(BS_CONTROLE[[#This Row],[KM - Inicio]]=0, "-", BS_CONTROLE[[#This Row],[KM - Inicio]])</f>
        <v>-</v>
      </c>
      <c r="AQ192" s="280" t="str">
        <f ca="1"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 ca="1">IFERROR(_xlfn.XLOOKUP(AI192, BS_ATIVIDADE[ATIVIDADE],BS_ATIVIDADE[UNIDADE] ), "*")</f>
        <v>*</v>
      </c>
      <c r="BC192" s="70" t="str" cm="1">
        <f t="array" aca="1" ref="BC1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aca="1" ref="BD19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 ca="1">IFERROR(_xlfn.XLOOKUP(AO192, BASE_MAPA!$D$2:$D$359, BASE_MAPA!$I$2:$I$359), "ERRO")</f>
        <v>ERRO</v>
      </c>
      <c r="BF192" s="281" t="str">
        <f ca="1"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 ca="1"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aca="1" ref="M1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aca="1" ref="N1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aca="1" ref="S1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aca="1" ref="T1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 ca="1">IF(BS_CONTROLE[[#This Row],[Atividade]]=0, "-", BS_CONTROLE[[#This Row],[Atividade]])</f>
        <v>-</v>
      </c>
      <c r="AJ193" s="9" t="str">
        <f ca="1">IF(D193="","*",VLOOKUP(AI193,BS_ATIVIDADE[#Data],3,FALSE))</f>
        <v>*</v>
      </c>
      <c r="AK193" s="278" t="str">
        <f ca="1">IF(BS_CONTROLE[[#This Row],[Local - Partida]]=0, "-", BS_CONTROLE[[#This Row],[Local - Partida]])</f>
        <v>-</v>
      </c>
      <c r="AL193" s="278" t="str">
        <f ca="1">IF(BS_CONTROLE[[#This Row],[Local - Encerramento]]=0, "-", BS_CONTROLE[[#This Row],[Local - Encerramento]])</f>
        <v>-</v>
      </c>
      <c r="AM193" s="278" t="str">
        <f ca="1">IF(BS_CONTROLE[[#This Row],[Entre - Estações]]=0, "-", BS_CONTROLE[[#This Row],[Entre - Estações]])</f>
        <v>-</v>
      </c>
      <c r="AN193" s="278" t="str">
        <f ca="1">IF(BS_CONTROLE[[#This Row],[SB]]=0, "-", BS_CONTROLE[[#This Row],[SB]])</f>
        <v>-</v>
      </c>
      <c r="AO193" s="279" t="str">
        <f ca="1">IF(BS_CONTROLE[[#This Row],[SUB]]=0, "-", BS_CONTROLE[[#This Row],[SUB]])</f>
        <v>-</v>
      </c>
      <c r="AP193" s="280" t="str">
        <f ca="1">IF(BS_CONTROLE[[#This Row],[KM - Inicio]]=0, "-", BS_CONTROLE[[#This Row],[KM - Inicio]])</f>
        <v>-</v>
      </c>
      <c r="AQ193" s="280" t="str">
        <f ca="1"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 ca="1">IFERROR(_xlfn.XLOOKUP(AI193, BS_ATIVIDADE[ATIVIDADE],BS_ATIVIDADE[UNIDADE] ), "*")</f>
        <v>*</v>
      </c>
      <c r="BC193" s="70" t="str" cm="1">
        <f t="array" aca="1" ref="BC1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aca="1" ref="BD19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 ca="1">IFERROR(_xlfn.XLOOKUP(AO193, BASE_MAPA!$D$2:$D$359, BASE_MAPA!$I$2:$I$359), "ERRO")</f>
        <v>ERRO</v>
      </c>
      <c r="BF193" s="281" t="str">
        <f ca="1"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 ca="1"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aca="1" ref="M1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aca="1" ref="N1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aca="1" ref="S1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aca="1" ref="T1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 ca="1">IF(BS_CONTROLE[[#This Row],[Atividade]]=0, "-", BS_CONTROLE[[#This Row],[Atividade]])</f>
        <v>-</v>
      </c>
      <c r="AJ194" s="9" t="str">
        <f ca="1">IF(D194="","*",VLOOKUP(AI194,BS_ATIVIDADE[#Data],3,FALSE))</f>
        <v>*</v>
      </c>
      <c r="AK194" s="278" t="str">
        <f ca="1">IF(BS_CONTROLE[[#This Row],[Local - Partida]]=0, "-", BS_CONTROLE[[#This Row],[Local - Partida]])</f>
        <v>-</v>
      </c>
      <c r="AL194" s="278" t="str">
        <f ca="1">IF(BS_CONTROLE[[#This Row],[Local - Encerramento]]=0, "-", BS_CONTROLE[[#This Row],[Local - Encerramento]])</f>
        <v>-</v>
      </c>
      <c r="AM194" s="278" t="str">
        <f ca="1">IF(BS_CONTROLE[[#This Row],[Entre - Estações]]=0, "-", BS_CONTROLE[[#This Row],[Entre - Estações]])</f>
        <v>-</v>
      </c>
      <c r="AN194" s="278" t="str">
        <f ca="1">IF(BS_CONTROLE[[#This Row],[SB]]=0, "-", BS_CONTROLE[[#This Row],[SB]])</f>
        <v>-</v>
      </c>
      <c r="AO194" s="279" t="str">
        <f ca="1">IF(BS_CONTROLE[[#This Row],[SUB]]=0, "-", BS_CONTROLE[[#This Row],[SUB]])</f>
        <v>-</v>
      </c>
      <c r="AP194" s="280" t="str">
        <f ca="1">IF(BS_CONTROLE[[#This Row],[KM - Inicio]]=0, "-", BS_CONTROLE[[#This Row],[KM - Inicio]])</f>
        <v>-</v>
      </c>
      <c r="AQ194" s="280" t="str">
        <f ca="1"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 ca="1">IFERROR(_xlfn.XLOOKUP(AI194, BS_ATIVIDADE[ATIVIDADE],BS_ATIVIDADE[UNIDADE] ), "*")</f>
        <v>*</v>
      </c>
      <c r="BC194" s="70" t="str" cm="1">
        <f t="array" aca="1" ref="BC1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aca="1" ref="BD19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 ca="1">IFERROR(_xlfn.XLOOKUP(AO194, BASE_MAPA!$D$2:$D$359, BASE_MAPA!$I$2:$I$359), "ERRO")</f>
        <v>ERRO</v>
      </c>
      <c r="BF194" s="281" t="str">
        <f ca="1"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 ca="1"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aca="1" ref="M1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aca="1" ref="N1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aca="1" ref="S1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aca="1" ref="T1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 ca="1">IF(BS_CONTROLE[[#This Row],[Atividade]]=0, "-", BS_CONTROLE[[#This Row],[Atividade]])</f>
        <v>-</v>
      </c>
      <c r="AJ195" s="9" t="str">
        <f ca="1">IF(D195="","*",VLOOKUP(AI195,BS_ATIVIDADE[#Data],3,FALSE))</f>
        <v>*</v>
      </c>
      <c r="AK195" s="278" t="str">
        <f ca="1">IF(BS_CONTROLE[[#This Row],[Local - Partida]]=0, "-", BS_CONTROLE[[#This Row],[Local - Partida]])</f>
        <v>-</v>
      </c>
      <c r="AL195" s="278" t="str">
        <f ca="1">IF(BS_CONTROLE[[#This Row],[Local - Encerramento]]=0, "-", BS_CONTROLE[[#This Row],[Local - Encerramento]])</f>
        <v>-</v>
      </c>
      <c r="AM195" s="278" t="str">
        <f ca="1">IF(BS_CONTROLE[[#This Row],[Entre - Estações]]=0, "-", BS_CONTROLE[[#This Row],[Entre - Estações]])</f>
        <v>-</v>
      </c>
      <c r="AN195" s="278" t="str">
        <f ca="1">IF(BS_CONTROLE[[#This Row],[SB]]=0, "-", BS_CONTROLE[[#This Row],[SB]])</f>
        <v>-</v>
      </c>
      <c r="AO195" s="279" t="str">
        <f ca="1">IF(BS_CONTROLE[[#This Row],[SUB]]=0, "-", BS_CONTROLE[[#This Row],[SUB]])</f>
        <v>-</v>
      </c>
      <c r="AP195" s="280" t="str">
        <f ca="1">IF(BS_CONTROLE[[#This Row],[KM - Inicio]]=0, "-", BS_CONTROLE[[#This Row],[KM - Inicio]])</f>
        <v>-</v>
      </c>
      <c r="AQ195" s="280" t="str">
        <f ca="1"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 ca="1">IFERROR(_xlfn.XLOOKUP(AI195, BS_ATIVIDADE[ATIVIDADE],BS_ATIVIDADE[UNIDADE] ), "*")</f>
        <v>*</v>
      </c>
      <c r="BC195" s="70" t="str" cm="1">
        <f t="array" aca="1" ref="BC1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aca="1" ref="BD19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 ca="1">IFERROR(_xlfn.XLOOKUP(AO195, BASE_MAPA!$D$2:$D$359, BASE_MAPA!$I$2:$I$359), "ERRO")</f>
        <v>ERRO</v>
      </c>
      <c r="BF195" s="281" t="str">
        <f ca="1"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 ca="1"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aca="1" ref="M1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aca="1" ref="N1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aca="1" ref="S1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aca="1" ref="T1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 ca="1">IF(BS_CONTROLE[[#This Row],[Atividade]]=0, "-", BS_CONTROLE[[#This Row],[Atividade]])</f>
        <v>-</v>
      </c>
      <c r="AJ196" s="9" t="str">
        <f ca="1">IF(D196="","*",VLOOKUP(AI196,BS_ATIVIDADE[#Data],3,FALSE))</f>
        <v>*</v>
      </c>
      <c r="AK196" s="278" t="str">
        <f ca="1">IF(BS_CONTROLE[[#This Row],[Local - Partida]]=0, "-", BS_CONTROLE[[#This Row],[Local - Partida]])</f>
        <v>-</v>
      </c>
      <c r="AL196" s="278" t="str">
        <f ca="1">IF(BS_CONTROLE[[#This Row],[Local - Encerramento]]=0, "-", BS_CONTROLE[[#This Row],[Local - Encerramento]])</f>
        <v>-</v>
      </c>
      <c r="AM196" s="278" t="str">
        <f ca="1">IF(BS_CONTROLE[[#This Row],[Entre - Estações]]=0, "-", BS_CONTROLE[[#This Row],[Entre - Estações]])</f>
        <v>-</v>
      </c>
      <c r="AN196" s="278" t="str">
        <f ca="1">IF(BS_CONTROLE[[#This Row],[SB]]=0, "-", BS_CONTROLE[[#This Row],[SB]])</f>
        <v>-</v>
      </c>
      <c r="AO196" s="279" t="str">
        <f ca="1">IF(BS_CONTROLE[[#This Row],[SUB]]=0, "-", BS_CONTROLE[[#This Row],[SUB]])</f>
        <v>-</v>
      </c>
      <c r="AP196" s="280" t="str">
        <f ca="1">IF(BS_CONTROLE[[#This Row],[KM - Inicio]]=0, "-", BS_CONTROLE[[#This Row],[KM - Inicio]])</f>
        <v>-</v>
      </c>
      <c r="AQ196" s="280" t="str">
        <f ca="1"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 ca="1">IFERROR(_xlfn.XLOOKUP(AI196, BS_ATIVIDADE[ATIVIDADE],BS_ATIVIDADE[UNIDADE] ), "*")</f>
        <v>*</v>
      </c>
      <c r="BC196" s="70" t="str" cm="1">
        <f t="array" aca="1" ref="BC1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aca="1" ref="BD19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 ca="1">IFERROR(_xlfn.XLOOKUP(AO196, BASE_MAPA!$D$2:$D$359, BASE_MAPA!$I$2:$I$359), "ERRO")</f>
        <v>ERRO</v>
      </c>
      <c r="BF196" s="281" t="str">
        <f ca="1"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 ca="1"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aca="1" ref="M1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aca="1" ref="N1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aca="1" ref="S1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aca="1" ref="T1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 ca="1">IF(BS_CONTROLE[[#This Row],[Atividade]]=0, "-", BS_CONTROLE[[#This Row],[Atividade]])</f>
        <v>-</v>
      </c>
      <c r="AJ197" s="9" t="str">
        <f ca="1">IF(D197="","*",VLOOKUP(AI197,BS_ATIVIDADE[#Data],3,FALSE))</f>
        <v>*</v>
      </c>
      <c r="AK197" s="278" t="str">
        <f ca="1">IF(BS_CONTROLE[[#This Row],[Local - Partida]]=0, "-", BS_CONTROLE[[#This Row],[Local - Partida]])</f>
        <v>-</v>
      </c>
      <c r="AL197" s="278" t="str">
        <f ca="1">IF(BS_CONTROLE[[#This Row],[Local - Encerramento]]=0, "-", BS_CONTROLE[[#This Row],[Local - Encerramento]])</f>
        <v>-</v>
      </c>
      <c r="AM197" s="278" t="str">
        <f ca="1">IF(BS_CONTROLE[[#This Row],[Entre - Estações]]=0, "-", BS_CONTROLE[[#This Row],[Entre - Estações]])</f>
        <v>-</v>
      </c>
      <c r="AN197" s="278" t="str">
        <f ca="1">IF(BS_CONTROLE[[#This Row],[SB]]=0, "-", BS_CONTROLE[[#This Row],[SB]])</f>
        <v>-</v>
      </c>
      <c r="AO197" s="279" t="str">
        <f ca="1">IF(BS_CONTROLE[[#This Row],[SUB]]=0, "-", BS_CONTROLE[[#This Row],[SUB]])</f>
        <v>-</v>
      </c>
      <c r="AP197" s="280" t="str">
        <f ca="1">IF(BS_CONTROLE[[#This Row],[KM - Inicio]]=0, "-", BS_CONTROLE[[#This Row],[KM - Inicio]])</f>
        <v>-</v>
      </c>
      <c r="AQ197" s="280" t="str">
        <f ca="1"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 ca="1">IFERROR(_xlfn.XLOOKUP(AI197, BS_ATIVIDADE[ATIVIDADE],BS_ATIVIDADE[UNIDADE] ), "*")</f>
        <v>*</v>
      </c>
      <c r="BC197" s="70" t="str" cm="1">
        <f t="array" aca="1" ref="BC1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aca="1" ref="BD19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 ca="1">IFERROR(_xlfn.XLOOKUP(AO197, BASE_MAPA!$D$2:$D$359, BASE_MAPA!$I$2:$I$359), "ERRO")</f>
        <v>ERRO</v>
      </c>
      <c r="BF197" s="281" t="str">
        <f ca="1"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 ca="1"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aca="1" ref="M1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aca="1" ref="N1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aca="1" ref="S1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aca="1" ref="T1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 ca="1">IF(BS_CONTROLE[[#This Row],[Atividade]]=0, "-", BS_CONTROLE[[#This Row],[Atividade]])</f>
        <v>-</v>
      </c>
      <c r="AJ198" s="9" t="str">
        <f ca="1">IF(D198="","*",VLOOKUP(AI198,BS_ATIVIDADE[#Data],3,FALSE))</f>
        <v>*</v>
      </c>
      <c r="AK198" s="278" t="str">
        <f ca="1">IF(BS_CONTROLE[[#This Row],[Local - Partida]]=0, "-", BS_CONTROLE[[#This Row],[Local - Partida]])</f>
        <v>-</v>
      </c>
      <c r="AL198" s="278" t="str">
        <f ca="1">IF(BS_CONTROLE[[#This Row],[Local - Encerramento]]=0, "-", BS_CONTROLE[[#This Row],[Local - Encerramento]])</f>
        <v>-</v>
      </c>
      <c r="AM198" s="278" t="str">
        <f ca="1">IF(BS_CONTROLE[[#This Row],[Entre - Estações]]=0, "-", BS_CONTROLE[[#This Row],[Entre - Estações]])</f>
        <v>-</v>
      </c>
      <c r="AN198" s="278" t="str">
        <f ca="1">IF(BS_CONTROLE[[#This Row],[SB]]=0, "-", BS_CONTROLE[[#This Row],[SB]])</f>
        <v>-</v>
      </c>
      <c r="AO198" s="279" t="str">
        <f ca="1">IF(BS_CONTROLE[[#This Row],[SUB]]=0, "-", BS_CONTROLE[[#This Row],[SUB]])</f>
        <v>-</v>
      </c>
      <c r="AP198" s="280" t="str">
        <f ca="1">IF(BS_CONTROLE[[#This Row],[KM - Inicio]]=0, "-", BS_CONTROLE[[#This Row],[KM - Inicio]])</f>
        <v>-</v>
      </c>
      <c r="AQ198" s="280" t="str">
        <f ca="1"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 ca="1">IFERROR(_xlfn.XLOOKUP(AI198, BS_ATIVIDADE[ATIVIDADE],BS_ATIVIDADE[UNIDADE] ), "*")</f>
        <v>*</v>
      </c>
      <c r="BC198" s="70" t="str" cm="1">
        <f t="array" aca="1" ref="BC1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aca="1" ref="BD19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 ca="1">IFERROR(_xlfn.XLOOKUP(AO198, BASE_MAPA!$D$2:$D$359, BASE_MAPA!$I$2:$I$359), "ERRO")</f>
        <v>ERRO</v>
      </c>
      <c r="BF198" s="281" t="str">
        <f ca="1"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 ca="1"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aca="1" ref="M1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aca="1" ref="N1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aca="1" ref="S1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aca="1" ref="T1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 ca="1">IF(BS_CONTROLE[[#This Row],[Atividade]]=0, "-", BS_CONTROLE[[#This Row],[Atividade]])</f>
        <v>-</v>
      </c>
      <c r="AJ199" s="9" t="str">
        <f ca="1">IF(D199="","*",VLOOKUP(AI199,BS_ATIVIDADE[#Data],3,FALSE))</f>
        <v>*</v>
      </c>
      <c r="AK199" s="278" t="str">
        <f ca="1">IF(BS_CONTROLE[[#This Row],[Local - Partida]]=0, "-", BS_CONTROLE[[#This Row],[Local - Partida]])</f>
        <v>-</v>
      </c>
      <c r="AL199" s="278" t="str">
        <f ca="1">IF(BS_CONTROLE[[#This Row],[Local - Encerramento]]=0, "-", BS_CONTROLE[[#This Row],[Local - Encerramento]])</f>
        <v>-</v>
      </c>
      <c r="AM199" s="278" t="str">
        <f ca="1">IF(BS_CONTROLE[[#This Row],[Entre - Estações]]=0, "-", BS_CONTROLE[[#This Row],[Entre - Estações]])</f>
        <v>-</v>
      </c>
      <c r="AN199" s="278" t="str">
        <f ca="1">IF(BS_CONTROLE[[#This Row],[SB]]=0, "-", BS_CONTROLE[[#This Row],[SB]])</f>
        <v>-</v>
      </c>
      <c r="AO199" s="279" t="str">
        <f ca="1">IF(BS_CONTROLE[[#This Row],[SUB]]=0, "-", BS_CONTROLE[[#This Row],[SUB]])</f>
        <v>-</v>
      </c>
      <c r="AP199" s="280" t="str">
        <f ca="1">IF(BS_CONTROLE[[#This Row],[KM - Inicio]]=0, "-", BS_CONTROLE[[#This Row],[KM - Inicio]])</f>
        <v>-</v>
      </c>
      <c r="AQ199" s="280" t="str">
        <f ca="1"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 ca="1">IFERROR(_xlfn.XLOOKUP(AI199, BS_ATIVIDADE[ATIVIDADE],BS_ATIVIDADE[UNIDADE] ), "*")</f>
        <v>*</v>
      </c>
      <c r="BC199" s="70" t="str" cm="1">
        <f t="array" aca="1" ref="BC1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aca="1" ref="BD19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 ca="1">IFERROR(_xlfn.XLOOKUP(AO199, BASE_MAPA!$D$2:$D$359, BASE_MAPA!$I$2:$I$359), "ERRO")</f>
        <v>ERRO</v>
      </c>
      <c r="BF199" s="281" t="str">
        <f ca="1"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 ca="1"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aca="1" ref="M2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aca="1" ref="N2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aca="1" ref="S2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aca="1" ref="T2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 ca="1">IF(BS_CONTROLE[[#This Row],[Atividade]]=0, "-", BS_CONTROLE[[#This Row],[Atividade]])</f>
        <v>-</v>
      </c>
      <c r="AJ200" s="9" t="str">
        <f ca="1">IF(D200="","*",VLOOKUP(AI200,BS_ATIVIDADE[#Data],3,FALSE))</f>
        <v>*</v>
      </c>
      <c r="AK200" s="278" t="str">
        <f ca="1">IF(BS_CONTROLE[[#This Row],[Local - Partida]]=0, "-", BS_CONTROLE[[#This Row],[Local - Partida]])</f>
        <v>-</v>
      </c>
      <c r="AL200" s="278" t="str">
        <f ca="1">IF(BS_CONTROLE[[#This Row],[Local - Encerramento]]=0, "-", BS_CONTROLE[[#This Row],[Local - Encerramento]])</f>
        <v>-</v>
      </c>
      <c r="AM200" s="278" t="str">
        <f ca="1">IF(BS_CONTROLE[[#This Row],[Entre - Estações]]=0, "-", BS_CONTROLE[[#This Row],[Entre - Estações]])</f>
        <v>-</v>
      </c>
      <c r="AN200" s="278" t="str">
        <f ca="1">IF(BS_CONTROLE[[#This Row],[SB]]=0, "-", BS_CONTROLE[[#This Row],[SB]])</f>
        <v>-</v>
      </c>
      <c r="AO200" s="279" t="str">
        <f ca="1">IF(BS_CONTROLE[[#This Row],[SUB]]=0, "-", BS_CONTROLE[[#This Row],[SUB]])</f>
        <v>-</v>
      </c>
      <c r="AP200" s="280" t="str">
        <f ca="1">IF(BS_CONTROLE[[#This Row],[KM - Inicio]]=0, "-", BS_CONTROLE[[#This Row],[KM - Inicio]])</f>
        <v>-</v>
      </c>
      <c r="AQ200" s="280" t="str">
        <f ca="1"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 ca="1">IFERROR(_xlfn.XLOOKUP(AI200, BS_ATIVIDADE[ATIVIDADE],BS_ATIVIDADE[UNIDADE] ), "*")</f>
        <v>*</v>
      </c>
      <c r="BC200" s="70" t="str" cm="1">
        <f t="array" aca="1" ref="BC2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aca="1" ref="BD20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 ca="1">IFERROR(_xlfn.XLOOKUP(AO200, BASE_MAPA!$D$2:$D$359, BASE_MAPA!$I$2:$I$359), "ERRO")</f>
        <v>ERRO</v>
      </c>
      <c r="BF200" s="281" t="str">
        <f ca="1"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 ca="1"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aca="1" ref="M2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aca="1" ref="N2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aca="1" ref="S2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aca="1" ref="T2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 ca="1">IF(BS_CONTROLE[[#This Row],[Atividade]]=0, "-", BS_CONTROLE[[#This Row],[Atividade]])</f>
        <v>-</v>
      </c>
      <c r="AJ201" s="9" t="str">
        <f ca="1">IF(D201="","*",VLOOKUP(AI201,BS_ATIVIDADE[#Data],3,FALSE))</f>
        <v>*</v>
      </c>
      <c r="AK201" s="278" t="str">
        <f ca="1">IF(BS_CONTROLE[[#This Row],[Local - Partida]]=0, "-", BS_CONTROLE[[#This Row],[Local - Partida]])</f>
        <v>-</v>
      </c>
      <c r="AL201" s="278" t="str">
        <f ca="1">IF(BS_CONTROLE[[#This Row],[Local - Encerramento]]=0, "-", BS_CONTROLE[[#This Row],[Local - Encerramento]])</f>
        <v>-</v>
      </c>
      <c r="AM201" s="278" t="str">
        <f ca="1">IF(BS_CONTROLE[[#This Row],[Entre - Estações]]=0, "-", BS_CONTROLE[[#This Row],[Entre - Estações]])</f>
        <v>-</v>
      </c>
      <c r="AN201" s="278" t="str">
        <f ca="1">IF(BS_CONTROLE[[#This Row],[SB]]=0, "-", BS_CONTROLE[[#This Row],[SB]])</f>
        <v>-</v>
      </c>
      <c r="AO201" s="279" t="str">
        <f ca="1">IF(BS_CONTROLE[[#This Row],[SUB]]=0, "-", BS_CONTROLE[[#This Row],[SUB]])</f>
        <v>-</v>
      </c>
      <c r="AP201" s="280" t="str">
        <f ca="1">IF(BS_CONTROLE[[#This Row],[KM - Inicio]]=0, "-", BS_CONTROLE[[#This Row],[KM - Inicio]])</f>
        <v>-</v>
      </c>
      <c r="AQ201" s="280" t="str">
        <f ca="1"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 ca="1">IFERROR(_xlfn.XLOOKUP(AI201, BS_ATIVIDADE[ATIVIDADE],BS_ATIVIDADE[UNIDADE] ), "*")</f>
        <v>*</v>
      </c>
      <c r="BC201" s="70" t="str" cm="1">
        <f t="array" aca="1" ref="BC2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aca="1" ref="BD20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 ca="1">IFERROR(_xlfn.XLOOKUP(AO201, BASE_MAPA!$D$2:$D$359, BASE_MAPA!$I$2:$I$359), "ERRO")</f>
        <v>ERRO</v>
      </c>
      <c r="BF201" s="281" t="str">
        <f ca="1"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 ca="1"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aca="1" ref="M2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aca="1" ref="N2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aca="1" ref="S2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aca="1" ref="T2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 ca="1">IF(BS_CONTROLE[[#This Row],[Atividade]]=0, "-", BS_CONTROLE[[#This Row],[Atividade]])</f>
        <v>-</v>
      </c>
      <c r="AJ202" s="9" t="str">
        <f ca="1">IF(D202="","*",VLOOKUP(AI202,BS_ATIVIDADE[#Data],3,FALSE))</f>
        <v>*</v>
      </c>
      <c r="AK202" s="278" t="str">
        <f ca="1">IF(BS_CONTROLE[[#This Row],[Local - Partida]]=0, "-", BS_CONTROLE[[#This Row],[Local - Partida]])</f>
        <v>-</v>
      </c>
      <c r="AL202" s="278" t="str">
        <f ca="1">IF(BS_CONTROLE[[#This Row],[Local - Encerramento]]=0, "-", BS_CONTROLE[[#This Row],[Local - Encerramento]])</f>
        <v>-</v>
      </c>
      <c r="AM202" s="278" t="str">
        <f ca="1">IF(BS_CONTROLE[[#This Row],[Entre - Estações]]=0, "-", BS_CONTROLE[[#This Row],[Entre - Estações]])</f>
        <v>-</v>
      </c>
      <c r="AN202" s="278" t="str">
        <f ca="1">IF(BS_CONTROLE[[#This Row],[SB]]=0, "-", BS_CONTROLE[[#This Row],[SB]])</f>
        <v>-</v>
      </c>
      <c r="AO202" s="279" t="str">
        <f ca="1">IF(BS_CONTROLE[[#This Row],[SUB]]=0, "-", BS_CONTROLE[[#This Row],[SUB]])</f>
        <v>-</v>
      </c>
      <c r="AP202" s="280" t="str">
        <f ca="1">IF(BS_CONTROLE[[#This Row],[KM - Inicio]]=0, "-", BS_CONTROLE[[#This Row],[KM - Inicio]])</f>
        <v>-</v>
      </c>
      <c r="AQ202" s="280" t="str">
        <f ca="1"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 ca="1">IFERROR(_xlfn.XLOOKUP(AI202, BS_ATIVIDADE[ATIVIDADE],BS_ATIVIDADE[UNIDADE] ), "*")</f>
        <v>*</v>
      </c>
      <c r="BC202" s="70" t="str" cm="1">
        <f t="array" aca="1" ref="BC2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aca="1" ref="BD20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 ca="1">IFERROR(_xlfn.XLOOKUP(AO202, BASE_MAPA!$D$2:$D$359, BASE_MAPA!$I$2:$I$359), "ERRO")</f>
        <v>ERRO</v>
      </c>
      <c r="BF202" s="281" t="str">
        <f ca="1"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 ca="1"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aca="1" ref="M2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aca="1" ref="N2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aca="1" ref="S2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aca="1" ref="T2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 ca="1">IF(BS_CONTROLE[[#This Row],[Atividade]]=0, "-", BS_CONTROLE[[#This Row],[Atividade]])</f>
        <v>-</v>
      </c>
      <c r="AJ203" s="9" t="str">
        <f ca="1">IF(D203="","*",VLOOKUP(AI203,BS_ATIVIDADE[#Data],3,FALSE))</f>
        <v>*</v>
      </c>
      <c r="AK203" s="278" t="str">
        <f ca="1">IF(BS_CONTROLE[[#This Row],[Local - Partida]]=0, "-", BS_CONTROLE[[#This Row],[Local - Partida]])</f>
        <v>-</v>
      </c>
      <c r="AL203" s="278" t="str">
        <f ca="1">IF(BS_CONTROLE[[#This Row],[Local - Encerramento]]=0, "-", BS_CONTROLE[[#This Row],[Local - Encerramento]])</f>
        <v>-</v>
      </c>
      <c r="AM203" s="278" t="str">
        <f ca="1">IF(BS_CONTROLE[[#This Row],[Entre - Estações]]=0, "-", BS_CONTROLE[[#This Row],[Entre - Estações]])</f>
        <v>-</v>
      </c>
      <c r="AN203" s="278" t="str">
        <f ca="1">IF(BS_CONTROLE[[#This Row],[SB]]=0, "-", BS_CONTROLE[[#This Row],[SB]])</f>
        <v>-</v>
      </c>
      <c r="AO203" s="279" t="str">
        <f ca="1">IF(BS_CONTROLE[[#This Row],[SUB]]=0, "-", BS_CONTROLE[[#This Row],[SUB]])</f>
        <v>-</v>
      </c>
      <c r="AP203" s="280" t="str">
        <f ca="1">IF(BS_CONTROLE[[#This Row],[KM - Inicio]]=0, "-", BS_CONTROLE[[#This Row],[KM - Inicio]])</f>
        <v>-</v>
      </c>
      <c r="AQ203" s="280" t="str">
        <f ca="1"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 ca="1">IFERROR(_xlfn.XLOOKUP(AI203, BS_ATIVIDADE[ATIVIDADE],BS_ATIVIDADE[UNIDADE] ), "*")</f>
        <v>*</v>
      </c>
      <c r="BC203" s="70" t="str" cm="1">
        <f t="array" aca="1" ref="BC2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aca="1" ref="BD20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 ca="1">IFERROR(_xlfn.XLOOKUP(AO203, BASE_MAPA!$D$2:$D$359, BASE_MAPA!$I$2:$I$359), "ERRO")</f>
        <v>ERRO</v>
      </c>
      <c r="BF203" s="281" t="str">
        <f ca="1"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 ca="1"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aca="1" ref="M2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aca="1" ref="N2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aca="1" ref="S2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aca="1" ref="T2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 ca="1">IF(BS_CONTROLE[[#This Row],[Atividade]]=0, "-", BS_CONTROLE[[#This Row],[Atividade]])</f>
        <v>-</v>
      </c>
      <c r="AJ204" s="9" t="str">
        <f ca="1">IF(D204="","*",VLOOKUP(AI204,BS_ATIVIDADE[#Data],3,FALSE))</f>
        <v>*</v>
      </c>
      <c r="AK204" s="278" t="str">
        <f ca="1">IF(BS_CONTROLE[[#This Row],[Local - Partida]]=0, "-", BS_CONTROLE[[#This Row],[Local - Partida]])</f>
        <v>-</v>
      </c>
      <c r="AL204" s="278" t="str">
        <f ca="1">IF(BS_CONTROLE[[#This Row],[Local - Encerramento]]=0, "-", BS_CONTROLE[[#This Row],[Local - Encerramento]])</f>
        <v>-</v>
      </c>
      <c r="AM204" s="278" t="str">
        <f ca="1">IF(BS_CONTROLE[[#This Row],[Entre - Estações]]=0, "-", BS_CONTROLE[[#This Row],[Entre - Estações]])</f>
        <v>-</v>
      </c>
      <c r="AN204" s="278" t="str">
        <f ca="1">IF(BS_CONTROLE[[#This Row],[SB]]=0, "-", BS_CONTROLE[[#This Row],[SB]])</f>
        <v>-</v>
      </c>
      <c r="AO204" s="279" t="str">
        <f ca="1">IF(BS_CONTROLE[[#This Row],[SUB]]=0, "-", BS_CONTROLE[[#This Row],[SUB]])</f>
        <v>-</v>
      </c>
      <c r="AP204" s="280" t="str">
        <f ca="1">IF(BS_CONTROLE[[#This Row],[KM - Inicio]]=0, "-", BS_CONTROLE[[#This Row],[KM - Inicio]])</f>
        <v>-</v>
      </c>
      <c r="AQ204" s="280" t="str">
        <f ca="1"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 ca="1">IFERROR(_xlfn.XLOOKUP(AI204, BS_ATIVIDADE[ATIVIDADE],BS_ATIVIDADE[UNIDADE] ), "*")</f>
        <v>*</v>
      </c>
      <c r="BC204" s="70" t="str" cm="1">
        <f t="array" aca="1" ref="BC2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aca="1" ref="BD20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 ca="1">IFERROR(_xlfn.XLOOKUP(AO204, BASE_MAPA!$D$2:$D$359, BASE_MAPA!$I$2:$I$359), "ERRO")</f>
        <v>ERRO</v>
      </c>
      <c r="BF204" s="281" t="str">
        <f ca="1"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 ca="1"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aca="1" ref="M2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aca="1" ref="N2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aca="1" ref="S2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aca="1" ref="T2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 ca="1">IF(BS_CONTROLE[[#This Row],[Atividade]]=0, "-", BS_CONTROLE[[#This Row],[Atividade]])</f>
        <v>-</v>
      </c>
      <c r="AJ205" s="9" t="str">
        <f ca="1">IF(D205="","*",VLOOKUP(AI205,BS_ATIVIDADE[#Data],3,FALSE))</f>
        <v>*</v>
      </c>
      <c r="AK205" s="278" t="str">
        <f ca="1">IF(BS_CONTROLE[[#This Row],[Local - Partida]]=0, "-", BS_CONTROLE[[#This Row],[Local - Partida]])</f>
        <v>-</v>
      </c>
      <c r="AL205" s="278" t="str">
        <f ca="1">IF(BS_CONTROLE[[#This Row],[Local - Encerramento]]=0, "-", BS_CONTROLE[[#This Row],[Local - Encerramento]])</f>
        <v>-</v>
      </c>
      <c r="AM205" s="278" t="str">
        <f ca="1">IF(BS_CONTROLE[[#This Row],[Entre - Estações]]=0, "-", BS_CONTROLE[[#This Row],[Entre - Estações]])</f>
        <v>-</v>
      </c>
      <c r="AN205" s="278" t="str">
        <f ca="1">IF(BS_CONTROLE[[#This Row],[SB]]=0, "-", BS_CONTROLE[[#This Row],[SB]])</f>
        <v>-</v>
      </c>
      <c r="AO205" s="279" t="str">
        <f ca="1">IF(BS_CONTROLE[[#This Row],[SUB]]=0, "-", BS_CONTROLE[[#This Row],[SUB]])</f>
        <v>-</v>
      </c>
      <c r="AP205" s="280" t="str">
        <f ca="1">IF(BS_CONTROLE[[#This Row],[KM - Inicio]]=0, "-", BS_CONTROLE[[#This Row],[KM - Inicio]])</f>
        <v>-</v>
      </c>
      <c r="AQ205" s="280" t="str">
        <f ca="1"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 ca="1">IFERROR(_xlfn.XLOOKUP(AI205, BS_ATIVIDADE[ATIVIDADE],BS_ATIVIDADE[UNIDADE] ), "*")</f>
        <v>*</v>
      </c>
      <c r="BC205" s="70" t="str" cm="1">
        <f t="array" aca="1" ref="BC2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aca="1" ref="BD20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 ca="1">IFERROR(_xlfn.XLOOKUP(AO205, BASE_MAPA!$D$2:$D$359, BASE_MAPA!$I$2:$I$359), "ERRO")</f>
        <v>ERRO</v>
      </c>
      <c r="BF205" s="281" t="str">
        <f ca="1"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 ca="1"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aca="1" ref="M2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aca="1" ref="N2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aca="1" ref="S2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aca="1" ref="T2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 ca="1">IF(BS_CONTROLE[[#This Row],[Atividade]]=0, "-", BS_CONTROLE[[#This Row],[Atividade]])</f>
        <v>-</v>
      </c>
      <c r="AJ206" s="9" t="str">
        <f ca="1">IF(D206="","*",VLOOKUP(AI206,BS_ATIVIDADE[#Data],3,FALSE))</f>
        <v>*</v>
      </c>
      <c r="AK206" s="278" t="str">
        <f ca="1">IF(BS_CONTROLE[[#This Row],[Local - Partida]]=0, "-", BS_CONTROLE[[#This Row],[Local - Partida]])</f>
        <v>-</v>
      </c>
      <c r="AL206" s="278" t="str">
        <f ca="1">IF(BS_CONTROLE[[#This Row],[Local - Encerramento]]=0, "-", BS_CONTROLE[[#This Row],[Local - Encerramento]])</f>
        <v>-</v>
      </c>
      <c r="AM206" s="278" t="str">
        <f ca="1">IF(BS_CONTROLE[[#This Row],[Entre - Estações]]=0, "-", BS_CONTROLE[[#This Row],[Entre - Estações]])</f>
        <v>-</v>
      </c>
      <c r="AN206" s="278" t="str">
        <f ca="1">IF(BS_CONTROLE[[#This Row],[SB]]=0, "-", BS_CONTROLE[[#This Row],[SB]])</f>
        <v>-</v>
      </c>
      <c r="AO206" s="279" t="str">
        <f ca="1">IF(BS_CONTROLE[[#This Row],[SUB]]=0, "-", BS_CONTROLE[[#This Row],[SUB]])</f>
        <v>-</v>
      </c>
      <c r="AP206" s="280" t="str">
        <f ca="1">IF(BS_CONTROLE[[#This Row],[KM - Inicio]]=0, "-", BS_CONTROLE[[#This Row],[KM - Inicio]])</f>
        <v>-</v>
      </c>
      <c r="AQ206" s="280" t="str">
        <f ca="1"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 ca="1">IFERROR(_xlfn.XLOOKUP(AI206, BS_ATIVIDADE[ATIVIDADE],BS_ATIVIDADE[UNIDADE] ), "*")</f>
        <v>*</v>
      </c>
      <c r="BC206" s="70" t="str" cm="1">
        <f t="array" aca="1" ref="BC2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aca="1" ref="BD20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 ca="1">IFERROR(_xlfn.XLOOKUP(AO206, BASE_MAPA!$D$2:$D$359, BASE_MAPA!$I$2:$I$359), "ERRO")</f>
        <v>ERRO</v>
      </c>
      <c r="BF206" s="281" t="str">
        <f ca="1"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 ca="1"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aca="1" ref="M2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aca="1" ref="N2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aca="1" ref="S2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aca="1" ref="T2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 ca="1">IF(BS_CONTROLE[[#This Row],[Atividade]]=0, "-", BS_CONTROLE[[#This Row],[Atividade]])</f>
        <v>-</v>
      </c>
      <c r="AJ207" s="9" t="str">
        <f ca="1">IF(D207="","*",VLOOKUP(AI207,BS_ATIVIDADE[#Data],3,FALSE))</f>
        <v>*</v>
      </c>
      <c r="AK207" s="278" t="str">
        <f ca="1">IF(BS_CONTROLE[[#This Row],[Local - Partida]]=0, "-", BS_CONTROLE[[#This Row],[Local - Partida]])</f>
        <v>-</v>
      </c>
      <c r="AL207" s="278" t="str">
        <f ca="1">IF(BS_CONTROLE[[#This Row],[Local - Encerramento]]=0, "-", BS_CONTROLE[[#This Row],[Local - Encerramento]])</f>
        <v>-</v>
      </c>
      <c r="AM207" s="278" t="str">
        <f ca="1">IF(BS_CONTROLE[[#This Row],[Entre - Estações]]=0, "-", BS_CONTROLE[[#This Row],[Entre - Estações]])</f>
        <v>-</v>
      </c>
      <c r="AN207" s="278" t="str">
        <f ca="1">IF(BS_CONTROLE[[#This Row],[SB]]=0, "-", BS_CONTROLE[[#This Row],[SB]])</f>
        <v>-</v>
      </c>
      <c r="AO207" s="279" t="str">
        <f ca="1">IF(BS_CONTROLE[[#This Row],[SUB]]=0, "-", BS_CONTROLE[[#This Row],[SUB]])</f>
        <v>-</v>
      </c>
      <c r="AP207" s="280" t="str">
        <f ca="1">IF(BS_CONTROLE[[#This Row],[KM - Inicio]]=0, "-", BS_CONTROLE[[#This Row],[KM - Inicio]])</f>
        <v>-</v>
      </c>
      <c r="AQ207" s="280" t="str">
        <f ca="1"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 ca="1">IFERROR(_xlfn.XLOOKUP(AI207, BS_ATIVIDADE[ATIVIDADE],BS_ATIVIDADE[UNIDADE] ), "*")</f>
        <v>*</v>
      </c>
      <c r="BC207" s="70" t="str" cm="1">
        <f t="array" aca="1" ref="BC2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aca="1" ref="BD20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 ca="1">IFERROR(_xlfn.XLOOKUP(AO207, BASE_MAPA!$D$2:$D$359, BASE_MAPA!$I$2:$I$359), "ERRO")</f>
        <v>ERRO</v>
      </c>
      <c r="BF207" s="281" t="str">
        <f ca="1"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 ca="1"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aca="1" ref="M2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aca="1" ref="N2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aca="1" ref="S2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aca="1" ref="T2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 ca="1">IF(BS_CONTROLE[[#This Row],[Atividade]]=0, "-", BS_CONTROLE[[#This Row],[Atividade]])</f>
        <v>-</v>
      </c>
      <c r="AJ208" s="9" t="str">
        <f ca="1">IF(D208="","*",VLOOKUP(AI208,BS_ATIVIDADE[#Data],3,FALSE))</f>
        <v>*</v>
      </c>
      <c r="AK208" s="278" t="str">
        <f ca="1">IF(BS_CONTROLE[[#This Row],[Local - Partida]]=0, "-", BS_CONTROLE[[#This Row],[Local - Partida]])</f>
        <v>-</v>
      </c>
      <c r="AL208" s="278" t="str">
        <f ca="1">IF(BS_CONTROLE[[#This Row],[Local - Encerramento]]=0, "-", BS_CONTROLE[[#This Row],[Local - Encerramento]])</f>
        <v>-</v>
      </c>
      <c r="AM208" s="278" t="str">
        <f ca="1">IF(BS_CONTROLE[[#This Row],[Entre - Estações]]=0, "-", BS_CONTROLE[[#This Row],[Entre - Estações]])</f>
        <v>-</v>
      </c>
      <c r="AN208" s="278" t="str">
        <f ca="1">IF(BS_CONTROLE[[#This Row],[SB]]=0, "-", BS_CONTROLE[[#This Row],[SB]])</f>
        <v>-</v>
      </c>
      <c r="AO208" s="279" t="str">
        <f ca="1">IF(BS_CONTROLE[[#This Row],[SUB]]=0, "-", BS_CONTROLE[[#This Row],[SUB]])</f>
        <v>-</v>
      </c>
      <c r="AP208" s="280" t="str">
        <f ca="1">IF(BS_CONTROLE[[#This Row],[KM - Inicio]]=0, "-", BS_CONTROLE[[#This Row],[KM - Inicio]])</f>
        <v>-</v>
      </c>
      <c r="AQ208" s="280" t="str">
        <f ca="1"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 ca="1">IFERROR(_xlfn.XLOOKUP(AI208, BS_ATIVIDADE[ATIVIDADE],BS_ATIVIDADE[UNIDADE] ), "*")</f>
        <v>*</v>
      </c>
      <c r="BC208" s="70" t="str" cm="1">
        <f t="array" aca="1" ref="BC2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aca="1" ref="BD20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 ca="1">IFERROR(_xlfn.XLOOKUP(AO208, BASE_MAPA!$D$2:$D$359, BASE_MAPA!$I$2:$I$359), "ERRO")</f>
        <v>ERRO</v>
      </c>
      <c r="BF208" s="281" t="str">
        <f ca="1"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 ca="1"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aca="1" ref="M2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aca="1" ref="N2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aca="1" ref="S2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aca="1" ref="T2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 ca="1">IF(BS_CONTROLE[[#This Row],[Atividade]]=0, "-", BS_CONTROLE[[#This Row],[Atividade]])</f>
        <v>-</v>
      </c>
      <c r="AJ209" s="9" t="str">
        <f ca="1">IF(D209="","*",VLOOKUP(AI209,BS_ATIVIDADE[#Data],3,FALSE))</f>
        <v>*</v>
      </c>
      <c r="AK209" s="278" t="str">
        <f ca="1">IF(BS_CONTROLE[[#This Row],[Local - Partida]]=0, "-", BS_CONTROLE[[#This Row],[Local - Partida]])</f>
        <v>-</v>
      </c>
      <c r="AL209" s="278" t="str">
        <f ca="1">IF(BS_CONTROLE[[#This Row],[Local - Encerramento]]=0, "-", BS_CONTROLE[[#This Row],[Local - Encerramento]])</f>
        <v>-</v>
      </c>
      <c r="AM209" s="278" t="str">
        <f ca="1">IF(BS_CONTROLE[[#This Row],[Entre - Estações]]=0, "-", BS_CONTROLE[[#This Row],[Entre - Estações]])</f>
        <v>-</v>
      </c>
      <c r="AN209" s="278" t="str">
        <f ca="1">IF(BS_CONTROLE[[#This Row],[SB]]=0, "-", BS_CONTROLE[[#This Row],[SB]])</f>
        <v>-</v>
      </c>
      <c r="AO209" s="279" t="str">
        <f ca="1">IF(BS_CONTROLE[[#This Row],[SUB]]=0, "-", BS_CONTROLE[[#This Row],[SUB]])</f>
        <v>-</v>
      </c>
      <c r="AP209" s="280" t="str">
        <f ca="1">IF(BS_CONTROLE[[#This Row],[KM - Inicio]]=0, "-", BS_CONTROLE[[#This Row],[KM - Inicio]])</f>
        <v>-</v>
      </c>
      <c r="AQ209" s="280" t="str">
        <f ca="1"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 ca="1">IFERROR(_xlfn.XLOOKUP(AI209, BS_ATIVIDADE[ATIVIDADE],BS_ATIVIDADE[UNIDADE] ), "*")</f>
        <v>*</v>
      </c>
      <c r="BC209" s="70" t="str" cm="1">
        <f t="array" aca="1" ref="BC2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aca="1" ref="BD20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 ca="1">IFERROR(_xlfn.XLOOKUP(AO209, BASE_MAPA!$D$2:$D$359, BASE_MAPA!$I$2:$I$359), "ERRO")</f>
        <v>ERRO</v>
      </c>
      <c r="BF209" s="281" t="str">
        <f ca="1"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 ca="1"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aca="1" ref="M2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aca="1" ref="N2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aca="1" ref="S2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aca="1" ref="T2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 ca="1">IF(BS_CONTROLE[[#This Row],[Atividade]]=0, "-", BS_CONTROLE[[#This Row],[Atividade]])</f>
        <v>-</v>
      </c>
      <c r="AJ210" s="9" t="str">
        <f ca="1">IF(D210="","*",VLOOKUP(AI210,BS_ATIVIDADE[#Data],3,FALSE))</f>
        <v>*</v>
      </c>
      <c r="AK210" s="278" t="str">
        <f ca="1">IF(BS_CONTROLE[[#This Row],[Local - Partida]]=0, "-", BS_CONTROLE[[#This Row],[Local - Partida]])</f>
        <v>-</v>
      </c>
      <c r="AL210" s="278" t="str">
        <f ca="1">IF(BS_CONTROLE[[#This Row],[Local - Encerramento]]=0, "-", BS_CONTROLE[[#This Row],[Local - Encerramento]])</f>
        <v>-</v>
      </c>
      <c r="AM210" s="278" t="str">
        <f ca="1">IF(BS_CONTROLE[[#This Row],[Entre - Estações]]=0, "-", BS_CONTROLE[[#This Row],[Entre - Estações]])</f>
        <v>-</v>
      </c>
      <c r="AN210" s="278" t="str">
        <f ca="1">IF(BS_CONTROLE[[#This Row],[SB]]=0, "-", BS_CONTROLE[[#This Row],[SB]])</f>
        <v>-</v>
      </c>
      <c r="AO210" s="279" t="str">
        <f ca="1">IF(BS_CONTROLE[[#This Row],[SUB]]=0, "-", BS_CONTROLE[[#This Row],[SUB]])</f>
        <v>-</v>
      </c>
      <c r="AP210" s="280" t="str">
        <f ca="1">IF(BS_CONTROLE[[#This Row],[KM - Inicio]]=0, "-", BS_CONTROLE[[#This Row],[KM - Inicio]])</f>
        <v>-</v>
      </c>
      <c r="AQ210" s="280" t="str">
        <f ca="1"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 ca="1">IFERROR(_xlfn.XLOOKUP(AI210, BS_ATIVIDADE[ATIVIDADE],BS_ATIVIDADE[UNIDADE] ), "*")</f>
        <v>*</v>
      </c>
      <c r="BC210" s="70" t="str" cm="1">
        <f t="array" aca="1" ref="BC2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aca="1" ref="BD21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 ca="1">IFERROR(_xlfn.XLOOKUP(AO210, BASE_MAPA!$D$2:$D$359, BASE_MAPA!$I$2:$I$359), "ERRO")</f>
        <v>ERRO</v>
      </c>
      <c r="BF210" s="281" t="str">
        <f ca="1"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 ca="1"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aca="1" ref="M2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aca="1" ref="N2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aca="1" ref="S2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aca="1" ref="T2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 ca="1">IF(BS_CONTROLE[[#This Row],[Atividade]]=0, "-", BS_CONTROLE[[#This Row],[Atividade]])</f>
        <v>-</v>
      </c>
      <c r="AJ211" s="9" t="str">
        <f ca="1">IF(D211="","*",VLOOKUP(AI211,BS_ATIVIDADE[#Data],3,FALSE))</f>
        <v>*</v>
      </c>
      <c r="AK211" s="278" t="str">
        <f ca="1">IF(BS_CONTROLE[[#This Row],[Local - Partida]]=0, "-", BS_CONTROLE[[#This Row],[Local - Partida]])</f>
        <v>-</v>
      </c>
      <c r="AL211" s="278" t="str">
        <f ca="1">IF(BS_CONTROLE[[#This Row],[Local - Encerramento]]=0, "-", BS_CONTROLE[[#This Row],[Local - Encerramento]])</f>
        <v>-</v>
      </c>
      <c r="AM211" s="278" t="str">
        <f ca="1">IF(BS_CONTROLE[[#This Row],[Entre - Estações]]=0, "-", BS_CONTROLE[[#This Row],[Entre - Estações]])</f>
        <v>-</v>
      </c>
      <c r="AN211" s="278" t="str">
        <f ca="1">IF(BS_CONTROLE[[#This Row],[SB]]=0, "-", BS_CONTROLE[[#This Row],[SB]])</f>
        <v>-</v>
      </c>
      <c r="AO211" s="279" t="str">
        <f ca="1">IF(BS_CONTROLE[[#This Row],[SUB]]=0, "-", BS_CONTROLE[[#This Row],[SUB]])</f>
        <v>-</v>
      </c>
      <c r="AP211" s="280" t="str">
        <f ca="1">IF(BS_CONTROLE[[#This Row],[KM - Inicio]]=0, "-", BS_CONTROLE[[#This Row],[KM - Inicio]])</f>
        <v>-</v>
      </c>
      <c r="AQ211" s="280" t="str">
        <f ca="1"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 ca="1">IFERROR(_xlfn.XLOOKUP(AI211, BS_ATIVIDADE[ATIVIDADE],BS_ATIVIDADE[UNIDADE] ), "*")</f>
        <v>*</v>
      </c>
      <c r="BC211" s="70" t="str" cm="1">
        <f t="array" aca="1" ref="BC2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aca="1" ref="BD21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 ca="1">IFERROR(_xlfn.XLOOKUP(AO211, BASE_MAPA!$D$2:$D$359, BASE_MAPA!$I$2:$I$359), "ERRO")</f>
        <v>ERRO</v>
      </c>
      <c r="BF211" s="281" t="str">
        <f ca="1"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 ca="1"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aca="1" ref="M2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aca="1" ref="N2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aca="1" ref="S2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aca="1" ref="T2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 ca="1">IF(BS_CONTROLE[[#This Row],[Atividade]]=0, "-", BS_CONTROLE[[#This Row],[Atividade]])</f>
        <v>-</v>
      </c>
      <c r="AJ212" s="9" t="str">
        <f ca="1">IF(D212="","*",VLOOKUP(AI212,BS_ATIVIDADE[#Data],3,FALSE))</f>
        <v>*</v>
      </c>
      <c r="AK212" s="278" t="str">
        <f ca="1">IF(BS_CONTROLE[[#This Row],[Local - Partida]]=0, "-", BS_CONTROLE[[#This Row],[Local - Partida]])</f>
        <v>-</v>
      </c>
      <c r="AL212" s="278" t="str">
        <f ca="1">IF(BS_CONTROLE[[#This Row],[Local - Encerramento]]=0, "-", BS_CONTROLE[[#This Row],[Local - Encerramento]])</f>
        <v>-</v>
      </c>
      <c r="AM212" s="278" t="str">
        <f ca="1">IF(BS_CONTROLE[[#This Row],[Entre - Estações]]=0, "-", BS_CONTROLE[[#This Row],[Entre - Estações]])</f>
        <v>-</v>
      </c>
      <c r="AN212" s="278" t="str">
        <f ca="1">IF(BS_CONTROLE[[#This Row],[SB]]=0, "-", BS_CONTROLE[[#This Row],[SB]])</f>
        <v>-</v>
      </c>
      <c r="AO212" s="279" t="str">
        <f ca="1">IF(BS_CONTROLE[[#This Row],[SUB]]=0, "-", BS_CONTROLE[[#This Row],[SUB]])</f>
        <v>-</v>
      </c>
      <c r="AP212" s="280" t="str">
        <f ca="1">IF(BS_CONTROLE[[#This Row],[KM - Inicio]]=0, "-", BS_CONTROLE[[#This Row],[KM - Inicio]])</f>
        <v>-</v>
      </c>
      <c r="AQ212" s="280" t="str">
        <f ca="1"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 ca="1">IFERROR(_xlfn.XLOOKUP(AI212, BS_ATIVIDADE[ATIVIDADE],BS_ATIVIDADE[UNIDADE] ), "*")</f>
        <v>*</v>
      </c>
      <c r="BC212" s="70" t="str" cm="1">
        <f t="array" aca="1" ref="BC2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aca="1" ref="BD21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 ca="1">IFERROR(_xlfn.XLOOKUP(AO212, BASE_MAPA!$D$2:$D$359, BASE_MAPA!$I$2:$I$359), "ERRO")</f>
        <v>ERRO</v>
      </c>
      <c r="BF212" s="281" t="str">
        <f ca="1"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 ca="1"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aca="1" ref="M2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aca="1" ref="N2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aca="1" ref="S2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aca="1" ref="T2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 ca="1">IF(BS_CONTROLE[[#This Row],[Atividade]]=0, "-", BS_CONTROLE[[#This Row],[Atividade]])</f>
        <v>-</v>
      </c>
      <c r="AJ213" s="9" t="str">
        <f ca="1">IF(D213="","*",VLOOKUP(AI213,BS_ATIVIDADE[#Data],3,FALSE))</f>
        <v>*</v>
      </c>
      <c r="AK213" s="278" t="str">
        <f ca="1">IF(BS_CONTROLE[[#This Row],[Local - Partida]]=0, "-", BS_CONTROLE[[#This Row],[Local - Partida]])</f>
        <v>-</v>
      </c>
      <c r="AL213" s="278" t="str">
        <f ca="1">IF(BS_CONTROLE[[#This Row],[Local - Encerramento]]=0, "-", BS_CONTROLE[[#This Row],[Local - Encerramento]])</f>
        <v>-</v>
      </c>
      <c r="AM213" s="278" t="str">
        <f ca="1">IF(BS_CONTROLE[[#This Row],[Entre - Estações]]=0, "-", BS_CONTROLE[[#This Row],[Entre - Estações]])</f>
        <v>-</v>
      </c>
      <c r="AN213" s="278" t="str">
        <f ca="1">IF(BS_CONTROLE[[#This Row],[SB]]=0, "-", BS_CONTROLE[[#This Row],[SB]])</f>
        <v>-</v>
      </c>
      <c r="AO213" s="279" t="str">
        <f ca="1">IF(BS_CONTROLE[[#This Row],[SUB]]=0, "-", BS_CONTROLE[[#This Row],[SUB]])</f>
        <v>-</v>
      </c>
      <c r="AP213" s="280" t="str">
        <f ca="1">IF(BS_CONTROLE[[#This Row],[KM - Inicio]]=0, "-", BS_CONTROLE[[#This Row],[KM - Inicio]])</f>
        <v>-</v>
      </c>
      <c r="AQ213" s="280" t="str">
        <f ca="1"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 ca="1">IFERROR(_xlfn.XLOOKUP(AI213, BS_ATIVIDADE[ATIVIDADE],BS_ATIVIDADE[UNIDADE] ), "*")</f>
        <v>*</v>
      </c>
      <c r="BC213" s="70" t="str" cm="1">
        <f t="array" aca="1" ref="BC2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aca="1" ref="BD21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 ca="1">IFERROR(_xlfn.XLOOKUP(AO213, BASE_MAPA!$D$2:$D$359, BASE_MAPA!$I$2:$I$359), "ERRO")</f>
        <v>ERRO</v>
      </c>
      <c r="BF213" s="281" t="str">
        <f ca="1"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 ca="1"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aca="1" ref="M2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aca="1" ref="N2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aca="1" ref="S2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aca="1" ref="T2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 ca="1">IF(BS_CONTROLE[[#This Row],[Atividade]]=0, "-", BS_CONTROLE[[#This Row],[Atividade]])</f>
        <v>-</v>
      </c>
      <c r="AJ214" s="9" t="str">
        <f ca="1">IF(D214="","*",VLOOKUP(AI214,BS_ATIVIDADE[#Data],3,FALSE))</f>
        <v>*</v>
      </c>
      <c r="AK214" s="278" t="str">
        <f ca="1">IF(BS_CONTROLE[[#This Row],[Local - Partida]]=0, "-", BS_CONTROLE[[#This Row],[Local - Partida]])</f>
        <v>-</v>
      </c>
      <c r="AL214" s="278" t="str">
        <f ca="1">IF(BS_CONTROLE[[#This Row],[Local - Encerramento]]=0, "-", BS_CONTROLE[[#This Row],[Local - Encerramento]])</f>
        <v>-</v>
      </c>
      <c r="AM214" s="278" t="str">
        <f ca="1">IF(BS_CONTROLE[[#This Row],[Entre - Estações]]=0, "-", BS_CONTROLE[[#This Row],[Entre - Estações]])</f>
        <v>-</v>
      </c>
      <c r="AN214" s="278" t="str">
        <f ca="1">IF(BS_CONTROLE[[#This Row],[SB]]=0, "-", BS_CONTROLE[[#This Row],[SB]])</f>
        <v>-</v>
      </c>
      <c r="AO214" s="279" t="str">
        <f ca="1">IF(BS_CONTROLE[[#This Row],[SUB]]=0, "-", BS_CONTROLE[[#This Row],[SUB]])</f>
        <v>-</v>
      </c>
      <c r="AP214" s="280" t="str">
        <f ca="1">IF(BS_CONTROLE[[#This Row],[KM - Inicio]]=0, "-", BS_CONTROLE[[#This Row],[KM - Inicio]])</f>
        <v>-</v>
      </c>
      <c r="AQ214" s="280" t="str">
        <f ca="1"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 ca="1">IFERROR(_xlfn.XLOOKUP(AI214, BS_ATIVIDADE[ATIVIDADE],BS_ATIVIDADE[UNIDADE] ), "*")</f>
        <v>*</v>
      </c>
      <c r="BC214" s="70" t="str" cm="1">
        <f t="array" aca="1" ref="BC2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aca="1" ref="BD21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 ca="1">IFERROR(_xlfn.XLOOKUP(AO214, BASE_MAPA!$D$2:$D$359, BASE_MAPA!$I$2:$I$359), "ERRO")</f>
        <v>ERRO</v>
      </c>
      <c r="BF214" s="281" t="str">
        <f ca="1"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 ca="1"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aca="1" ref="M2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aca="1" ref="N2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aca="1" ref="S2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aca="1" ref="T2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 ca="1">IF(BS_CONTROLE[[#This Row],[Atividade]]=0, "-", BS_CONTROLE[[#This Row],[Atividade]])</f>
        <v>-</v>
      </c>
      <c r="AJ215" s="9" t="str">
        <f ca="1">IF(D215="","*",VLOOKUP(AI215,BS_ATIVIDADE[#Data],3,FALSE))</f>
        <v>*</v>
      </c>
      <c r="AK215" s="278" t="str">
        <f ca="1">IF(BS_CONTROLE[[#This Row],[Local - Partida]]=0, "-", BS_CONTROLE[[#This Row],[Local - Partida]])</f>
        <v>-</v>
      </c>
      <c r="AL215" s="278" t="str">
        <f ca="1">IF(BS_CONTROLE[[#This Row],[Local - Encerramento]]=0, "-", BS_CONTROLE[[#This Row],[Local - Encerramento]])</f>
        <v>-</v>
      </c>
      <c r="AM215" s="278" t="str">
        <f ca="1">IF(BS_CONTROLE[[#This Row],[Entre - Estações]]=0, "-", BS_CONTROLE[[#This Row],[Entre - Estações]])</f>
        <v>-</v>
      </c>
      <c r="AN215" s="278" t="str">
        <f ca="1">IF(BS_CONTROLE[[#This Row],[SB]]=0, "-", BS_CONTROLE[[#This Row],[SB]])</f>
        <v>-</v>
      </c>
      <c r="AO215" s="279" t="str">
        <f ca="1">IF(BS_CONTROLE[[#This Row],[SUB]]=0, "-", BS_CONTROLE[[#This Row],[SUB]])</f>
        <v>-</v>
      </c>
      <c r="AP215" s="280" t="str">
        <f ca="1">IF(BS_CONTROLE[[#This Row],[KM - Inicio]]=0, "-", BS_CONTROLE[[#This Row],[KM - Inicio]])</f>
        <v>-</v>
      </c>
      <c r="AQ215" s="280" t="str">
        <f ca="1"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 ca="1">IFERROR(_xlfn.XLOOKUP(AI215, BS_ATIVIDADE[ATIVIDADE],BS_ATIVIDADE[UNIDADE] ), "*")</f>
        <v>*</v>
      </c>
      <c r="BC215" s="70" t="str" cm="1">
        <f t="array" aca="1" ref="BC2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aca="1" ref="BD21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 ca="1">IFERROR(_xlfn.XLOOKUP(AO215, BASE_MAPA!$D$2:$D$359, BASE_MAPA!$I$2:$I$359), "ERRO")</f>
        <v>ERRO</v>
      </c>
      <c r="BF215" s="281" t="str">
        <f ca="1"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 ca="1"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aca="1" ref="M2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aca="1" ref="N2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aca="1" ref="S2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aca="1" ref="T2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 ca="1">IF(BS_CONTROLE[[#This Row],[Atividade]]=0, "-", BS_CONTROLE[[#This Row],[Atividade]])</f>
        <v>-</v>
      </c>
      <c r="AJ216" s="9" t="str">
        <f ca="1">IF(D216="","*",VLOOKUP(AI216,BS_ATIVIDADE[#Data],3,FALSE))</f>
        <v>*</v>
      </c>
      <c r="AK216" s="278" t="str">
        <f ca="1">IF(BS_CONTROLE[[#This Row],[Local - Partida]]=0, "-", BS_CONTROLE[[#This Row],[Local - Partida]])</f>
        <v>-</v>
      </c>
      <c r="AL216" s="278" t="str">
        <f ca="1">IF(BS_CONTROLE[[#This Row],[Local - Encerramento]]=0, "-", BS_CONTROLE[[#This Row],[Local - Encerramento]])</f>
        <v>-</v>
      </c>
      <c r="AM216" s="278" t="str">
        <f ca="1">IF(BS_CONTROLE[[#This Row],[Entre - Estações]]=0, "-", BS_CONTROLE[[#This Row],[Entre - Estações]])</f>
        <v>-</v>
      </c>
      <c r="AN216" s="278" t="str">
        <f ca="1">IF(BS_CONTROLE[[#This Row],[SB]]=0, "-", BS_CONTROLE[[#This Row],[SB]])</f>
        <v>-</v>
      </c>
      <c r="AO216" s="279" t="str">
        <f ca="1">IF(BS_CONTROLE[[#This Row],[SUB]]=0, "-", BS_CONTROLE[[#This Row],[SUB]])</f>
        <v>-</v>
      </c>
      <c r="AP216" s="280" t="str">
        <f ca="1">IF(BS_CONTROLE[[#This Row],[KM - Inicio]]=0, "-", BS_CONTROLE[[#This Row],[KM - Inicio]])</f>
        <v>-</v>
      </c>
      <c r="AQ216" s="280" t="str">
        <f ca="1"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 ca="1">IFERROR(_xlfn.XLOOKUP(AI216, BS_ATIVIDADE[ATIVIDADE],BS_ATIVIDADE[UNIDADE] ), "*")</f>
        <v>*</v>
      </c>
      <c r="BC216" s="70" t="str" cm="1">
        <f t="array" aca="1" ref="BC2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aca="1" ref="BD21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 ca="1">IFERROR(_xlfn.XLOOKUP(AO216, BASE_MAPA!$D$2:$D$359, BASE_MAPA!$I$2:$I$359), "ERRO")</f>
        <v>ERRO</v>
      </c>
      <c r="BF216" s="281" t="str">
        <f ca="1"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 ca="1"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aca="1" ref="M2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aca="1" ref="N2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aca="1" ref="S2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aca="1" ref="T2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 ca="1">IF(BS_CONTROLE[[#This Row],[Atividade]]=0, "-", BS_CONTROLE[[#This Row],[Atividade]])</f>
        <v>-</v>
      </c>
      <c r="AJ217" s="9" t="str">
        <f ca="1">IF(D217="","*",VLOOKUP(AI217,BS_ATIVIDADE[#Data],3,FALSE))</f>
        <v>*</v>
      </c>
      <c r="AK217" s="278" t="str">
        <f ca="1">IF(BS_CONTROLE[[#This Row],[Local - Partida]]=0, "-", BS_CONTROLE[[#This Row],[Local - Partida]])</f>
        <v>-</v>
      </c>
      <c r="AL217" s="278" t="str">
        <f ca="1">IF(BS_CONTROLE[[#This Row],[Local - Encerramento]]=0, "-", BS_CONTROLE[[#This Row],[Local - Encerramento]])</f>
        <v>-</v>
      </c>
      <c r="AM217" s="278" t="str">
        <f ca="1">IF(BS_CONTROLE[[#This Row],[Entre - Estações]]=0, "-", BS_CONTROLE[[#This Row],[Entre - Estações]])</f>
        <v>-</v>
      </c>
      <c r="AN217" s="278" t="str">
        <f ca="1">IF(BS_CONTROLE[[#This Row],[SB]]=0, "-", BS_CONTROLE[[#This Row],[SB]])</f>
        <v>-</v>
      </c>
      <c r="AO217" s="279" t="str">
        <f ca="1">IF(BS_CONTROLE[[#This Row],[SUB]]=0, "-", BS_CONTROLE[[#This Row],[SUB]])</f>
        <v>-</v>
      </c>
      <c r="AP217" s="280" t="str">
        <f ca="1">IF(BS_CONTROLE[[#This Row],[KM - Inicio]]=0, "-", BS_CONTROLE[[#This Row],[KM - Inicio]])</f>
        <v>-</v>
      </c>
      <c r="AQ217" s="280" t="str">
        <f ca="1"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 ca="1">IFERROR(_xlfn.XLOOKUP(AI217, BS_ATIVIDADE[ATIVIDADE],BS_ATIVIDADE[UNIDADE] ), "*")</f>
        <v>*</v>
      </c>
      <c r="BC217" s="70" t="str" cm="1">
        <f t="array" aca="1" ref="BC2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aca="1" ref="BD21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 ca="1">IFERROR(_xlfn.XLOOKUP(AO217, BASE_MAPA!$D$2:$D$359, BASE_MAPA!$I$2:$I$359), "ERRO")</f>
        <v>ERRO</v>
      </c>
      <c r="BF217" s="281" t="str">
        <f ca="1"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 ca="1"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aca="1" ref="M2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aca="1" ref="N2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aca="1" ref="S2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aca="1" ref="T2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 ca="1">IF(BS_CONTROLE[[#This Row],[Atividade]]=0, "-", BS_CONTROLE[[#This Row],[Atividade]])</f>
        <v>-</v>
      </c>
      <c r="AJ218" s="9" t="str">
        <f ca="1">IF(D218="","*",VLOOKUP(AI218,BS_ATIVIDADE[#Data],3,FALSE))</f>
        <v>*</v>
      </c>
      <c r="AK218" s="278" t="str">
        <f ca="1">IF(BS_CONTROLE[[#This Row],[Local - Partida]]=0, "-", BS_CONTROLE[[#This Row],[Local - Partida]])</f>
        <v>-</v>
      </c>
      <c r="AL218" s="278" t="str">
        <f ca="1">IF(BS_CONTROLE[[#This Row],[Local - Encerramento]]=0, "-", BS_CONTROLE[[#This Row],[Local - Encerramento]])</f>
        <v>-</v>
      </c>
      <c r="AM218" s="278" t="str">
        <f ca="1">IF(BS_CONTROLE[[#This Row],[Entre - Estações]]=0, "-", BS_CONTROLE[[#This Row],[Entre - Estações]])</f>
        <v>-</v>
      </c>
      <c r="AN218" s="278" t="str">
        <f ca="1">IF(BS_CONTROLE[[#This Row],[SB]]=0, "-", BS_CONTROLE[[#This Row],[SB]])</f>
        <v>-</v>
      </c>
      <c r="AO218" s="279" t="str">
        <f ca="1">IF(BS_CONTROLE[[#This Row],[SUB]]=0, "-", BS_CONTROLE[[#This Row],[SUB]])</f>
        <v>-</v>
      </c>
      <c r="AP218" s="280" t="str">
        <f ca="1">IF(BS_CONTROLE[[#This Row],[KM - Inicio]]=0, "-", BS_CONTROLE[[#This Row],[KM - Inicio]])</f>
        <v>-</v>
      </c>
      <c r="AQ218" s="280" t="str">
        <f ca="1"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 ca="1">IFERROR(_xlfn.XLOOKUP(AI218, BS_ATIVIDADE[ATIVIDADE],BS_ATIVIDADE[UNIDADE] ), "*")</f>
        <v>*</v>
      </c>
      <c r="BC218" s="70" t="str" cm="1">
        <f t="array" aca="1" ref="BC2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aca="1" ref="BD21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 ca="1">IFERROR(_xlfn.XLOOKUP(AO218, BASE_MAPA!$D$2:$D$359, BASE_MAPA!$I$2:$I$359), "ERRO")</f>
        <v>ERRO</v>
      </c>
      <c r="BF218" s="281" t="str">
        <f ca="1"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 ca="1"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aca="1" ref="M2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aca="1" ref="N2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aca="1" ref="S2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aca="1" ref="T2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 ca="1">IF(BS_CONTROLE[[#This Row],[Atividade]]=0, "-", BS_CONTROLE[[#This Row],[Atividade]])</f>
        <v>-</v>
      </c>
      <c r="AJ219" s="9" t="str">
        <f ca="1">IF(D219="","*",VLOOKUP(AI219,BS_ATIVIDADE[#Data],3,FALSE))</f>
        <v>*</v>
      </c>
      <c r="AK219" s="278" t="str">
        <f ca="1">IF(BS_CONTROLE[[#This Row],[Local - Partida]]=0, "-", BS_CONTROLE[[#This Row],[Local - Partida]])</f>
        <v>-</v>
      </c>
      <c r="AL219" s="278" t="str">
        <f ca="1">IF(BS_CONTROLE[[#This Row],[Local - Encerramento]]=0, "-", BS_CONTROLE[[#This Row],[Local - Encerramento]])</f>
        <v>-</v>
      </c>
      <c r="AM219" s="278" t="str">
        <f ca="1">IF(BS_CONTROLE[[#This Row],[Entre - Estações]]=0, "-", BS_CONTROLE[[#This Row],[Entre - Estações]])</f>
        <v>-</v>
      </c>
      <c r="AN219" s="278" t="str">
        <f ca="1">IF(BS_CONTROLE[[#This Row],[SB]]=0, "-", BS_CONTROLE[[#This Row],[SB]])</f>
        <v>-</v>
      </c>
      <c r="AO219" s="279" t="str">
        <f ca="1">IF(BS_CONTROLE[[#This Row],[SUB]]=0, "-", BS_CONTROLE[[#This Row],[SUB]])</f>
        <v>-</v>
      </c>
      <c r="AP219" s="280" t="str">
        <f ca="1">IF(BS_CONTROLE[[#This Row],[KM - Inicio]]=0, "-", BS_CONTROLE[[#This Row],[KM - Inicio]])</f>
        <v>-</v>
      </c>
      <c r="AQ219" s="280" t="str">
        <f ca="1"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 ca="1">IFERROR(_xlfn.XLOOKUP(AI219, BS_ATIVIDADE[ATIVIDADE],BS_ATIVIDADE[UNIDADE] ), "*")</f>
        <v>*</v>
      </c>
      <c r="BC219" s="70" t="str" cm="1">
        <f t="array" aca="1" ref="BC2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aca="1" ref="BD21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 ca="1">IFERROR(_xlfn.XLOOKUP(AO219, BASE_MAPA!$D$2:$D$359, BASE_MAPA!$I$2:$I$359), "ERRO")</f>
        <v>ERRO</v>
      </c>
      <c r="BF219" s="281" t="str">
        <f ca="1"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 ca="1"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aca="1" ref="M2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aca="1" ref="N2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aca="1" ref="S2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aca="1" ref="T2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 ca="1">IF(BS_CONTROLE[[#This Row],[Atividade]]=0, "-", BS_CONTROLE[[#This Row],[Atividade]])</f>
        <v>-</v>
      </c>
      <c r="AJ220" s="9" t="str">
        <f ca="1">IF(D220="","*",VLOOKUP(AI220,BS_ATIVIDADE[#Data],3,FALSE))</f>
        <v>*</v>
      </c>
      <c r="AK220" s="278" t="str">
        <f ca="1">IF(BS_CONTROLE[[#This Row],[Local - Partida]]=0, "-", BS_CONTROLE[[#This Row],[Local - Partida]])</f>
        <v>-</v>
      </c>
      <c r="AL220" s="278" t="str">
        <f ca="1">IF(BS_CONTROLE[[#This Row],[Local - Encerramento]]=0, "-", BS_CONTROLE[[#This Row],[Local - Encerramento]])</f>
        <v>-</v>
      </c>
      <c r="AM220" s="278" t="str">
        <f ca="1">IF(BS_CONTROLE[[#This Row],[Entre - Estações]]=0, "-", BS_CONTROLE[[#This Row],[Entre - Estações]])</f>
        <v>-</v>
      </c>
      <c r="AN220" s="278" t="str">
        <f ca="1">IF(BS_CONTROLE[[#This Row],[SB]]=0, "-", BS_CONTROLE[[#This Row],[SB]])</f>
        <v>-</v>
      </c>
      <c r="AO220" s="279" t="str">
        <f ca="1">IF(BS_CONTROLE[[#This Row],[SUB]]=0, "-", BS_CONTROLE[[#This Row],[SUB]])</f>
        <v>-</v>
      </c>
      <c r="AP220" s="280" t="str">
        <f ca="1">IF(BS_CONTROLE[[#This Row],[KM - Inicio]]=0, "-", BS_CONTROLE[[#This Row],[KM - Inicio]])</f>
        <v>-</v>
      </c>
      <c r="AQ220" s="280" t="str">
        <f ca="1"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 ca="1">IFERROR(_xlfn.XLOOKUP(AI220, BS_ATIVIDADE[ATIVIDADE],BS_ATIVIDADE[UNIDADE] ), "*")</f>
        <v>*</v>
      </c>
      <c r="BC220" s="70" t="str" cm="1">
        <f t="array" aca="1" ref="BC2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aca="1" ref="BD22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 ca="1">IFERROR(_xlfn.XLOOKUP(AO220, BASE_MAPA!$D$2:$D$359, BASE_MAPA!$I$2:$I$359), "ERRO")</f>
        <v>ERRO</v>
      </c>
      <c r="BF220" s="281" t="str">
        <f ca="1"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 ca="1"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aca="1" ref="M2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aca="1" ref="N2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aca="1" ref="S2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aca="1" ref="T2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 ca="1">IF(BS_CONTROLE[[#This Row],[Atividade]]=0, "-", BS_CONTROLE[[#This Row],[Atividade]])</f>
        <v>-</v>
      </c>
      <c r="AJ221" s="9" t="str">
        <f ca="1">IF(D221="","*",VLOOKUP(AI221,BS_ATIVIDADE[#Data],3,FALSE))</f>
        <v>*</v>
      </c>
      <c r="AK221" s="278" t="str">
        <f ca="1">IF(BS_CONTROLE[[#This Row],[Local - Partida]]=0, "-", BS_CONTROLE[[#This Row],[Local - Partida]])</f>
        <v>-</v>
      </c>
      <c r="AL221" s="278" t="str">
        <f ca="1">IF(BS_CONTROLE[[#This Row],[Local - Encerramento]]=0, "-", BS_CONTROLE[[#This Row],[Local - Encerramento]])</f>
        <v>-</v>
      </c>
      <c r="AM221" s="278" t="str">
        <f ca="1">IF(BS_CONTROLE[[#This Row],[Entre - Estações]]=0, "-", BS_CONTROLE[[#This Row],[Entre - Estações]])</f>
        <v>-</v>
      </c>
      <c r="AN221" s="278" t="str">
        <f ca="1">IF(BS_CONTROLE[[#This Row],[SB]]=0, "-", BS_CONTROLE[[#This Row],[SB]])</f>
        <v>-</v>
      </c>
      <c r="AO221" s="279" t="str">
        <f ca="1">IF(BS_CONTROLE[[#This Row],[SUB]]=0, "-", BS_CONTROLE[[#This Row],[SUB]])</f>
        <v>-</v>
      </c>
      <c r="AP221" s="280" t="str">
        <f ca="1">IF(BS_CONTROLE[[#This Row],[KM - Inicio]]=0, "-", BS_CONTROLE[[#This Row],[KM - Inicio]])</f>
        <v>-</v>
      </c>
      <c r="AQ221" s="280" t="str">
        <f ca="1"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 ca="1">IFERROR(_xlfn.XLOOKUP(AI221, BS_ATIVIDADE[ATIVIDADE],BS_ATIVIDADE[UNIDADE] ), "*")</f>
        <v>*</v>
      </c>
      <c r="BC221" s="70" t="str" cm="1">
        <f t="array" aca="1" ref="BC2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aca="1" ref="BD22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 ca="1">IFERROR(_xlfn.XLOOKUP(AO221, BASE_MAPA!$D$2:$D$359, BASE_MAPA!$I$2:$I$359), "ERRO")</f>
        <v>ERRO</v>
      </c>
      <c r="BF221" s="281" t="str">
        <f ca="1"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 ca="1"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aca="1" ref="M2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aca="1" ref="N2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aca="1" ref="S2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aca="1" ref="T2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 ca="1">IF(BS_CONTROLE[[#This Row],[Atividade]]=0, "-", BS_CONTROLE[[#This Row],[Atividade]])</f>
        <v>-</v>
      </c>
      <c r="AJ222" s="9" t="str">
        <f ca="1">IF(D222="","*",VLOOKUP(AI222,BS_ATIVIDADE[#Data],3,FALSE))</f>
        <v>*</v>
      </c>
      <c r="AK222" s="278" t="str">
        <f ca="1">IF(BS_CONTROLE[[#This Row],[Local - Partida]]=0, "-", BS_CONTROLE[[#This Row],[Local - Partida]])</f>
        <v>-</v>
      </c>
      <c r="AL222" s="278" t="str">
        <f ca="1">IF(BS_CONTROLE[[#This Row],[Local - Encerramento]]=0, "-", BS_CONTROLE[[#This Row],[Local - Encerramento]])</f>
        <v>-</v>
      </c>
      <c r="AM222" s="278" t="str">
        <f ca="1">IF(BS_CONTROLE[[#This Row],[Entre - Estações]]=0, "-", BS_CONTROLE[[#This Row],[Entre - Estações]])</f>
        <v>-</v>
      </c>
      <c r="AN222" s="278" t="str">
        <f ca="1">IF(BS_CONTROLE[[#This Row],[SB]]=0, "-", BS_CONTROLE[[#This Row],[SB]])</f>
        <v>-</v>
      </c>
      <c r="AO222" s="279" t="str">
        <f ca="1">IF(BS_CONTROLE[[#This Row],[SUB]]=0, "-", BS_CONTROLE[[#This Row],[SUB]])</f>
        <v>-</v>
      </c>
      <c r="AP222" s="280" t="str">
        <f ca="1">IF(BS_CONTROLE[[#This Row],[KM - Inicio]]=0, "-", BS_CONTROLE[[#This Row],[KM - Inicio]])</f>
        <v>-</v>
      </c>
      <c r="AQ222" s="280" t="str">
        <f ca="1"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 ca="1">IFERROR(_xlfn.XLOOKUP(AI222, BS_ATIVIDADE[ATIVIDADE],BS_ATIVIDADE[UNIDADE] ), "*")</f>
        <v>*</v>
      </c>
      <c r="BC222" s="70" t="str" cm="1">
        <f t="array" aca="1" ref="BC2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aca="1" ref="BD22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 ca="1">IFERROR(_xlfn.XLOOKUP(AO222, BASE_MAPA!$D$2:$D$359, BASE_MAPA!$I$2:$I$359), "ERRO")</f>
        <v>ERRO</v>
      </c>
      <c r="BF222" s="281" t="str">
        <f ca="1"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 ca="1"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aca="1" ref="M2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aca="1" ref="N2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aca="1" ref="S2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aca="1" ref="T2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 ca="1">IF(BS_CONTROLE[[#This Row],[Atividade]]=0, "-", BS_CONTROLE[[#This Row],[Atividade]])</f>
        <v>-</v>
      </c>
      <c r="AJ223" s="9" t="str">
        <f ca="1">IF(D223="","*",VLOOKUP(AI223,BS_ATIVIDADE[#Data],3,FALSE))</f>
        <v>*</v>
      </c>
      <c r="AK223" s="278" t="str">
        <f ca="1">IF(BS_CONTROLE[[#This Row],[Local - Partida]]=0, "-", BS_CONTROLE[[#This Row],[Local - Partida]])</f>
        <v>-</v>
      </c>
      <c r="AL223" s="278" t="str">
        <f ca="1">IF(BS_CONTROLE[[#This Row],[Local - Encerramento]]=0, "-", BS_CONTROLE[[#This Row],[Local - Encerramento]])</f>
        <v>-</v>
      </c>
      <c r="AM223" s="278" t="str">
        <f ca="1">IF(BS_CONTROLE[[#This Row],[Entre - Estações]]=0, "-", BS_CONTROLE[[#This Row],[Entre - Estações]])</f>
        <v>-</v>
      </c>
      <c r="AN223" s="278" t="str">
        <f ca="1">IF(BS_CONTROLE[[#This Row],[SB]]=0, "-", BS_CONTROLE[[#This Row],[SB]])</f>
        <v>-</v>
      </c>
      <c r="AO223" s="279" t="str">
        <f ca="1">IF(BS_CONTROLE[[#This Row],[SUB]]=0, "-", BS_CONTROLE[[#This Row],[SUB]])</f>
        <v>-</v>
      </c>
      <c r="AP223" s="280" t="str">
        <f ca="1">IF(BS_CONTROLE[[#This Row],[KM - Inicio]]=0, "-", BS_CONTROLE[[#This Row],[KM - Inicio]])</f>
        <v>-</v>
      </c>
      <c r="AQ223" s="280" t="str">
        <f ca="1"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 ca="1">IFERROR(_xlfn.XLOOKUP(AI223, BS_ATIVIDADE[ATIVIDADE],BS_ATIVIDADE[UNIDADE] ), "*")</f>
        <v>*</v>
      </c>
      <c r="BC223" s="70" t="str" cm="1">
        <f t="array" aca="1" ref="BC2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aca="1" ref="BD22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 ca="1">IFERROR(_xlfn.XLOOKUP(AO223, BASE_MAPA!$D$2:$D$359, BASE_MAPA!$I$2:$I$359), "ERRO")</f>
        <v>ERRO</v>
      </c>
      <c r="BF223" s="281" t="str">
        <f ca="1"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 ca="1"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aca="1" ref="M2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aca="1" ref="N2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aca="1" ref="S2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aca="1" ref="T2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 ca="1">IF(BS_CONTROLE[[#This Row],[Atividade]]=0, "-", BS_CONTROLE[[#This Row],[Atividade]])</f>
        <v>-</v>
      </c>
      <c r="AJ224" s="9" t="str">
        <f ca="1">IF(D224="","*",VLOOKUP(AI224,BS_ATIVIDADE[#Data],3,FALSE))</f>
        <v>*</v>
      </c>
      <c r="AK224" s="278" t="str">
        <f ca="1">IF(BS_CONTROLE[[#This Row],[Local - Partida]]=0, "-", BS_CONTROLE[[#This Row],[Local - Partida]])</f>
        <v>-</v>
      </c>
      <c r="AL224" s="278" t="str">
        <f ca="1">IF(BS_CONTROLE[[#This Row],[Local - Encerramento]]=0, "-", BS_CONTROLE[[#This Row],[Local - Encerramento]])</f>
        <v>-</v>
      </c>
      <c r="AM224" s="278" t="str">
        <f ca="1">IF(BS_CONTROLE[[#This Row],[Entre - Estações]]=0, "-", BS_CONTROLE[[#This Row],[Entre - Estações]])</f>
        <v>-</v>
      </c>
      <c r="AN224" s="278" t="str">
        <f ca="1">IF(BS_CONTROLE[[#This Row],[SB]]=0, "-", BS_CONTROLE[[#This Row],[SB]])</f>
        <v>-</v>
      </c>
      <c r="AO224" s="279" t="str">
        <f ca="1">IF(BS_CONTROLE[[#This Row],[SUB]]=0, "-", BS_CONTROLE[[#This Row],[SUB]])</f>
        <v>-</v>
      </c>
      <c r="AP224" s="280" t="str">
        <f ca="1">IF(BS_CONTROLE[[#This Row],[KM - Inicio]]=0, "-", BS_CONTROLE[[#This Row],[KM - Inicio]])</f>
        <v>-</v>
      </c>
      <c r="AQ224" s="280" t="str">
        <f ca="1"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 ca="1">IFERROR(_xlfn.XLOOKUP(AI224, BS_ATIVIDADE[ATIVIDADE],BS_ATIVIDADE[UNIDADE] ), "*")</f>
        <v>*</v>
      </c>
      <c r="BC224" s="70" t="str" cm="1">
        <f t="array" aca="1" ref="BC2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aca="1" ref="BD22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 ca="1">IFERROR(_xlfn.XLOOKUP(AO224, BASE_MAPA!$D$2:$D$359, BASE_MAPA!$I$2:$I$359), "ERRO")</f>
        <v>ERRO</v>
      </c>
      <c r="BF224" s="281" t="str">
        <f ca="1"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 ca="1"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aca="1" ref="M2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aca="1" ref="N2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aca="1" ref="S2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aca="1" ref="T2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 ca="1">IF(BS_CONTROLE[[#This Row],[Atividade]]=0, "-", BS_CONTROLE[[#This Row],[Atividade]])</f>
        <v>-</v>
      </c>
      <c r="AJ225" s="9" t="str">
        <f ca="1">IF(D225="","*",VLOOKUP(AI225,BS_ATIVIDADE[#Data],3,FALSE))</f>
        <v>*</v>
      </c>
      <c r="AK225" s="278" t="str">
        <f ca="1">IF(BS_CONTROLE[[#This Row],[Local - Partida]]=0, "-", BS_CONTROLE[[#This Row],[Local - Partida]])</f>
        <v>-</v>
      </c>
      <c r="AL225" s="278" t="str">
        <f ca="1">IF(BS_CONTROLE[[#This Row],[Local - Encerramento]]=0, "-", BS_CONTROLE[[#This Row],[Local - Encerramento]])</f>
        <v>-</v>
      </c>
      <c r="AM225" s="278" t="str">
        <f ca="1">IF(BS_CONTROLE[[#This Row],[Entre - Estações]]=0, "-", BS_CONTROLE[[#This Row],[Entre - Estações]])</f>
        <v>-</v>
      </c>
      <c r="AN225" s="278" t="str">
        <f ca="1">IF(BS_CONTROLE[[#This Row],[SB]]=0, "-", BS_CONTROLE[[#This Row],[SB]])</f>
        <v>-</v>
      </c>
      <c r="AO225" s="279" t="str">
        <f ca="1">IF(BS_CONTROLE[[#This Row],[SUB]]=0, "-", BS_CONTROLE[[#This Row],[SUB]])</f>
        <v>-</v>
      </c>
      <c r="AP225" s="280" t="str">
        <f ca="1">IF(BS_CONTROLE[[#This Row],[KM - Inicio]]=0, "-", BS_CONTROLE[[#This Row],[KM - Inicio]])</f>
        <v>-</v>
      </c>
      <c r="AQ225" s="280" t="str">
        <f ca="1"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 ca="1">IFERROR(_xlfn.XLOOKUP(AI225, BS_ATIVIDADE[ATIVIDADE],BS_ATIVIDADE[UNIDADE] ), "*")</f>
        <v>*</v>
      </c>
      <c r="BC225" s="70" t="str" cm="1">
        <f t="array" aca="1" ref="BC2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aca="1" ref="BD22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 ca="1">IFERROR(_xlfn.XLOOKUP(AO225, BASE_MAPA!$D$2:$D$359, BASE_MAPA!$I$2:$I$359), "ERRO")</f>
        <v>ERRO</v>
      </c>
      <c r="BF225" s="281" t="str">
        <f ca="1"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 ca="1"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aca="1" ref="M2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aca="1" ref="N2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aca="1" ref="S2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aca="1" ref="T2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 ca="1">IF(BS_CONTROLE[[#This Row],[Atividade]]=0, "-", BS_CONTROLE[[#This Row],[Atividade]])</f>
        <v>-</v>
      </c>
      <c r="AJ226" s="9" t="str">
        <f ca="1">IF(D226="","*",VLOOKUP(AI226,BS_ATIVIDADE[#Data],3,FALSE))</f>
        <v>*</v>
      </c>
      <c r="AK226" s="278" t="str">
        <f ca="1">IF(BS_CONTROLE[[#This Row],[Local - Partida]]=0, "-", BS_CONTROLE[[#This Row],[Local - Partida]])</f>
        <v>-</v>
      </c>
      <c r="AL226" s="278" t="str">
        <f ca="1">IF(BS_CONTROLE[[#This Row],[Local - Encerramento]]=0, "-", BS_CONTROLE[[#This Row],[Local - Encerramento]])</f>
        <v>-</v>
      </c>
      <c r="AM226" s="278" t="str">
        <f ca="1">IF(BS_CONTROLE[[#This Row],[Entre - Estações]]=0, "-", BS_CONTROLE[[#This Row],[Entre - Estações]])</f>
        <v>-</v>
      </c>
      <c r="AN226" s="278" t="str">
        <f ca="1">IF(BS_CONTROLE[[#This Row],[SB]]=0, "-", BS_CONTROLE[[#This Row],[SB]])</f>
        <v>-</v>
      </c>
      <c r="AO226" s="279" t="str">
        <f ca="1">IF(BS_CONTROLE[[#This Row],[SUB]]=0, "-", BS_CONTROLE[[#This Row],[SUB]])</f>
        <v>-</v>
      </c>
      <c r="AP226" s="280" t="str">
        <f ca="1">IF(BS_CONTROLE[[#This Row],[KM - Inicio]]=0, "-", BS_CONTROLE[[#This Row],[KM - Inicio]])</f>
        <v>-</v>
      </c>
      <c r="AQ226" s="280" t="str">
        <f ca="1"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 ca="1">IFERROR(_xlfn.XLOOKUP(AI226, BS_ATIVIDADE[ATIVIDADE],BS_ATIVIDADE[UNIDADE] ), "*")</f>
        <v>*</v>
      </c>
      <c r="BC226" s="70" t="str" cm="1">
        <f t="array" aca="1" ref="BC2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aca="1" ref="BD22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 ca="1">IFERROR(_xlfn.XLOOKUP(AO226, BASE_MAPA!$D$2:$D$359, BASE_MAPA!$I$2:$I$359), "ERRO")</f>
        <v>ERRO</v>
      </c>
      <c r="BF226" s="281" t="str">
        <f ca="1"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 ca="1"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aca="1" ref="M2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aca="1" ref="N2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aca="1" ref="S2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aca="1" ref="T2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 ca="1">IF(BS_CONTROLE[[#This Row],[Atividade]]=0, "-", BS_CONTROLE[[#This Row],[Atividade]])</f>
        <v>-</v>
      </c>
      <c r="AJ227" s="9" t="str">
        <f ca="1">IF(D227="","*",VLOOKUP(AI227,BS_ATIVIDADE[#Data],3,FALSE))</f>
        <v>*</v>
      </c>
      <c r="AK227" s="278" t="str">
        <f ca="1">IF(BS_CONTROLE[[#This Row],[Local - Partida]]=0, "-", BS_CONTROLE[[#This Row],[Local - Partida]])</f>
        <v>-</v>
      </c>
      <c r="AL227" s="278" t="str">
        <f ca="1">IF(BS_CONTROLE[[#This Row],[Local - Encerramento]]=0, "-", BS_CONTROLE[[#This Row],[Local - Encerramento]])</f>
        <v>-</v>
      </c>
      <c r="AM227" s="278" t="str">
        <f ca="1">IF(BS_CONTROLE[[#This Row],[Entre - Estações]]=0, "-", BS_CONTROLE[[#This Row],[Entre - Estações]])</f>
        <v>-</v>
      </c>
      <c r="AN227" s="278" t="str">
        <f ca="1">IF(BS_CONTROLE[[#This Row],[SB]]=0, "-", BS_CONTROLE[[#This Row],[SB]])</f>
        <v>-</v>
      </c>
      <c r="AO227" s="279" t="str">
        <f ca="1">IF(BS_CONTROLE[[#This Row],[SUB]]=0, "-", BS_CONTROLE[[#This Row],[SUB]])</f>
        <v>-</v>
      </c>
      <c r="AP227" s="280" t="str">
        <f ca="1">IF(BS_CONTROLE[[#This Row],[KM - Inicio]]=0, "-", BS_CONTROLE[[#This Row],[KM - Inicio]])</f>
        <v>-</v>
      </c>
      <c r="AQ227" s="280" t="str">
        <f ca="1"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 ca="1">IFERROR(_xlfn.XLOOKUP(AI227, BS_ATIVIDADE[ATIVIDADE],BS_ATIVIDADE[UNIDADE] ), "*")</f>
        <v>*</v>
      </c>
      <c r="BC227" s="70" t="str" cm="1">
        <f t="array" aca="1" ref="BC2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aca="1" ref="BD22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 ca="1">IFERROR(_xlfn.XLOOKUP(AO227, BASE_MAPA!$D$2:$D$359, BASE_MAPA!$I$2:$I$359), "ERRO")</f>
        <v>ERRO</v>
      </c>
      <c r="BF227" s="281" t="str">
        <f ca="1"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 ca="1"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aca="1" ref="M2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aca="1" ref="N2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aca="1" ref="S2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aca="1" ref="T2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 ca="1">IF(BS_CONTROLE[[#This Row],[Atividade]]=0, "-", BS_CONTROLE[[#This Row],[Atividade]])</f>
        <v>-</v>
      </c>
      <c r="AJ228" s="9" t="str">
        <f ca="1">IF(D228="","*",VLOOKUP(AI228,BS_ATIVIDADE[#Data],3,FALSE))</f>
        <v>*</v>
      </c>
      <c r="AK228" s="278" t="str">
        <f ca="1">IF(BS_CONTROLE[[#This Row],[Local - Partida]]=0, "-", BS_CONTROLE[[#This Row],[Local - Partida]])</f>
        <v>-</v>
      </c>
      <c r="AL228" s="278" t="str">
        <f ca="1">IF(BS_CONTROLE[[#This Row],[Local - Encerramento]]=0, "-", BS_CONTROLE[[#This Row],[Local - Encerramento]])</f>
        <v>-</v>
      </c>
      <c r="AM228" s="278" t="str">
        <f ca="1">IF(BS_CONTROLE[[#This Row],[Entre - Estações]]=0, "-", BS_CONTROLE[[#This Row],[Entre - Estações]])</f>
        <v>-</v>
      </c>
      <c r="AN228" s="278" t="str">
        <f ca="1">IF(BS_CONTROLE[[#This Row],[SB]]=0, "-", BS_CONTROLE[[#This Row],[SB]])</f>
        <v>-</v>
      </c>
      <c r="AO228" s="279" t="str">
        <f ca="1">IF(BS_CONTROLE[[#This Row],[SUB]]=0, "-", BS_CONTROLE[[#This Row],[SUB]])</f>
        <v>-</v>
      </c>
      <c r="AP228" s="280" t="str">
        <f ca="1">IF(BS_CONTROLE[[#This Row],[KM - Inicio]]=0, "-", BS_CONTROLE[[#This Row],[KM - Inicio]])</f>
        <v>-</v>
      </c>
      <c r="AQ228" s="280" t="str">
        <f ca="1"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 ca="1">IFERROR(_xlfn.XLOOKUP(AI228, BS_ATIVIDADE[ATIVIDADE],BS_ATIVIDADE[UNIDADE] ), "*")</f>
        <v>*</v>
      </c>
      <c r="BC228" s="70" t="str" cm="1">
        <f t="array" aca="1" ref="BC2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aca="1" ref="BD22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 ca="1">IFERROR(_xlfn.XLOOKUP(AO228, BASE_MAPA!$D$2:$D$359, BASE_MAPA!$I$2:$I$359), "ERRO")</f>
        <v>ERRO</v>
      </c>
      <c r="BF228" s="281" t="str">
        <f ca="1"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 ca="1"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aca="1" ref="M2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aca="1" ref="N2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aca="1" ref="S2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aca="1" ref="T2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 ca="1">IF(BS_CONTROLE[[#This Row],[Atividade]]=0, "-", BS_CONTROLE[[#This Row],[Atividade]])</f>
        <v>-</v>
      </c>
      <c r="AJ229" s="9" t="str">
        <f ca="1">IF(D229="","*",VLOOKUP(AI229,BS_ATIVIDADE[#Data],3,FALSE))</f>
        <v>*</v>
      </c>
      <c r="AK229" s="278" t="str">
        <f ca="1">IF(BS_CONTROLE[[#This Row],[Local - Partida]]=0, "-", BS_CONTROLE[[#This Row],[Local - Partida]])</f>
        <v>-</v>
      </c>
      <c r="AL229" s="278" t="str">
        <f ca="1">IF(BS_CONTROLE[[#This Row],[Local - Encerramento]]=0, "-", BS_CONTROLE[[#This Row],[Local - Encerramento]])</f>
        <v>-</v>
      </c>
      <c r="AM229" s="278" t="str">
        <f ca="1">IF(BS_CONTROLE[[#This Row],[Entre - Estações]]=0, "-", BS_CONTROLE[[#This Row],[Entre - Estações]])</f>
        <v>-</v>
      </c>
      <c r="AN229" s="278" t="str">
        <f ca="1">IF(BS_CONTROLE[[#This Row],[SB]]=0, "-", BS_CONTROLE[[#This Row],[SB]])</f>
        <v>-</v>
      </c>
      <c r="AO229" s="279" t="str">
        <f ca="1">IF(BS_CONTROLE[[#This Row],[SUB]]=0, "-", BS_CONTROLE[[#This Row],[SUB]])</f>
        <v>-</v>
      </c>
      <c r="AP229" s="280" t="str">
        <f ca="1">IF(BS_CONTROLE[[#This Row],[KM - Inicio]]=0, "-", BS_CONTROLE[[#This Row],[KM - Inicio]])</f>
        <v>-</v>
      </c>
      <c r="AQ229" s="280" t="str">
        <f ca="1"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 ca="1">IFERROR(_xlfn.XLOOKUP(AI229, BS_ATIVIDADE[ATIVIDADE],BS_ATIVIDADE[UNIDADE] ), "*")</f>
        <v>*</v>
      </c>
      <c r="BC229" s="70" t="str" cm="1">
        <f t="array" aca="1" ref="BC2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aca="1" ref="BD22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 ca="1">IFERROR(_xlfn.XLOOKUP(AO229, BASE_MAPA!$D$2:$D$359, BASE_MAPA!$I$2:$I$359), "ERRO")</f>
        <v>ERRO</v>
      </c>
      <c r="BF229" s="281" t="str">
        <f ca="1"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 ca="1"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aca="1" ref="M2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aca="1" ref="N2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aca="1" ref="S2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aca="1" ref="T2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 ca="1">IF(BS_CONTROLE[[#This Row],[Atividade]]=0, "-", BS_CONTROLE[[#This Row],[Atividade]])</f>
        <v>-</v>
      </c>
      <c r="AJ230" s="9" t="str">
        <f ca="1">IF(D230="","*",VLOOKUP(AI230,BS_ATIVIDADE[#Data],3,FALSE))</f>
        <v>*</v>
      </c>
      <c r="AK230" s="278" t="str">
        <f ca="1">IF(BS_CONTROLE[[#This Row],[Local - Partida]]=0, "-", BS_CONTROLE[[#This Row],[Local - Partida]])</f>
        <v>-</v>
      </c>
      <c r="AL230" s="278" t="str">
        <f ca="1">IF(BS_CONTROLE[[#This Row],[Local - Encerramento]]=0, "-", BS_CONTROLE[[#This Row],[Local - Encerramento]])</f>
        <v>-</v>
      </c>
      <c r="AM230" s="278" t="str">
        <f ca="1">IF(BS_CONTROLE[[#This Row],[Entre - Estações]]=0, "-", BS_CONTROLE[[#This Row],[Entre - Estações]])</f>
        <v>-</v>
      </c>
      <c r="AN230" s="278" t="str">
        <f ca="1">IF(BS_CONTROLE[[#This Row],[SB]]=0, "-", BS_CONTROLE[[#This Row],[SB]])</f>
        <v>-</v>
      </c>
      <c r="AO230" s="279" t="str">
        <f ca="1">IF(BS_CONTROLE[[#This Row],[SUB]]=0, "-", BS_CONTROLE[[#This Row],[SUB]])</f>
        <v>-</v>
      </c>
      <c r="AP230" s="280" t="str">
        <f ca="1">IF(BS_CONTROLE[[#This Row],[KM - Inicio]]=0, "-", BS_CONTROLE[[#This Row],[KM - Inicio]])</f>
        <v>-</v>
      </c>
      <c r="AQ230" s="280" t="str">
        <f ca="1"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 ca="1">IFERROR(_xlfn.XLOOKUP(AI230, BS_ATIVIDADE[ATIVIDADE],BS_ATIVIDADE[UNIDADE] ), "*")</f>
        <v>*</v>
      </c>
      <c r="BC230" s="70" t="str" cm="1">
        <f t="array" aca="1" ref="BC2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aca="1" ref="BD23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 ca="1">IFERROR(_xlfn.XLOOKUP(AO230, BASE_MAPA!$D$2:$D$359, BASE_MAPA!$I$2:$I$359), "ERRO")</f>
        <v>ERRO</v>
      </c>
      <c r="BF230" s="281" t="str">
        <f ca="1"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 ca="1"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aca="1" ref="M2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aca="1" ref="N2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aca="1" ref="S2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aca="1" ref="T2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 ca="1">IF(BS_CONTROLE[[#This Row],[Atividade]]=0, "-", BS_CONTROLE[[#This Row],[Atividade]])</f>
        <v>-</v>
      </c>
      <c r="AJ231" s="9" t="str">
        <f ca="1">IF(D231="","*",VLOOKUP(AI231,BS_ATIVIDADE[#Data],3,FALSE))</f>
        <v>*</v>
      </c>
      <c r="AK231" s="278" t="str">
        <f ca="1">IF(BS_CONTROLE[[#This Row],[Local - Partida]]=0, "-", BS_CONTROLE[[#This Row],[Local - Partida]])</f>
        <v>-</v>
      </c>
      <c r="AL231" s="278" t="str">
        <f ca="1">IF(BS_CONTROLE[[#This Row],[Local - Encerramento]]=0, "-", BS_CONTROLE[[#This Row],[Local - Encerramento]])</f>
        <v>-</v>
      </c>
      <c r="AM231" s="278" t="str">
        <f ca="1">IF(BS_CONTROLE[[#This Row],[Entre - Estações]]=0, "-", BS_CONTROLE[[#This Row],[Entre - Estações]])</f>
        <v>-</v>
      </c>
      <c r="AN231" s="278" t="str">
        <f ca="1">IF(BS_CONTROLE[[#This Row],[SB]]=0, "-", BS_CONTROLE[[#This Row],[SB]])</f>
        <v>-</v>
      </c>
      <c r="AO231" s="279" t="str">
        <f ca="1">IF(BS_CONTROLE[[#This Row],[SUB]]=0, "-", BS_CONTROLE[[#This Row],[SUB]])</f>
        <v>-</v>
      </c>
      <c r="AP231" s="280" t="str">
        <f ca="1">IF(BS_CONTROLE[[#This Row],[KM - Inicio]]=0, "-", BS_CONTROLE[[#This Row],[KM - Inicio]])</f>
        <v>-</v>
      </c>
      <c r="AQ231" s="280" t="str">
        <f ca="1"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 ca="1">IFERROR(_xlfn.XLOOKUP(AI231, BS_ATIVIDADE[ATIVIDADE],BS_ATIVIDADE[UNIDADE] ), "*")</f>
        <v>*</v>
      </c>
      <c r="BC231" s="70" t="str" cm="1">
        <f t="array" aca="1" ref="BC2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aca="1" ref="BD23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 ca="1">IFERROR(_xlfn.XLOOKUP(AO231, BASE_MAPA!$D$2:$D$359, BASE_MAPA!$I$2:$I$359), "ERRO")</f>
        <v>ERRO</v>
      </c>
      <c r="BF231" s="281" t="str">
        <f ca="1"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 ca="1"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aca="1" ref="M2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aca="1" ref="N2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aca="1" ref="S2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aca="1" ref="T2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 ca="1">IF(BS_CONTROLE[[#This Row],[Atividade]]=0, "-", BS_CONTROLE[[#This Row],[Atividade]])</f>
        <v>-</v>
      </c>
      <c r="AJ232" s="9" t="str">
        <f ca="1">IF(D232="","*",VLOOKUP(AI232,BS_ATIVIDADE[#Data],3,FALSE))</f>
        <v>*</v>
      </c>
      <c r="AK232" s="278" t="str">
        <f ca="1">IF(BS_CONTROLE[[#This Row],[Local - Partida]]=0, "-", BS_CONTROLE[[#This Row],[Local - Partida]])</f>
        <v>-</v>
      </c>
      <c r="AL232" s="278" t="str">
        <f ca="1">IF(BS_CONTROLE[[#This Row],[Local - Encerramento]]=0, "-", BS_CONTROLE[[#This Row],[Local - Encerramento]])</f>
        <v>-</v>
      </c>
      <c r="AM232" s="278" t="str">
        <f ca="1">IF(BS_CONTROLE[[#This Row],[Entre - Estações]]=0, "-", BS_CONTROLE[[#This Row],[Entre - Estações]])</f>
        <v>-</v>
      </c>
      <c r="AN232" s="278" t="str">
        <f ca="1">IF(BS_CONTROLE[[#This Row],[SB]]=0, "-", BS_CONTROLE[[#This Row],[SB]])</f>
        <v>-</v>
      </c>
      <c r="AO232" s="279" t="str">
        <f ca="1">IF(BS_CONTROLE[[#This Row],[SUB]]=0, "-", BS_CONTROLE[[#This Row],[SUB]])</f>
        <v>-</v>
      </c>
      <c r="AP232" s="280" t="str">
        <f ca="1">IF(BS_CONTROLE[[#This Row],[KM - Inicio]]=0, "-", BS_CONTROLE[[#This Row],[KM - Inicio]])</f>
        <v>-</v>
      </c>
      <c r="AQ232" s="280" t="str">
        <f ca="1"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 ca="1">IFERROR(_xlfn.XLOOKUP(AI232, BS_ATIVIDADE[ATIVIDADE],BS_ATIVIDADE[UNIDADE] ), "*")</f>
        <v>*</v>
      </c>
      <c r="BC232" s="70" t="str" cm="1">
        <f t="array" aca="1" ref="BC2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aca="1" ref="BD23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 ca="1">IFERROR(_xlfn.XLOOKUP(AO232, BASE_MAPA!$D$2:$D$359, BASE_MAPA!$I$2:$I$359), "ERRO")</f>
        <v>ERRO</v>
      </c>
      <c r="BF232" s="281" t="str">
        <f ca="1"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 ca="1"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aca="1" ref="M2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aca="1" ref="N2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aca="1" ref="S2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aca="1" ref="T2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 ca="1">IF(BS_CONTROLE[[#This Row],[Atividade]]=0, "-", BS_CONTROLE[[#This Row],[Atividade]])</f>
        <v>-</v>
      </c>
      <c r="AJ233" s="9" t="str">
        <f ca="1">IF(D233="","*",VLOOKUP(AI233,BS_ATIVIDADE[#Data],3,FALSE))</f>
        <v>*</v>
      </c>
      <c r="AK233" s="278" t="str">
        <f ca="1">IF(BS_CONTROLE[[#This Row],[Local - Partida]]=0, "-", BS_CONTROLE[[#This Row],[Local - Partida]])</f>
        <v>-</v>
      </c>
      <c r="AL233" s="278" t="str">
        <f ca="1">IF(BS_CONTROLE[[#This Row],[Local - Encerramento]]=0, "-", BS_CONTROLE[[#This Row],[Local - Encerramento]])</f>
        <v>-</v>
      </c>
      <c r="AM233" s="278" t="str">
        <f ca="1">IF(BS_CONTROLE[[#This Row],[Entre - Estações]]=0, "-", BS_CONTROLE[[#This Row],[Entre - Estações]])</f>
        <v>-</v>
      </c>
      <c r="AN233" s="278" t="str">
        <f ca="1">IF(BS_CONTROLE[[#This Row],[SB]]=0, "-", BS_CONTROLE[[#This Row],[SB]])</f>
        <v>-</v>
      </c>
      <c r="AO233" s="279" t="str">
        <f ca="1">IF(BS_CONTROLE[[#This Row],[SUB]]=0, "-", BS_CONTROLE[[#This Row],[SUB]])</f>
        <v>-</v>
      </c>
      <c r="AP233" s="280" t="str">
        <f ca="1">IF(BS_CONTROLE[[#This Row],[KM - Inicio]]=0, "-", BS_CONTROLE[[#This Row],[KM - Inicio]])</f>
        <v>-</v>
      </c>
      <c r="AQ233" s="280" t="str">
        <f ca="1"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 ca="1">IFERROR(_xlfn.XLOOKUP(AI233, BS_ATIVIDADE[ATIVIDADE],BS_ATIVIDADE[UNIDADE] ), "*")</f>
        <v>*</v>
      </c>
      <c r="BC233" s="70" t="str" cm="1">
        <f t="array" aca="1" ref="BC2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aca="1" ref="BD23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 ca="1">IFERROR(_xlfn.XLOOKUP(AO233, BASE_MAPA!$D$2:$D$359, BASE_MAPA!$I$2:$I$359), "ERRO")</f>
        <v>ERRO</v>
      </c>
      <c r="BF233" s="281" t="str">
        <f ca="1"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 ca="1"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aca="1" ref="M2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aca="1" ref="N2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aca="1" ref="S2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aca="1" ref="T2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 ca="1">IF(BS_CONTROLE[[#This Row],[Atividade]]=0, "-", BS_CONTROLE[[#This Row],[Atividade]])</f>
        <v>-</v>
      </c>
      <c r="AJ234" s="9" t="str">
        <f ca="1">IF(D234="","*",VLOOKUP(AI234,BS_ATIVIDADE[#Data],3,FALSE))</f>
        <v>*</v>
      </c>
      <c r="AK234" s="278" t="str">
        <f ca="1">IF(BS_CONTROLE[[#This Row],[Local - Partida]]=0, "-", BS_CONTROLE[[#This Row],[Local - Partida]])</f>
        <v>-</v>
      </c>
      <c r="AL234" s="278" t="str">
        <f ca="1">IF(BS_CONTROLE[[#This Row],[Local - Encerramento]]=0, "-", BS_CONTROLE[[#This Row],[Local - Encerramento]])</f>
        <v>-</v>
      </c>
      <c r="AM234" s="278" t="str">
        <f ca="1">IF(BS_CONTROLE[[#This Row],[Entre - Estações]]=0, "-", BS_CONTROLE[[#This Row],[Entre - Estações]])</f>
        <v>-</v>
      </c>
      <c r="AN234" s="278" t="str">
        <f ca="1">IF(BS_CONTROLE[[#This Row],[SB]]=0, "-", BS_CONTROLE[[#This Row],[SB]])</f>
        <v>-</v>
      </c>
      <c r="AO234" s="279" t="str">
        <f ca="1">IF(BS_CONTROLE[[#This Row],[SUB]]=0, "-", BS_CONTROLE[[#This Row],[SUB]])</f>
        <v>-</v>
      </c>
      <c r="AP234" s="280" t="str">
        <f ca="1">IF(BS_CONTROLE[[#This Row],[KM - Inicio]]=0, "-", BS_CONTROLE[[#This Row],[KM - Inicio]])</f>
        <v>-</v>
      </c>
      <c r="AQ234" s="280" t="str">
        <f ca="1"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 ca="1">IFERROR(_xlfn.XLOOKUP(AI234, BS_ATIVIDADE[ATIVIDADE],BS_ATIVIDADE[UNIDADE] ), "*")</f>
        <v>*</v>
      </c>
      <c r="BC234" s="70" t="str" cm="1">
        <f t="array" aca="1" ref="BC2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aca="1" ref="BD23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 ca="1">IFERROR(_xlfn.XLOOKUP(AO234, BASE_MAPA!$D$2:$D$359, BASE_MAPA!$I$2:$I$359), "ERRO")</f>
        <v>ERRO</v>
      </c>
      <c r="BF234" s="281" t="str">
        <f ca="1"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 ca="1"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aca="1" ref="M2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aca="1" ref="N2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aca="1" ref="S2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aca="1" ref="T2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 ca="1">IF(BS_CONTROLE[[#This Row],[Atividade]]=0, "-", BS_CONTROLE[[#This Row],[Atividade]])</f>
        <v>-</v>
      </c>
      <c r="AJ235" s="9" t="str">
        <f ca="1">IF(D235="","*",VLOOKUP(AI235,BS_ATIVIDADE[#Data],3,FALSE))</f>
        <v>*</v>
      </c>
      <c r="AK235" s="278" t="str">
        <f ca="1">IF(BS_CONTROLE[[#This Row],[Local - Partida]]=0, "-", BS_CONTROLE[[#This Row],[Local - Partida]])</f>
        <v>-</v>
      </c>
      <c r="AL235" s="278" t="str">
        <f ca="1">IF(BS_CONTROLE[[#This Row],[Local - Encerramento]]=0, "-", BS_CONTROLE[[#This Row],[Local - Encerramento]])</f>
        <v>-</v>
      </c>
      <c r="AM235" s="278" t="str">
        <f ca="1">IF(BS_CONTROLE[[#This Row],[Entre - Estações]]=0, "-", BS_CONTROLE[[#This Row],[Entre - Estações]])</f>
        <v>-</v>
      </c>
      <c r="AN235" s="278" t="str">
        <f ca="1">IF(BS_CONTROLE[[#This Row],[SB]]=0, "-", BS_CONTROLE[[#This Row],[SB]])</f>
        <v>-</v>
      </c>
      <c r="AO235" s="279" t="str">
        <f ca="1">IF(BS_CONTROLE[[#This Row],[SUB]]=0, "-", BS_CONTROLE[[#This Row],[SUB]])</f>
        <v>-</v>
      </c>
      <c r="AP235" s="280" t="str">
        <f ca="1">IF(BS_CONTROLE[[#This Row],[KM - Inicio]]=0, "-", BS_CONTROLE[[#This Row],[KM - Inicio]])</f>
        <v>-</v>
      </c>
      <c r="AQ235" s="280" t="str">
        <f ca="1"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 ca="1">IFERROR(_xlfn.XLOOKUP(AI235, BS_ATIVIDADE[ATIVIDADE],BS_ATIVIDADE[UNIDADE] ), "*")</f>
        <v>*</v>
      </c>
      <c r="BC235" s="70" t="str" cm="1">
        <f t="array" aca="1" ref="BC2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aca="1" ref="BD23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 ca="1">IFERROR(_xlfn.XLOOKUP(AO235, BASE_MAPA!$D$2:$D$359, BASE_MAPA!$I$2:$I$359), "ERRO")</f>
        <v>ERRO</v>
      </c>
      <c r="BF235" s="281" t="str">
        <f ca="1"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 ca="1"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aca="1" ref="M2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aca="1" ref="N2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aca="1" ref="S2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aca="1" ref="T2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 ca="1">IF(BS_CONTROLE[[#This Row],[Atividade]]=0, "-", BS_CONTROLE[[#This Row],[Atividade]])</f>
        <v>-</v>
      </c>
      <c r="AJ236" s="9" t="str">
        <f ca="1">IF(D236="","*",VLOOKUP(AI236,BS_ATIVIDADE[#Data],3,FALSE))</f>
        <v>*</v>
      </c>
      <c r="AK236" s="278" t="str">
        <f ca="1">IF(BS_CONTROLE[[#This Row],[Local - Partida]]=0, "-", BS_CONTROLE[[#This Row],[Local - Partida]])</f>
        <v>-</v>
      </c>
      <c r="AL236" s="278" t="str">
        <f ca="1">IF(BS_CONTROLE[[#This Row],[Local - Encerramento]]=0, "-", BS_CONTROLE[[#This Row],[Local - Encerramento]])</f>
        <v>-</v>
      </c>
      <c r="AM236" s="278" t="str">
        <f ca="1">IF(BS_CONTROLE[[#This Row],[Entre - Estações]]=0, "-", BS_CONTROLE[[#This Row],[Entre - Estações]])</f>
        <v>-</v>
      </c>
      <c r="AN236" s="278" t="str">
        <f ca="1">IF(BS_CONTROLE[[#This Row],[SB]]=0, "-", BS_CONTROLE[[#This Row],[SB]])</f>
        <v>-</v>
      </c>
      <c r="AO236" s="279" t="str">
        <f ca="1">IF(BS_CONTROLE[[#This Row],[SUB]]=0, "-", BS_CONTROLE[[#This Row],[SUB]])</f>
        <v>-</v>
      </c>
      <c r="AP236" s="280" t="str">
        <f ca="1">IF(BS_CONTROLE[[#This Row],[KM - Inicio]]=0, "-", BS_CONTROLE[[#This Row],[KM - Inicio]])</f>
        <v>-</v>
      </c>
      <c r="AQ236" s="280" t="str">
        <f ca="1"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 ca="1">IFERROR(_xlfn.XLOOKUP(AI236, BS_ATIVIDADE[ATIVIDADE],BS_ATIVIDADE[UNIDADE] ), "*")</f>
        <v>*</v>
      </c>
      <c r="BC236" s="70" t="str" cm="1">
        <f t="array" aca="1" ref="BC2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aca="1" ref="BD23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 ca="1">IFERROR(_xlfn.XLOOKUP(AO236, BASE_MAPA!$D$2:$D$359, BASE_MAPA!$I$2:$I$359), "ERRO")</f>
        <v>ERRO</v>
      </c>
      <c r="BF236" s="281" t="str">
        <f ca="1"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 ca="1"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aca="1" ref="M2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aca="1" ref="N2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aca="1" ref="S2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aca="1" ref="T2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 ca="1">IF(BS_CONTROLE[[#This Row],[Atividade]]=0, "-", BS_CONTROLE[[#This Row],[Atividade]])</f>
        <v>-</v>
      </c>
      <c r="AJ237" s="9" t="str">
        <f ca="1">IF(D237="","*",VLOOKUP(AI237,BS_ATIVIDADE[#Data],3,FALSE))</f>
        <v>*</v>
      </c>
      <c r="AK237" s="278" t="str">
        <f ca="1">IF(BS_CONTROLE[[#This Row],[Local - Partida]]=0, "-", BS_CONTROLE[[#This Row],[Local - Partida]])</f>
        <v>-</v>
      </c>
      <c r="AL237" s="278" t="str">
        <f ca="1">IF(BS_CONTROLE[[#This Row],[Local - Encerramento]]=0, "-", BS_CONTROLE[[#This Row],[Local - Encerramento]])</f>
        <v>-</v>
      </c>
      <c r="AM237" s="278" t="str">
        <f ca="1">IF(BS_CONTROLE[[#This Row],[Entre - Estações]]=0, "-", BS_CONTROLE[[#This Row],[Entre - Estações]])</f>
        <v>-</v>
      </c>
      <c r="AN237" s="278" t="str">
        <f ca="1">IF(BS_CONTROLE[[#This Row],[SB]]=0, "-", BS_CONTROLE[[#This Row],[SB]])</f>
        <v>-</v>
      </c>
      <c r="AO237" s="279" t="str">
        <f ca="1">IF(BS_CONTROLE[[#This Row],[SUB]]=0, "-", BS_CONTROLE[[#This Row],[SUB]])</f>
        <v>-</v>
      </c>
      <c r="AP237" s="280" t="str">
        <f ca="1">IF(BS_CONTROLE[[#This Row],[KM - Inicio]]=0, "-", BS_CONTROLE[[#This Row],[KM - Inicio]])</f>
        <v>-</v>
      </c>
      <c r="AQ237" s="280" t="str">
        <f ca="1"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 ca="1">IFERROR(_xlfn.XLOOKUP(AI237, BS_ATIVIDADE[ATIVIDADE],BS_ATIVIDADE[UNIDADE] ), "*")</f>
        <v>*</v>
      </c>
      <c r="BC237" s="70" t="str" cm="1">
        <f t="array" aca="1" ref="BC2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aca="1" ref="BD23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 ca="1">IFERROR(_xlfn.XLOOKUP(AO237, BASE_MAPA!$D$2:$D$359, BASE_MAPA!$I$2:$I$359), "ERRO")</f>
        <v>ERRO</v>
      </c>
      <c r="BF237" s="281" t="str">
        <f ca="1"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 ca="1"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aca="1" ref="M2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aca="1" ref="N2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aca="1" ref="S2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aca="1" ref="T2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 ca="1">IF(BS_CONTROLE[[#This Row],[Atividade]]=0, "-", BS_CONTROLE[[#This Row],[Atividade]])</f>
        <v>-</v>
      </c>
      <c r="AJ238" s="9" t="str">
        <f ca="1">IF(D238="","*",VLOOKUP(AI238,BS_ATIVIDADE[#Data],3,FALSE))</f>
        <v>*</v>
      </c>
      <c r="AK238" s="278" t="str">
        <f ca="1">IF(BS_CONTROLE[[#This Row],[Local - Partida]]=0, "-", BS_CONTROLE[[#This Row],[Local - Partida]])</f>
        <v>-</v>
      </c>
      <c r="AL238" s="278" t="str">
        <f ca="1">IF(BS_CONTROLE[[#This Row],[Local - Encerramento]]=0, "-", BS_CONTROLE[[#This Row],[Local - Encerramento]])</f>
        <v>-</v>
      </c>
      <c r="AM238" s="278" t="str">
        <f ca="1">IF(BS_CONTROLE[[#This Row],[Entre - Estações]]=0, "-", BS_CONTROLE[[#This Row],[Entre - Estações]])</f>
        <v>-</v>
      </c>
      <c r="AN238" s="278" t="str">
        <f ca="1">IF(BS_CONTROLE[[#This Row],[SB]]=0, "-", BS_CONTROLE[[#This Row],[SB]])</f>
        <v>-</v>
      </c>
      <c r="AO238" s="279" t="str">
        <f ca="1">IF(BS_CONTROLE[[#This Row],[SUB]]=0, "-", BS_CONTROLE[[#This Row],[SUB]])</f>
        <v>-</v>
      </c>
      <c r="AP238" s="280" t="str">
        <f ca="1">IF(BS_CONTROLE[[#This Row],[KM - Inicio]]=0, "-", BS_CONTROLE[[#This Row],[KM - Inicio]])</f>
        <v>-</v>
      </c>
      <c r="AQ238" s="280" t="str">
        <f ca="1"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 ca="1">IFERROR(_xlfn.XLOOKUP(AI238, BS_ATIVIDADE[ATIVIDADE],BS_ATIVIDADE[UNIDADE] ), "*")</f>
        <v>*</v>
      </c>
      <c r="BC238" s="70" t="str" cm="1">
        <f t="array" aca="1" ref="BC2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aca="1" ref="BD23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 ca="1">IFERROR(_xlfn.XLOOKUP(AO238, BASE_MAPA!$D$2:$D$359, BASE_MAPA!$I$2:$I$359), "ERRO")</f>
        <v>ERRO</v>
      </c>
      <c r="BF238" s="281" t="str">
        <f ca="1"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 ca="1"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aca="1" ref="M2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aca="1" ref="N2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aca="1" ref="S2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aca="1" ref="T2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 ca="1">IF(BS_CONTROLE[[#This Row],[Atividade]]=0, "-", BS_CONTROLE[[#This Row],[Atividade]])</f>
        <v>-</v>
      </c>
      <c r="AJ239" s="9" t="str">
        <f ca="1">IF(D239="","*",VLOOKUP(AI239,BS_ATIVIDADE[#Data],3,FALSE))</f>
        <v>*</v>
      </c>
      <c r="AK239" s="278" t="str">
        <f ca="1">IF(BS_CONTROLE[[#This Row],[Local - Partida]]=0, "-", BS_CONTROLE[[#This Row],[Local - Partida]])</f>
        <v>-</v>
      </c>
      <c r="AL239" s="278" t="str">
        <f ca="1">IF(BS_CONTROLE[[#This Row],[Local - Encerramento]]=0, "-", BS_CONTROLE[[#This Row],[Local - Encerramento]])</f>
        <v>-</v>
      </c>
      <c r="AM239" s="278" t="str">
        <f ca="1">IF(BS_CONTROLE[[#This Row],[Entre - Estações]]=0, "-", BS_CONTROLE[[#This Row],[Entre - Estações]])</f>
        <v>-</v>
      </c>
      <c r="AN239" s="278" t="str">
        <f ca="1">IF(BS_CONTROLE[[#This Row],[SB]]=0, "-", BS_CONTROLE[[#This Row],[SB]])</f>
        <v>-</v>
      </c>
      <c r="AO239" s="279" t="str">
        <f ca="1">IF(BS_CONTROLE[[#This Row],[SUB]]=0, "-", BS_CONTROLE[[#This Row],[SUB]])</f>
        <v>-</v>
      </c>
      <c r="AP239" s="280" t="str">
        <f ca="1">IF(BS_CONTROLE[[#This Row],[KM - Inicio]]=0, "-", BS_CONTROLE[[#This Row],[KM - Inicio]])</f>
        <v>-</v>
      </c>
      <c r="AQ239" s="280" t="str">
        <f ca="1"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 ca="1">IFERROR(_xlfn.XLOOKUP(AI239, BS_ATIVIDADE[ATIVIDADE],BS_ATIVIDADE[UNIDADE] ), "*")</f>
        <v>*</v>
      </c>
      <c r="BC239" s="70" t="str" cm="1">
        <f t="array" aca="1" ref="BC2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aca="1" ref="BD23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 ca="1">IFERROR(_xlfn.XLOOKUP(AO239, BASE_MAPA!$D$2:$D$359, BASE_MAPA!$I$2:$I$359), "ERRO")</f>
        <v>ERRO</v>
      </c>
      <c r="BF239" s="281" t="str">
        <f ca="1"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 ca="1"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aca="1" ref="M2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aca="1" ref="N2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aca="1" ref="S2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aca="1" ref="T2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 ca="1">IF(BS_CONTROLE[[#This Row],[Atividade]]=0, "-", BS_CONTROLE[[#This Row],[Atividade]])</f>
        <v>-</v>
      </c>
      <c r="AJ240" s="9" t="str">
        <f ca="1">IF(D240="","*",VLOOKUP(AI240,BS_ATIVIDADE[#Data],3,FALSE))</f>
        <v>*</v>
      </c>
      <c r="AK240" s="278" t="str">
        <f ca="1">IF(BS_CONTROLE[[#This Row],[Local - Partida]]=0, "-", BS_CONTROLE[[#This Row],[Local - Partida]])</f>
        <v>-</v>
      </c>
      <c r="AL240" s="278" t="str">
        <f ca="1">IF(BS_CONTROLE[[#This Row],[Local - Encerramento]]=0, "-", BS_CONTROLE[[#This Row],[Local - Encerramento]])</f>
        <v>-</v>
      </c>
      <c r="AM240" s="278" t="str">
        <f ca="1">IF(BS_CONTROLE[[#This Row],[Entre - Estações]]=0, "-", BS_CONTROLE[[#This Row],[Entre - Estações]])</f>
        <v>-</v>
      </c>
      <c r="AN240" s="278" t="str">
        <f ca="1">IF(BS_CONTROLE[[#This Row],[SB]]=0, "-", BS_CONTROLE[[#This Row],[SB]])</f>
        <v>-</v>
      </c>
      <c r="AO240" s="279" t="str">
        <f ca="1">IF(BS_CONTROLE[[#This Row],[SUB]]=0, "-", BS_CONTROLE[[#This Row],[SUB]])</f>
        <v>-</v>
      </c>
      <c r="AP240" s="280" t="str">
        <f ca="1">IF(BS_CONTROLE[[#This Row],[KM - Inicio]]=0, "-", BS_CONTROLE[[#This Row],[KM - Inicio]])</f>
        <v>-</v>
      </c>
      <c r="AQ240" s="280" t="str">
        <f ca="1"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 ca="1">IFERROR(_xlfn.XLOOKUP(AI240, BS_ATIVIDADE[ATIVIDADE],BS_ATIVIDADE[UNIDADE] ), "*")</f>
        <v>*</v>
      </c>
      <c r="BC240" s="70" t="str" cm="1">
        <f t="array" aca="1" ref="BC2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aca="1" ref="BD24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 ca="1">IFERROR(_xlfn.XLOOKUP(AO240, BASE_MAPA!$D$2:$D$359, BASE_MAPA!$I$2:$I$359), "ERRO")</f>
        <v>ERRO</v>
      </c>
      <c r="BF240" s="281" t="str">
        <f ca="1"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 ca="1"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aca="1" ref="M2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aca="1" ref="N2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aca="1" ref="S2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aca="1" ref="T2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 ca="1">IF(BS_CONTROLE[[#This Row],[Atividade]]=0, "-", BS_CONTROLE[[#This Row],[Atividade]])</f>
        <v>-</v>
      </c>
      <c r="AJ241" s="9" t="str">
        <f ca="1">IF(D241="","*",VLOOKUP(AI241,BS_ATIVIDADE[#Data],3,FALSE))</f>
        <v>*</v>
      </c>
      <c r="AK241" s="278" t="str">
        <f ca="1">IF(BS_CONTROLE[[#This Row],[Local - Partida]]=0, "-", BS_CONTROLE[[#This Row],[Local - Partida]])</f>
        <v>-</v>
      </c>
      <c r="AL241" s="278" t="str">
        <f ca="1">IF(BS_CONTROLE[[#This Row],[Local - Encerramento]]=0, "-", BS_CONTROLE[[#This Row],[Local - Encerramento]])</f>
        <v>-</v>
      </c>
      <c r="AM241" s="278" t="str">
        <f ca="1">IF(BS_CONTROLE[[#This Row],[Entre - Estações]]=0, "-", BS_CONTROLE[[#This Row],[Entre - Estações]])</f>
        <v>-</v>
      </c>
      <c r="AN241" s="278" t="str">
        <f ca="1">IF(BS_CONTROLE[[#This Row],[SB]]=0, "-", BS_CONTROLE[[#This Row],[SB]])</f>
        <v>-</v>
      </c>
      <c r="AO241" s="279" t="str">
        <f ca="1">IF(BS_CONTROLE[[#This Row],[SUB]]=0, "-", BS_CONTROLE[[#This Row],[SUB]])</f>
        <v>-</v>
      </c>
      <c r="AP241" s="280" t="str">
        <f ca="1">IF(BS_CONTROLE[[#This Row],[KM - Inicio]]=0, "-", BS_CONTROLE[[#This Row],[KM - Inicio]])</f>
        <v>-</v>
      </c>
      <c r="AQ241" s="280" t="str">
        <f ca="1"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 ca="1">IFERROR(_xlfn.XLOOKUP(AI241, BS_ATIVIDADE[ATIVIDADE],BS_ATIVIDADE[UNIDADE] ), "*")</f>
        <v>*</v>
      </c>
      <c r="BC241" s="70" t="str" cm="1">
        <f t="array" aca="1" ref="BC2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aca="1" ref="BD24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 ca="1">IFERROR(_xlfn.XLOOKUP(AO241, BASE_MAPA!$D$2:$D$359, BASE_MAPA!$I$2:$I$359), "ERRO")</f>
        <v>ERRO</v>
      </c>
      <c r="BF241" s="281" t="str">
        <f ca="1"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 ca="1"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aca="1" ref="M2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aca="1" ref="N2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aca="1" ref="S2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aca="1" ref="T2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 ca="1">IF(BS_CONTROLE[[#This Row],[Atividade]]=0, "-", BS_CONTROLE[[#This Row],[Atividade]])</f>
        <v>-</v>
      </c>
      <c r="AJ242" s="9" t="str">
        <f ca="1">IF(D242="","*",VLOOKUP(AI242,BS_ATIVIDADE[#Data],3,FALSE))</f>
        <v>*</v>
      </c>
      <c r="AK242" s="278" t="str">
        <f ca="1">IF(BS_CONTROLE[[#This Row],[Local - Partida]]=0, "-", BS_CONTROLE[[#This Row],[Local - Partida]])</f>
        <v>-</v>
      </c>
      <c r="AL242" s="278" t="str">
        <f ca="1">IF(BS_CONTROLE[[#This Row],[Local - Encerramento]]=0, "-", BS_CONTROLE[[#This Row],[Local - Encerramento]])</f>
        <v>-</v>
      </c>
      <c r="AM242" s="278" t="str">
        <f ca="1">IF(BS_CONTROLE[[#This Row],[Entre - Estações]]=0, "-", BS_CONTROLE[[#This Row],[Entre - Estações]])</f>
        <v>-</v>
      </c>
      <c r="AN242" s="278" t="str">
        <f ca="1">IF(BS_CONTROLE[[#This Row],[SB]]=0, "-", BS_CONTROLE[[#This Row],[SB]])</f>
        <v>-</v>
      </c>
      <c r="AO242" s="279" t="str">
        <f ca="1">IF(BS_CONTROLE[[#This Row],[SUB]]=0, "-", BS_CONTROLE[[#This Row],[SUB]])</f>
        <v>-</v>
      </c>
      <c r="AP242" s="280" t="str">
        <f ca="1">IF(BS_CONTROLE[[#This Row],[KM - Inicio]]=0, "-", BS_CONTROLE[[#This Row],[KM - Inicio]])</f>
        <v>-</v>
      </c>
      <c r="AQ242" s="280" t="str">
        <f ca="1"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 ca="1">IFERROR(_xlfn.XLOOKUP(AI242, BS_ATIVIDADE[ATIVIDADE],BS_ATIVIDADE[UNIDADE] ), "*")</f>
        <v>*</v>
      </c>
      <c r="BC242" s="70" t="str" cm="1">
        <f t="array" aca="1" ref="BC2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aca="1" ref="BD24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 ca="1">IFERROR(_xlfn.XLOOKUP(AO242, BASE_MAPA!$D$2:$D$359, BASE_MAPA!$I$2:$I$359), "ERRO")</f>
        <v>ERRO</v>
      </c>
      <c r="BF242" s="281" t="str">
        <f ca="1"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 ca="1"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aca="1" ref="M2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aca="1" ref="N2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aca="1" ref="S2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aca="1" ref="T2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 ca="1">IF(BS_CONTROLE[[#This Row],[Atividade]]=0, "-", BS_CONTROLE[[#This Row],[Atividade]])</f>
        <v>-</v>
      </c>
      <c r="AJ243" s="9" t="str">
        <f ca="1">IF(D243="","*",VLOOKUP(AI243,BS_ATIVIDADE[#Data],3,FALSE))</f>
        <v>*</v>
      </c>
      <c r="AK243" s="278" t="str">
        <f ca="1">IF(BS_CONTROLE[[#This Row],[Local - Partida]]=0, "-", BS_CONTROLE[[#This Row],[Local - Partida]])</f>
        <v>-</v>
      </c>
      <c r="AL243" s="278" t="str">
        <f ca="1">IF(BS_CONTROLE[[#This Row],[Local - Encerramento]]=0, "-", BS_CONTROLE[[#This Row],[Local - Encerramento]])</f>
        <v>-</v>
      </c>
      <c r="AM243" s="278" t="str">
        <f ca="1">IF(BS_CONTROLE[[#This Row],[Entre - Estações]]=0, "-", BS_CONTROLE[[#This Row],[Entre - Estações]])</f>
        <v>-</v>
      </c>
      <c r="AN243" s="278" t="str">
        <f ca="1">IF(BS_CONTROLE[[#This Row],[SB]]=0, "-", BS_CONTROLE[[#This Row],[SB]])</f>
        <v>-</v>
      </c>
      <c r="AO243" s="279" t="str">
        <f ca="1">IF(BS_CONTROLE[[#This Row],[SUB]]=0, "-", BS_CONTROLE[[#This Row],[SUB]])</f>
        <v>-</v>
      </c>
      <c r="AP243" s="280" t="str">
        <f ca="1">IF(BS_CONTROLE[[#This Row],[KM - Inicio]]=0, "-", BS_CONTROLE[[#This Row],[KM - Inicio]])</f>
        <v>-</v>
      </c>
      <c r="AQ243" s="280" t="str">
        <f ca="1"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 ca="1">IFERROR(_xlfn.XLOOKUP(AI243, BS_ATIVIDADE[ATIVIDADE],BS_ATIVIDADE[UNIDADE] ), "*")</f>
        <v>*</v>
      </c>
      <c r="BC243" s="70" t="str" cm="1">
        <f t="array" aca="1" ref="BC2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aca="1" ref="BD24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 ca="1">IFERROR(_xlfn.XLOOKUP(AO243, BASE_MAPA!$D$2:$D$359, BASE_MAPA!$I$2:$I$359), "ERRO")</f>
        <v>ERRO</v>
      </c>
      <c r="BF243" s="281" t="str">
        <f ca="1"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 ca="1"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aca="1" ref="M2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aca="1" ref="N2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aca="1" ref="S2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aca="1" ref="T2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 ca="1">IF(BS_CONTROLE[[#This Row],[Atividade]]=0, "-", BS_CONTROLE[[#This Row],[Atividade]])</f>
        <v>-</v>
      </c>
      <c r="AJ244" s="9" t="str">
        <f ca="1">IF(D244="","*",VLOOKUP(AI244,BS_ATIVIDADE[#Data],3,FALSE))</f>
        <v>*</v>
      </c>
      <c r="AK244" s="278" t="str">
        <f ca="1">IF(BS_CONTROLE[[#This Row],[Local - Partida]]=0, "-", BS_CONTROLE[[#This Row],[Local - Partida]])</f>
        <v>-</v>
      </c>
      <c r="AL244" s="278" t="str">
        <f ca="1">IF(BS_CONTROLE[[#This Row],[Local - Encerramento]]=0, "-", BS_CONTROLE[[#This Row],[Local - Encerramento]])</f>
        <v>-</v>
      </c>
      <c r="AM244" s="278" t="str">
        <f ca="1">IF(BS_CONTROLE[[#This Row],[Entre - Estações]]=0, "-", BS_CONTROLE[[#This Row],[Entre - Estações]])</f>
        <v>-</v>
      </c>
      <c r="AN244" s="278" t="str">
        <f ca="1">IF(BS_CONTROLE[[#This Row],[SB]]=0, "-", BS_CONTROLE[[#This Row],[SB]])</f>
        <v>-</v>
      </c>
      <c r="AO244" s="279" t="str">
        <f ca="1">IF(BS_CONTROLE[[#This Row],[SUB]]=0, "-", BS_CONTROLE[[#This Row],[SUB]])</f>
        <v>-</v>
      </c>
      <c r="AP244" s="280" t="str">
        <f ca="1">IF(BS_CONTROLE[[#This Row],[KM - Inicio]]=0, "-", BS_CONTROLE[[#This Row],[KM - Inicio]])</f>
        <v>-</v>
      </c>
      <c r="AQ244" s="280" t="str">
        <f ca="1"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 ca="1">IFERROR(_xlfn.XLOOKUP(AI244, BS_ATIVIDADE[ATIVIDADE],BS_ATIVIDADE[UNIDADE] ), "*")</f>
        <v>*</v>
      </c>
      <c r="BC244" s="70" t="str" cm="1">
        <f t="array" aca="1" ref="BC2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aca="1" ref="BD24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 ca="1">IFERROR(_xlfn.XLOOKUP(AO244, BASE_MAPA!$D$2:$D$359, BASE_MAPA!$I$2:$I$359), "ERRO")</f>
        <v>ERRO</v>
      </c>
      <c r="BF244" s="281" t="str">
        <f ca="1"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 ca="1"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aca="1" ref="M2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aca="1" ref="N2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aca="1" ref="S2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aca="1" ref="T2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 ca="1">IF(BS_CONTROLE[[#This Row],[Atividade]]=0, "-", BS_CONTROLE[[#This Row],[Atividade]])</f>
        <v>-</v>
      </c>
      <c r="AJ245" s="9" t="str">
        <f ca="1">IF(D245="","*",VLOOKUP(AI245,BS_ATIVIDADE[#Data],3,FALSE))</f>
        <v>*</v>
      </c>
      <c r="AK245" s="278" t="str">
        <f ca="1">IF(BS_CONTROLE[[#This Row],[Local - Partida]]=0, "-", BS_CONTROLE[[#This Row],[Local - Partida]])</f>
        <v>-</v>
      </c>
      <c r="AL245" s="278" t="str">
        <f ca="1">IF(BS_CONTROLE[[#This Row],[Local - Encerramento]]=0, "-", BS_CONTROLE[[#This Row],[Local - Encerramento]])</f>
        <v>-</v>
      </c>
      <c r="AM245" s="278" t="str">
        <f ca="1">IF(BS_CONTROLE[[#This Row],[Entre - Estações]]=0, "-", BS_CONTROLE[[#This Row],[Entre - Estações]])</f>
        <v>-</v>
      </c>
      <c r="AN245" s="278" t="str">
        <f ca="1">IF(BS_CONTROLE[[#This Row],[SB]]=0, "-", BS_CONTROLE[[#This Row],[SB]])</f>
        <v>-</v>
      </c>
      <c r="AO245" s="279" t="str">
        <f ca="1">IF(BS_CONTROLE[[#This Row],[SUB]]=0, "-", BS_CONTROLE[[#This Row],[SUB]])</f>
        <v>-</v>
      </c>
      <c r="AP245" s="280" t="str">
        <f ca="1">IF(BS_CONTROLE[[#This Row],[KM - Inicio]]=0, "-", BS_CONTROLE[[#This Row],[KM - Inicio]])</f>
        <v>-</v>
      </c>
      <c r="AQ245" s="280" t="str">
        <f ca="1"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 ca="1">IFERROR(_xlfn.XLOOKUP(AI245, BS_ATIVIDADE[ATIVIDADE],BS_ATIVIDADE[UNIDADE] ), "*")</f>
        <v>*</v>
      </c>
      <c r="BC245" s="70" t="str" cm="1">
        <f t="array" aca="1" ref="BC2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aca="1" ref="BD24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 ca="1">IFERROR(_xlfn.XLOOKUP(AO245, BASE_MAPA!$D$2:$D$359, BASE_MAPA!$I$2:$I$359), "ERRO")</f>
        <v>ERRO</v>
      </c>
      <c r="BF245" s="281" t="str">
        <f ca="1"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 ca="1"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aca="1" ref="M2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aca="1" ref="N2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aca="1" ref="S2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aca="1" ref="T2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 ca="1">IF(BS_CONTROLE[[#This Row],[Atividade]]=0, "-", BS_CONTROLE[[#This Row],[Atividade]])</f>
        <v>-</v>
      </c>
      <c r="AJ246" s="9" t="str">
        <f ca="1">IF(D246="","*",VLOOKUP(AI246,BS_ATIVIDADE[#Data],3,FALSE))</f>
        <v>*</v>
      </c>
      <c r="AK246" s="278" t="str">
        <f ca="1">IF(BS_CONTROLE[[#This Row],[Local - Partida]]=0, "-", BS_CONTROLE[[#This Row],[Local - Partida]])</f>
        <v>-</v>
      </c>
      <c r="AL246" s="278" t="str">
        <f ca="1">IF(BS_CONTROLE[[#This Row],[Local - Encerramento]]=0, "-", BS_CONTROLE[[#This Row],[Local - Encerramento]])</f>
        <v>-</v>
      </c>
      <c r="AM246" s="278" t="str">
        <f ca="1">IF(BS_CONTROLE[[#This Row],[Entre - Estações]]=0, "-", BS_CONTROLE[[#This Row],[Entre - Estações]])</f>
        <v>-</v>
      </c>
      <c r="AN246" s="278" t="str">
        <f ca="1">IF(BS_CONTROLE[[#This Row],[SB]]=0, "-", BS_CONTROLE[[#This Row],[SB]])</f>
        <v>-</v>
      </c>
      <c r="AO246" s="279" t="str">
        <f ca="1">IF(BS_CONTROLE[[#This Row],[SUB]]=0, "-", BS_CONTROLE[[#This Row],[SUB]])</f>
        <v>-</v>
      </c>
      <c r="AP246" s="280" t="str">
        <f ca="1">IF(BS_CONTROLE[[#This Row],[KM - Inicio]]=0, "-", BS_CONTROLE[[#This Row],[KM - Inicio]])</f>
        <v>-</v>
      </c>
      <c r="AQ246" s="280" t="str">
        <f ca="1"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 ca="1">IFERROR(_xlfn.XLOOKUP(AI246, BS_ATIVIDADE[ATIVIDADE],BS_ATIVIDADE[UNIDADE] ), "*")</f>
        <v>*</v>
      </c>
      <c r="BC246" s="70" t="str" cm="1">
        <f t="array" aca="1" ref="BC2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aca="1" ref="BD24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 ca="1">IFERROR(_xlfn.XLOOKUP(AO246, BASE_MAPA!$D$2:$D$359, BASE_MAPA!$I$2:$I$359), "ERRO")</f>
        <v>ERRO</v>
      </c>
      <c r="BF246" s="281" t="str">
        <f ca="1"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 ca="1"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aca="1" ref="M2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aca="1" ref="N2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aca="1" ref="S2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aca="1" ref="T2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 ca="1">IF(BS_CONTROLE[[#This Row],[Atividade]]=0, "-", BS_CONTROLE[[#This Row],[Atividade]])</f>
        <v>-</v>
      </c>
      <c r="AJ247" s="9" t="str">
        <f ca="1">IF(D247="","*",VLOOKUP(AI247,BS_ATIVIDADE[#Data],3,FALSE))</f>
        <v>*</v>
      </c>
      <c r="AK247" s="278" t="str">
        <f ca="1">IF(BS_CONTROLE[[#This Row],[Local - Partida]]=0, "-", BS_CONTROLE[[#This Row],[Local - Partida]])</f>
        <v>-</v>
      </c>
      <c r="AL247" s="278" t="str">
        <f ca="1">IF(BS_CONTROLE[[#This Row],[Local - Encerramento]]=0, "-", BS_CONTROLE[[#This Row],[Local - Encerramento]])</f>
        <v>-</v>
      </c>
      <c r="AM247" s="278" t="str">
        <f ca="1">IF(BS_CONTROLE[[#This Row],[Entre - Estações]]=0, "-", BS_CONTROLE[[#This Row],[Entre - Estações]])</f>
        <v>-</v>
      </c>
      <c r="AN247" s="278" t="str">
        <f ca="1">IF(BS_CONTROLE[[#This Row],[SB]]=0, "-", BS_CONTROLE[[#This Row],[SB]])</f>
        <v>-</v>
      </c>
      <c r="AO247" s="279" t="str">
        <f ca="1">IF(BS_CONTROLE[[#This Row],[SUB]]=0, "-", BS_CONTROLE[[#This Row],[SUB]])</f>
        <v>-</v>
      </c>
      <c r="AP247" s="280" t="str">
        <f ca="1">IF(BS_CONTROLE[[#This Row],[KM - Inicio]]=0, "-", BS_CONTROLE[[#This Row],[KM - Inicio]])</f>
        <v>-</v>
      </c>
      <c r="AQ247" s="280" t="str">
        <f ca="1"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 ca="1">IFERROR(_xlfn.XLOOKUP(AI247, BS_ATIVIDADE[ATIVIDADE],BS_ATIVIDADE[UNIDADE] ), "*")</f>
        <v>*</v>
      </c>
      <c r="BC247" s="70" t="str" cm="1">
        <f t="array" aca="1" ref="BC2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aca="1" ref="BD24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 ca="1">IFERROR(_xlfn.XLOOKUP(AO247, BASE_MAPA!$D$2:$D$359, BASE_MAPA!$I$2:$I$359), "ERRO")</f>
        <v>ERRO</v>
      </c>
      <c r="BF247" s="281" t="str">
        <f ca="1"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 ca="1"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aca="1" ref="M2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aca="1" ref="N2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aca="1" ref="S2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aca="1" ref="T2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 ca="1">IF(BS_CONTROLE[[#This Row],[Atividade]]=0, "-", BS_CONTROLE[[#This Row],[Atividade]])</f>
        <v>-</v>
      </c>
      <c r="AJ248" s="9" t="str">
        <f ca="1">IF(D248="","*",VLOOKUP(AI248,BS_ATIVIDADE[#Data],3,FALSE))</f>
        <v>*</v>
      </c>
      <c r="AK248" s="278" t="str">
        <f ca="1">IF(BS_CONTROLE[[#This Row],[Local - Partida]]=0, "-", BS_CONTROLE[[#This Row],[Local - Partida]])</f>
        <v>-</v>
      </c>
      <c r="AL248" s="278" t="str">
        <f ca="1">IF(BS_CONTROLE[[#This Row],[Local - Encerramento]]=0, "-", BS_CONTROLE[[#This Row],[Local - Encerramento]])</f>
        <v>-</v>
      </c>
      <c r="AM248" s="278" t="str">
        <f ca="1">IF(BS_CONTROLE[[#This Row],[Entre - Estações]]=0, "-", BS_CONTROLE[[#This Row],[Entre - Estações]])</f>
        <v>-</v>
      </c>
      <c r="AN248" s="278" t="str">
        <f ca="1">IF(BS_CONTROLE[[#This Row],[SB]]=0, "-", BS_CONTROLE[[#This Row],[SB]])</f>
        <v>-</v>
      </c>
      <c r="AO248" s="279" t="str">
        <f ca="1">IF(BS_CONTROLE[[#This Row],[SUB]]=0, "-", BS_CONTROLE[[#This Row],[SUB]])</f>
        <v>-</v>
      </c>
      <c r="AP248" s="280" t="str">
        <f ca="1">IF(BS_CONTROLE[[#This Row],[KM - Inicio]]=0, "-", BS_CONTROLE[[#This Row],[KM - Inicio]])</f>
        <v>-</v>
      </c>
      <c r="AQ248" s="280" t="str">
        <f ca="1"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 ca="1">IFERROR(_xlfn.XLOOKUP(AI248, BS_ATIVIDADE[ATIVIDADE],BS_ATIVIDADE[UNIDADE] ), "*")</f>
        <v>*</v>
      </c>
      <c r="BC248" s="70" t="str" cm="1">
        <f t="array" aca="1" ref="BC2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aca="1" ref="BD24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 ca="1">IFERROR(_xlfn.XLOOKUP(AO248, BASE_MAPA!$D$2:$D$359, BASE_MAPA!$I$2:$I$359), "ERRO")</f>
        <v>ERRO</v>
      </c>
      <c r="BF248" s="281" t="str">
        <f ca="1"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 ca="1"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aca="1" ref="M2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aca="1" ref="N2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aca="1" ref="S2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aca="1" ref="T2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 ca="1">IF(BS_CONTROLE[[#This Row],[Atividade]]=0, "-", BS_CONTROLE[[#This Row],[Atividade]])</f>
        <v>-</v>
      </c>
      <c r="AJ249" s="9" t="str">
        <f ca="1">IF(D249="","*",VLOOKUP(AI249,BS_ATIVIDADE[#Data],3,FALSE))</f>
        <v>*</v>
      </c>
      <c r="AK249" s="278" t="str">
        <f ca="1">IF(BS_CONTROLE[[#This Row],[Local - Partida]]=0, "-", BS_CONTROLE[[#This Row],[Local - Partida]])</f>
        <v>-</v>
      </c>
      <c r="AL249" s="278" t="str">
        <f ca="1">IF(BS_CONTROLE[[#This Row],[Local - Encerramento]]=0, "-", BS_CONTROLE[[#This Row],[Local - Encerramento]])</f>
        <v>-</v>
      </c>
      <c r="AM249" s="278" t="str">
        <f ca="1">IF(BS_CONTROLE[[#This Row],[Entre - Estações]]=0, "-", BS_CONTROLE[[#This Row],[Entre - Estações]])</f>
        <v>-</v>
      </c>
      <c r="AN249" s="278" t="str">
        <f ca="1">IF(BS_CONTROLE[[#This Row],[SB]]=0, "-", BS_CONTROLE[[#This Row],[SB]])</f>
        <v>-</v>
      </c>
      <c r="AO249" s="279" t="str">
        <f ca="1">IF(BS_CONTROLE[[#This Row],[SUB]]=0, "-", BS_CONTROLE[[#This Row],[SUB]])</f>
        <v>-</v>
      </c>
      <c r="AP249" s="280" t="str">
        <f ca="1">IF(BS_CONTROLE[[#This Row],[KM - Inicio]]=0, "-", BS_CONTROLE[[#This Row],[KM - Inicio]])</f>
        <v>-</v>
      </c>
      <c r="AQ249" s="280" t="str">
        <f ca="1"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 ca="1">IFERROR(_xlfn.XLOOKUP(AI249, BS_ATIVIDADE[ATIVIDADE],BS_ATIVIDADE[UNIDADE] ), "*")</f>
        <v>*</v>
      </c>
      <c r="BC249" s="70" t="str" cm="1">
        <f t="array" aca="1" ref="BC2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aca="1" ref="BD24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 ca="1">IFERROR(_xlfn.XLOOKUP(AO249, BASE_MAPA!$D$2:$D$359, BASE_MAPA!$I$2:$I$359), "ERRO")</f>
        <v>ERRO</v>
      </c>
      <c r="BF249" s="281" t="str">
        <f ca="1"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 ca="1"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aca="1" ref="M2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aca="1" ref="N2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aca="1" ref="S2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aca="1" ref="T2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 ca="1">IF(BS_CONTROLE[[#This Row],[Atividade]]=0, "-", BS_CONTROLE[[#This Row],[Atividade]])</f>
        <v>-</v>
      </c>
      <c r="AJ250" s="9" t="str">
        <f ca="1">IF(D250="","*",VLOOKUP(AI250,BS_ATIVIDADE[#Data],3,FALSE))</f>
        <v>*</v>
      </c>
      <c r="AK250" s="278" t="str">
        <f ca="1">IF(BS_CONTROLE[[#This Row],[Local - Partida]]=0, "-", BS_CONTROLE[[#This Row],[Local - Partida]])</f>
        <v>-</v>
      </c>
      <c r="AL250" s="278" t="str">
        <f ca="1">IF(BS_CONTROLE[[#This Row],[Local - Encerramento]]=0, "-", BS_CONTROLE[[#This Row],[Local - Encerramento]])</f>
        <v>-</v>
      </c>
      <c r="AM250" s="278" t="str">
        <f ca="1">IF(BS_CONTROLE[[#This Row],[Entre - Estações]]=0, "-", BS_CONTROLE[[#This Row],[Entre - Estações]])</f>
        <v>-</v>
      </c>
      <c r="AN250" s="278" t="str">
        <f ca="1">IF(BS_CONTROLE[[#This Row],[SB]]=0, "-", BS_CONTROLE[[#This Row],[SB]])</f>
        <v>-</v>
      </c>
      <c r="AO250" s="279" t="str">
        <f ca="1">IF(BS_CONTROLE[[#This Row],[SUB]]=0, "-", BS_CONTROLE[[#This Row],[SUB]])</f>
        <v>-</v>
      </c>
      <c r="AP250" s="280" t="str">
        <f ca="1">IF(BS_CONTROLE[[#This Row],[KM - Inicio]]=0, "-", BS_CONTROLE[[#This Row],[KM - Inicio]])</f>
        <v>-</v>
      </c>
      <c r="AQ250" s="280" t="str">
        <f ca="1"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 ca="1">IFERROR(_xlfn.XLOOKUP(AI250, BS_ATIVIDADE[ATIVIDADE],BS_ATIVIDADE[UNIDADE] ), "*")</f>
        <v>*</v>
      </c>
      <c r="BC250" s="70" t="str" cm="1">
        <f t="array" aca="1" ref="BC2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aca="1" ref="BD25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 ca="1">IFERROR(_xlfn.XLOOKUP(AO250, BASE_MAPA!$D$2:$D$359, BASE_MAPA!$I$2:$I$359), "ERRO")</f>
        <v>ERRO</v>
      </c>
      <c r="BF250" s="281" t="str">
        <f ca="1"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 ca="1"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aca="1" ref="M2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aca="1" ref="N2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aca="1" ref="S2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aca="1" ref="T2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 ca="1">IF(BS_CONTROLE[[#This Row],[Atividade]]=0, "-", BS_CONTROLE[[#This Row],[Atividade]])</f>
        <v>-</v>
      </c>
      <c r="AJ251" s="9" t="str">
        <f ca="1">IF(D251="","*",VLOOKUP(AI251,BS_ATIVIDADE[#Data],3,FALSE))</f>
        <v>*</v>
      </c>
      <c r="AK251" s="278" t="str">
        <f ca="1">IF(BS_CONTROLE[[#This Row],[Local - Partida]]=0, "-", BS_CONTROLE[[#This Row],[Local - Partida]])</f>
        <v>-</v>
      </c>
      <c r="AL251" s="278" t="str">
        <f ca="1">IF(BS_CONTROLE[[#This Row],[Local - Encerramento]]=0, "-", BS_CONTROLE[[#This Row],[Local - Encerramento]])</f>
        <v>-</v>
      </c>
      <c r="AM251" s="278" t="str">
        <f ca="1">IF(BS_CONTROLE[[#This Row],[Entre - Estações]]=0, "-", BS_CONTROLE[[#This Row],[Entre - Estações]])</f>
        <v>-</v>
      </c>
      <c r="AN251" s="278" t="str">
        <f ca="1">IF(BS_CONTROLE[[#This Row],[SB]]=0, "-", BS_CONTROLE[[#This Row],[SB]])</f>
        <v>-</v>
      </c>
      <c r="AO251" s="279" t="str">
        <f ca="1">IF(BS_CONTROLE[[#This Row],[SUB]]=0, "-", BS_CONTROLE[[#This Row],[SUB]])</f>
        <v>-</v>
      </c>
      <c r="AP251" s="280" t="str">
        <f ca="1">IF(BS_CONTROLE[[#This Row],[KM - Inicio]]=0, "-", BS_CONTROLE[[#This Row],[KM - Inicio]])</f>
        <v>-</v>
      </c>
      <c r="AQ251" s="280" t="str">
        <f ca="1"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 ca="1">IFERROR(_xlfn.XLOOKUP(AI251, BS_ATIVIDADE[ATIVIDADE],BS_ATIVIDADE[UNIDADE] ), "*")</f>
        <v>*</v>
      </c>
      <c r="BC251" s="70" t="str" cm="1">
        <f t="array" aca="1" ref="BC2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aca="1" ref="BD25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 ca="1">IFERROR(_xlfn.XLOOKUP(AO251, BASE_MAPA!$D$2:$D$359, BASE_MAPA!$I$2:$I$359), "ERRO")</f>
        <v>ERRO</v>
      </c>
      <c r="BF251" s="281" t="str">
        <f ca="1"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 ca="1"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aca="1" ref="M2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aca="1" ref="N2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aca="1" ref="S2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aca="1" ref="T2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 ca="1">IF(BS_CONTROLE[[#This Row],[Atividade]]=0, "-", BS_CONTROLE[[#This Row],[Atividade]])</f>
        <v>-</v>
      </c>
      <c r="AJ252" s="9" t="str">
        <f ca="1">IF(D252="","*",VLOOKUP(AI252,BS_ATIVIDADE[#Data],3,FALSE))</f>
        <v>*</v>
      </c>
      <c r="AK252" s="278" t="str">
        <f ca="1">IF(BS_CONTROLE[[#This Row],[Local - Partida]]=0, "-", BS_CONTROLE[[#This Row],[Local - Partida]])</f>
        <v>-</v>
      </c>
      <c r="AL252" s="278" t="str">
        <f ca="1">IF(BS_CONTROLE[[#This Row],[Local - Encerramento]]=0, "-", BS_CONTROLE[[#This Row],[Local - Encerramento]])</f>
        <v>-</v>
      </c>
      <c r="AM252" s="278" t="str">
        <f ca="1">IF(BS_CONTROLE[[#This Row],[Entre - Estações]]=0, "-", BS_CONTROLE[[#This Row],[Entre - Estações]])</f>
        <v>-</v>
      </c>
      <c r="AN252" s="278" t="str">
        <f ca="1">IF(BS_CONTROLE[[#This Row],[SB]]=0, "-", BS_CONTROLE[[#This Row],[SB]])</f>
        <v>-</v>
      </c>
      <c r="AO252" s="279" t="str">
        <f ca="1">IF(BS_CONTROLE[[#This Row],[SUB]]=0, "-", BS_CONTROLE[[#This Row],[SUB]])</f>
        <v>-</v>
      </c>
      <c r="AP252" s="280" t="str">
        <f ca="1">IF(BS_CONTROLE[[#This Row],[KM - Inicio]]=0, "-", BS_CONTROLE[[#This Row],[KM - Inicio]])</f>
        <v>-</v>
      </c>
      <c r="AQ252" s="280" t="str">
        <f ca="1"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 ca="1">IFERROR(_xlfn.XLOOKUP(AI252, BS_ATIVIDADE[ATIVIDADE],BS_ATIVIDADE[UNIDADE] ), "*")</f>
        <v>*</v>
      </c>
      <c r="BC252" s="70" t="str" cm="1">
        <f t="array" aca="1" ref="BC2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aca="1" ref="BD25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 ca="1">IFERROR(_xlfn.XLOOKUP(AO252, BASE_MAPA!$D$2:$D$359, BASE_MAPA!$I$2:$I$359), "ERRO")</f>
        <v>ERRO</v>
      </c>
      <c r="BF252" s="281" t="str">
        <f ca="1"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 ca="1"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aca="1" ref="M2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aca="1" ref="N2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aca="1" ref="S2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aca="1" ref="T2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 ca="1">IF(BS_CONTROLE[[#This Row],[Atividade]]=0, "-", BS_CONTROLE[[#This Row],[Atividade]])</f>
        <v>-</v>
      </c>
      <c r="AJ253" s="9" t="str">
        <f ca="1">IF(D253="","*",VLOOKUP(AI253,BS_ATIVIDADE[#Data],3,FALSE))</f>
        <v>*</v>
      </c>
      <c r="AK253" s="278" t="str">
        <f ca="1">IF(BS_CONTROLE[[#This Row],[Local - Partida]]=0, "-", BS_CONTROLE[[#This Row],[Local - Partida]])</f>
        <v>-</v>
      </c>
      <c r="AL253" s="278" t="str">
        <f ca="1">IF(BS_CONTROLE[[#This Row],[Local - Encerramento]]=0, "-", BS_CONTROLE[[#This Row],[Local - Encerramento]])</f>
        <v>-</v>
      </c>
      <c r="AM253" s="278" t="str">
        <f ca="1">IF(BS_CONTROLE[[#This Row],[Entre - Estações]]=0, "-", BS_CONTROLE[[#This Row],[Entre - Estações]])</f>
        <v>-</v>
      </c>
      <c r="AN253" s="278" t="str">
        <f ca="1">IF(BS_CONTROLE[[#This Row],[SB]]=0, "-", BS_CONTROLE[[#This Row],[SB]])</f>
        <v>-</v>
      </c>
      <c r="AO253" s="279" t="str">
        <f ca="1">IF(BS_CONTROLE[[#This Row],[SUB]]=0, "-", BS_CONTROLE[[#This Row],[SUB]])</f>
        <v>-</v>
      </c>
      <c r="AP253" s="280" t="str">
        <f ca="1">IF(BS_CONTROLE[[#This Row],[KM - Inicio]]=0, "-", BS_CONTROLE[[#This Row],[KM - Inicio]])</f>
        <v>-</v>
      </c>
      <c r="AQ253" s="280" t="str">
        <f ca="1"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 ca="1">IFERROR(_xlfn.XLOOKUP(AI253, BS_ATIVIDADE[ATIVIDADE],BS_ATIVIDADE[UNIDADE] ), "*")</f>
        <v>*</v>
      </c>
      <c r="BC253" s="70" t="str" cm="1">
        <f t="array" aca="1" ref="BC2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aca="1" ref="BD25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 ca="1">IFERROR(_xlfn.XLOOKUP(AO253, BASE_MAPA!$D$2:$D$359, BASE_MAPA!$I$2:$I$359), "ERRO")</f>
        <v>ERRO</v>
      </c>
      <c r="BF253" s="281" t="str">
        <f ca="1"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 ca="1"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aca="1" ref="M2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aca="1" ref="N2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aca="1" ref="S2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aca="1" ref="T2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 ca="1">IF(BS_CONTROLE[[#This Row],[Atividade]]=0, "-", BS_CONTROLE[[#This Row],[Atividade]])</f>
        <v>-</v>
      </c>
      <c r="AJ254" s="9" t="str">
        <f ca="1">IF(D254="","*",VLOOKUP(AI254,BS_ATIVIDADE[#Data],3,FALSE))</f>
        <v>*</v>
      </c>
      <c r="AK254" s="278" t="str">
        <f ca="1">IF(BS_CONTROLE[[#This Row],[Local - Partida]]=0, "-", BS_CONTROLE[[#This Row],[Local - Partida]])</f>
        <v>-</v>
      </c>
      <c r="AL254" s="278" t="str">
        <f ca="1">IF(BS_CONTROLE[[#This Row],[Local - Encerramento]]=0, "-", BS_CONTROLE[[#This Row],[Local - Encerramento]])</f>
        <v>-</v>
      </c>
      <c r="AM254" s="278" t="str">
        <f ca="1">IF(BS_CONTROLE[[#This Row],[Entre - Estações]]=0, "-", BS_CONTROLE[[#This Row],[Entre - Estações]])</f>
        <v>-</v>
      </c>
      <c r="AN254" s="278" t="str">
        <f ca="1">IF(BS_CONTROLE[[#This Row],[SB]]=0, "-", BS_CONTROLE[[#This Row],[SB]])</f>
        <v>-</v>
      </c>
      <c r="AO254" s="279" t="str">
        <f ca="1">IF(BS_CONTROLE[[#This Row],[SUB]]=0, "-", BS_CONTROLE[[#This Row],[SUB]])</f>
        <v>-</v>
      </c>
      <c r="AP254" s="280" t="str">
        <f ca="1">IF(BS_CONTROLE[[#This Row],[KM - Inicio]]=0, "-", BS_CONTROLE[[#This Row],[KM - Inicio]])</f>
        <v>-</v>
      </c>
      <c r="AQ254" s="280" t="str">
        <f ca="1"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 ca="1">IFERROR(_xlfn.XLOOKUP(AI254, BS_ATIVIDADE[ATIVIDADE],BS_ATIVIDADE[UNIDADE] ), "*")</f>
        <v>*</v>
      </c>
      <c r="BC254" s="70" t="str" cm="1">
        <f t="array" aca="1" ref="BC2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aca="1" ref="BD25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 ca="1">IFERROR(_xlfn.XLOOKUP(AO254, BASE_MAPA!$D$2:$D$359, BASE_MAPA!$I$2:$I$359), "ERRO")</f>
        <v>ERRO</v>
      </c>
      <c r="BF254" s="281" t="str">
        <f ca="1"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 ca="1"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aca="1" ref="M2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aca="1" ref="N2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aca="1" ref="S2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aca="1" ref="T2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 ca="1">IF(BS_CONTROLE[[#This Row],[Atividade]]=0, "-", BS_CONTROLE[[#This Row],[Atividade]])</f>
        <v>-</v>
      </c>
      <c r="AJ255" s="9" t="str">
        <f ca="1">IF(D255="","*",VLOOKUP(AI255,BS_ATIVIDADE[#Data],3,FALSE))</f>
        <v>*</v>
      </c>
      <c r="AK255" s="278" t="str">
        <f ca="1">IF(BS_CONTROLE[[#This Row],[Local - Partida]]=0, "-", BS_CONTROLE[[#This Row],[Local - Partida]])</f>
        <v>-</v>
      </c>
      <c r="AL255" s="278" t="str">
        <f ca="1">IF(BS_CONTROLE[[#This Row],[Local - Encerramento]]=0, "-", BS_CONTROLE[[#This Row],[Local - Encerramento]])</f>
        <v>-</v>
      </c>
      <c r="AM255" s="278" t="str">
        <f ca="1">IF(BS_CONTROLE[[#This Row],[Entre - Estações]]=0, "-", BS_CONTROLE[[#This Row],[Entre - Estações]])</f>
        <v>-</v>
      </c>
      <c r="AN255" s="278" t="str">
        <f ca="1">IF(BS_CONTROLE[[#This Row],[SB]]=0, "-", BS_CONTROLE[[#This Row],[SB]])</f>
        <v>-</v>
      </c>
      <c r="AO255" s="279" t="str">
        <f ca="1">IF(BS_CONTROLE[[#This Row],[SUB]]=0, "-", BS_CONTROLE[[#This Row],[SUB]])</f>
        <v>-</v>
      </c>
      <c r="AP255" s="280" t="str">
        <f ca="1">IF(BS_CONTROLE[[#This Row],[KM - Inicio]]=0, "-", BS_CONTROLE[[#This Row],[KM - Inicio]])</f>
        <v>-</v>
      </c>
      <c r="AQ255" s="280" t="str">
        <f ca="1"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 ca="1">IFERROR(_xlfn.XLOOKUP(AI255, BS_ATIVIDADE[ATIVIDADE],BS_ATIVIDADE[UNIDADE] ), "*")</f>
        <v>*</v>
      </c>
      <c r="BC255" s="70" t="str" cm="1">
        <f t="array" aca="1" ref="BC2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aca="1" ref="BD25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 ca="1">IFERROR(_xlfn.XLOOKUP(AO255, BASE_MAPA!$D$2:$D$359, BASE_MAPA!$I$2:$I$359), "ERRO")</f>
        <v>ERRO</v>
      </c>
      <c r="BF255" s="281" t="str">
        <f ca="1"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 ca="1"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aca="1" ref="M2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aca="1" ref="N2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aca="1" ref="S2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aca="1" ref="T2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 ca="1">IF(BS_CONTROLE[[#This Row],[Atividade]]=0, "-", BS_CONTROLE[[#This Row],[Atividade]])</f>
        <v>-</v>
      </c>
      <c r="AJ256" s="9" t="str">
        <f ca="1">IF(D256="","*",VLOOKUP(AI256,BS_ATIVIDADE[#Data],3,FALSE))</f>
        <v>*</v>
      </c>
      <c r="AK256" s="278" t="str">
        <f ca="1">IF(BS_CONTROLE[[#This Row],[Local - Partida]]=0, "-", BS_CONTROLE[[#This Row],[Local - Partida]])</f>
        <v>-</v>
      </c>
      <c r="AL256" s="278" t="str">
        <f ca="1">IF(BS_CONTROLE[[#This Row],[Local - Encerramento]]=0, "-", BS_CONTROLE[[#This Row],[Local - Encerramento]])</f>
        <v>-</v>
      </c>
      <c r="AM256" s="278" t="str">
        <f ca="1">IF(BS_CONTROLE[[#This Row],[Entre - Estações]]=0, "-", BS_CONTROLE[[#This Row],[Entre - Estações]])</f>
        <v>-</v>
      </c>
      <c r="AN256" s="278" t="str">
        <f ca="1">IF(BS_CONTROLE[[#This Row],[SB]]=0, "-", BS_CONTROLE[[#This Row],[SB]])</f>
        <v>-</v>
      </c>
      <c r="AO256" s="279" t="str">
        <f ca="1">IF(BS_CONTROLE[[#This Row],[SUB]]=0, "-", BS_CONTROLE[[#This Row],[SUB]])</f>
        <v>-</v>
      </c>
      <c r="AP256" s="280" t="str">
        <f ca="1">IF(BS_CONTROLE[[#This Row],[KM - Inicio]]=0, "-", BS_CONTROLE[[#This Row],[KM - Inicio]])</f>
        <v>-</v>
      </c>
      <c r="AQ256" s="280" t="str">
        <f ca="1"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 ca="1">IFERROR(_xlfn.XLOOKUP(AI256, BS_ATIVIDADE[ATIVIDADE],BS_ATIVIDADE[UNIDADE] ), "*")</f>
        <v>*</v>
      </c>
      <c r="BC256" s="70" t="str" cm="1">
        <f t="array" aca="1" ref="BC2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aca="1" ref="BD25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 ca="1">IFERROR(_xlfn.XLOOKUP(AO256, BASE_MAPA!$D$2:$D$359, BASE_MAPA!$I$2:$I$359), "ERRO")</f>
        <v>ERRO</v>
      </c>
      <c r="BF256" s="281" t="str">
        <f ca="1"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 ca="1"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aca="1" ref="M2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aca="1" ref="N2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aca="1" ref="S2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aca="1" ref="T2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 ca="1">IF(BS_CONTROLE[[#This Row],[Atividade]]=0, "-", BS_CONTROLE[[#This Row],[Atividade]])</f>
        <v>-</v>
      </c>
      <c r="AJ257" s="9" t="str">
        <f ca="1">IF(D257="","*",VLOOKUP(AI257,BS_ATIVIDADE[#Data],3,FALSE))</f>
        <v>*</v>
      </c>
      <c r="AK257" s="278" t="str">
        <f ca="1">IF(BS_CONTROLE[[#This Row],[Local - Partida]]=0, "-", BS_CONTROLE[[#This Row],[Local - Partida]])</f>
        <v>-</v>
      </c>
      <c r="AL257" s="278" t="str">
        <f ca="1">IF(BS_CONTROLE[[#This Row],[Local - Encerramento]]=0, "-", BS_CONTROLE[[#This Row],[Local - Encerramento]])</f>
        <v>-</v>
      </c>
      <c r="AM257" s="278" t="str">
        <f ca="1">IF(BS_CONTROLE[[#This Row],[Entre - Estações]]=0, "-", BS_CONTROLE[[#This Row],[Entre - Estações]])</f>
        <v>-</v>
      </c>
      <c r="AN257" s="278" t="str">
        <f ca="1">IF(BS_CONTROLE[[#This Row],[SB]]=0, "-", BS_CONTROLE[[#This Row],[SB]])</f>
        <v>-</v>
      </c>
      <c r="AO257" s="279" t="str">
        <f ca="1">IF(BS_CONTROLE[[#This Row],[SUB]]=0, "-", BS_CONTROLE[[#This Row],[SUB]])</f>
        <v>-</v>
      </c>
      <c r="AP257" s="280" t="str">
        <f ca="1">IF(BS_CONTROLE[[#This Row],[KM - Inicio]]=0, "-", BS_CONTROLE[[#This Row],[KM - Inicio]])</f>
        <v>-</v>
      </c>
      <c r="AQ257" s="280" t="str">
        <f ca="1"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 ca="1">IFERROR(_xlfn.XLOOKUP(AI257, BS_ATIVIDADE[ATIVIDADE],BS_ATIVIDADE[UNIDADE] ), "*")</f>
        <v>*</v>
      </c>
      <c r="BC257" s="70" t="str" cm="1">
        <f t="array" aca="1" ref="BC2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aca="1" ref="BD25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 ca="1">IFERROR(_xlfn.XLOOKUP(AO257, BASE_MAPA!$D$2:$D$359, BASE_MAPA!$I$2:$I$359), "ERRO")</f>
        <v>ERRO</v>
      </c>
      <c r="BF257" s="281" t="str">
        <f ca="1"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 ca="1"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aca="1" ref="M2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aca="1" ref="N2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aca="1" ref="S2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aca="1" ref="T2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 ca="1">IF(BS_CONTROLE[[#This Row],[Atividade]]=0, "-", BS_CONTROLE[[#This Row],[Atividade]])</f>
        <v>-</v>
      </c>
      <c r="AJ258" s="9" t="str">
        <f ca="1">IF(D258="","*",VLOOKUP(AI258,BS_ATIVIDADE[#Data],3,FALSE))</f>
        <v>*</v>
      </c>
      <c r="AK258" s="278" t="str">
        <f ca="1">IF(BS_CONTROLE[[#This Row],[Local - Partida]]=0, "-", BS_CONTROLE[[#This Row],[Local - Partida]])</f>
        <v>-</v>
      </c>
      <c r="AL258" s="278" t="str">
        <f ca="1">IF(BS_CONTROLE[[#This Row],[Local - Encerramento]]=0, "-", BS_CONTROLE[[#This Row],[Local - Encerramento]])</f>
        <v>-</v>
      </c>
      <c r="AM258" s="278" t="str">
        <f ca="1">IF(BS_CONTROLE[[#This Row],[Entre - Estações]]=0, "-", BS_CONTROLE[[#This Row],[Entre - Estações]])</f>
        <v>-</v>
      </c>
      <c r="AN258" s="278" t="str">
        <f ca="1">IF(BS_CONTROLE[[#This Row],[SB]]=0, "-", BS_CONTROLE[[#This Row],[SB]])</f>
        <v>-</v>
      </c>
      <c r="AO258" s="279" t="str">
        <f ca="1">IF(BS_CONTROLE[[#This Row],[SUB]]=0, "-", BS_CONTROLE[[#This Row],[SUB]])</f>
        <v>-</v>
      </c>
      <c r="AP258" s="280" t="str">
        <f ca="1">IF(BS_CONTROLE[[#This Row],[KM - Inicio]]=0, "-", BS_CONTROLE[[#This Row],[KM - Inicio]])</f>
        <v>-</v>
      </c>
      <c r="AQ258" s="280" t="str">
        <f ca="1"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 ca="1">IFERROR(_xlfn.XLOOKUP(AI258, BS_ATIVIDADE[ATIVIDADE],BS_ATIVIDADE[UNIDADE] ), "*")</f>
        <v>*</v>
      </c>
      <c r="BC258" s="70" t="str" cm="1">
        <f t="array" aca="1" ref="BC2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aca="1" ref="BD25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 ca="1">IFERROR(_xlfn.XLOOKUP(AO258, BASE_MAPA!$D$2:$D$359, BASE_MAPA!$I$2:$I$359), "ERRO")</f>
        <v>ERRO</v>
      </c>
      <c r="BF258" s="281" t="str">
        <f ca="1"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 ca="1"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aca="1" ref="M2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aca="1" ref="N2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aca="1" ref="S2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aca="1" ref="T2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 ca="1">IF(BS_CONTROLE[[#This Row],[Atividade]]=0, "-", BS_CONTROLE[[#This Row],[Atividade]])</f>
        <v>-</v>
      </c>
      <c r="AJ259" s="9" t="str">
        <f ca="1">IF(D259="","*",VLOOKUP(AI259,BS_ATIVIDADE[#Data],3,FALSE))</f>
        <v>*</v>
      </c>
      <c r="AK259" s="278" t="str">
        <f ca="1">IF(BS_CONTROLE[[#This Row],[Local - Partida]]=0, "-", BS_CONTROLE[[#This Row],[Local - Partida]])</f>
        <v>-</v>
      </c>
      <c r="AL259" s="278" t="str">
        <f ca="1">IF(BS_CONTROLE[[#This Row],[Local - Encerramento]]=0, "-", BS_CONTROLE[[#This Row],[Local - Encerramento]])</f>
        <v>-</v>
      </c>
      <c r="AM259" s="278" t="str">
        <f ca="1">IF(BS_CONTROLE[[#This Row],[Entre - Estações]]=0, "-", BS_CONTROLE[[#This Row],[Entre - Estações]])</f>
        <v>-</v>
      </c>
      <c r="AN259" s="278" t="str">
        <f ca="1">IF(BS_CONTROLE[[#This Row],[SB]]=0, "-", BS_CONTROLE[[#This Row],[SB]])</f>
        <v>-</v>
      </c>
      <c r="AO259" s="279" t="str">
        <f ca="1">IF(BS_CONTROLE[[#This Row],[SUB]]=0, "-", BS_CONTROLE[[#This Row],[SUB]])</f>
        <v>-</v>
      </c>
      <c r="AP259" s="280" t="str">
        <f ca="1">IF(BS_CONTROLE[[#This Row],[KM - Inicio]]=0, "-", BS_CONTROLE[[#This Row],[KM - Inicio]])</f>
        <v>-</v>
      </c>
      <c r="AQ259" s="280" t="str">
        <f ca="1"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 ca="1">IFERROR(_xlfn.XLOOKUP(AI259, BS_ATIVIDADE[ATIVIDADE],BS_ATIVIDADE[UNIDADE] ), "*")</f>
        <v>*</v>
      </c>
      <c r="BC259" s="70" t="str" cm="1">
        <f t="array" aca="1" ref="BC2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aca="1" ref="BD25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 ca="1">IFERROR(_xlfn.XLOOKUP(AO259, BASE_MAPA!$D$2:$D$359, BASE_MAPA!$I$2:$I$359), "ERRO")</f>
        <v>ERRO</v>
      </c>
      <c r="BF259" s="281" t="str">
        <f ca="1"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 ca="1"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aca="1" ref="M2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aca="1" ref="N2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aca="1" ref="S2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aca="1" ref="T2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 ca="1">IF(BS_CONTROLE[[#This Row],[Atividade]]=0, "-", BS_CONTROLE[[#This Row],[Atividade]])</f>
        <v>-</v>
      </c>
      <c r="AJ260" s="9" t="str">
        <f ca="1">IF(D260="","*",VLOOKUP(AI260,BS_ATIVIDADE[#Data],3,FALSE))</f>
        <v>*</v>
      </c>
      <c r="AK260" s="278" t="str">
        <f ca="1">IF(BS_CONTROLE[[#This Row],[Local - Partida]]=0, "-", BS_CONTROLE[[#This Row],[Local - Partida]])</f>
        <v>-</v>
      </c>
      <c r="AL260" s="278" t="str">
        <f ca="1">IF(BS_CONTROLE[[#This Row],[Local - Encerramento]]=0, "-", BS_CONTROLE[[#This Row],[Local - Encerramento]])</f>
        <v>-</v>
      </c>
      <c r="AM260" s="278" t="str">
        <f ca="1">IF(BS_CONTROLE[[#This Row],[Entre - Estações]]=0, "-", BS_CONTROLE[[#This Row],[Entre - Estações]])</f>
        <v>-</v>
      </c>
      <c r="AN260" s="278" t="str">
        <f ca="1">IF(BS_CONTROLE[[#This Row],[SB]]=0, "-", BS_CONTROLE[[#This Row],[SB]])</f>
        <v>-</v>
      </c>
      <c r="AO260" s="279" t="str">
        <f ca="1">IF(BS_CONTROLE[[#This Row],[SUB]]=0, "-", BS_CONTROLE[[#This Row],[SUB]])</f>
        <v>-</v>
      </c>
      <c r="AP260" s="280" t="str">
        <f ca="1">IF(BS_CONTROLE[[#This Row],[KM - Inicio]]=0, "-", BS_CONTROLE[[#This Row],[KM - Inicio]])</f>
        <v>-</v>
      </c>
      <c r="AQ260" s="280" t="str">
        <f ca="1"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 ca="1">IFERROR(_xlfn.XLOOKUP(AI260, BS_ATIVIDADE[ATIVIDADE],BS_ATIVIDADE[UNIDADE] ), "*")</f>
        <v>*</v>
      </c>
      <c r="BC260" s="70" t="str" cm="1">
        <f t="array" aca="1" ref="BC2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aca="1" ref="BD26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 ca="1">IFERROR(_xlfn.XLOOKUP(AO260, BASE_MAPA!$D$2:$D$359, BASE_MAPA!$I$2:$I$359), "ERRO")</f>
        <v>ERRO</v>
      </c>
      <c r="BF260" s="281" t="str">
        <f ca="1"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 ca="1"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aca="1" ref="M2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aca="1" ref="N2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aca="1" ref="S2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aca="1" ref="T2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 ca="1">IF(BS_CONTROLE[[#This Row],[Atividade]]=0, "-", BS_CONTROLE[[#This Row],[Atividade]])</f>
        <v>-</v>
      </c>
      <c r="AJ261" s="9" t="str">
        <f ca="1">IF(D261="","*",VLOOKUP(AI261,BS_ATIVIDADE[#Data],3,FALSE))</f>
        <v>*</v>
      </c>
      <c r="AK261" s="278" t="str">
        <f ca="1">IF(BS_CONTROLE[[#This Row],[Local - Partida]]=0, "-", BS_CONTROLE[[#This Row],[Local - Partida]])</f>
        <v>-</v>
      </c>
      <c r="AL261" s="278" t="str">
        <f ca="1">IF(BS_CONTROLE[[#This Row],[Local - Encerramento]]=0, "-", BS_CONTROLE[[#This Row],[Local - Encerramento]])</f>
        <v>-</v>
      </c>
      <c r="AM261" s="278" t="str">
        <f ca="1">IF(BS_CONTROLE[[#This Row],[Entre - Estações]]=0, "-", BS_CONTROLE[[#This Row],[Entre - Estações]])</f>
        <v>-</v>
      </c>
      <c r="AN261" s="278" t="str">
        <f ca="1">IF(BS_CONTROLE[[#This Row],[SB]]=0, "-", BS_CONTROLE[[#This Row],[SB]])</f>
        <v>-</v>
      </c>
      <c r="AO261" s="279" t="str">
        <f ca="1">IF(BS_CONTROLE[[#This Row],[SUB]]=0, "-", BS_CONTROLE[[#This Row],[SUB]])</f>
        <v>-</v>
      </c>
      <c r="AP261" s="280" t="str">
        <f ca="1">IF(BS_CONTROLE[[#This Row],[KM - Inicio]]=0, "-", BS_CONTROLE[[#This Row],[KM - Inicio]])</f>
        <v>-</v>
      </c>
      <c r="AQ261" s="280" t="str">
        <f ca="1"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 ca="1">IFERROR(_xlfn.XLOOKUP(AI261, BS_ATIVIDADE[ATIVIDADE],BS_ATIVIDADE[UNIDADE] ), "*")</f>
        <v>*</v>
      </c>
      <c r="BC261" s="70" t="str" cm="1">
        <f t="array" aca="1" ref="BC2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aca="1" ref="BD26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 ca="1">IFERROR(_xlfn.XLOOKUP(AO261, BASE_MAPA!$D$2:$D$359, BASE_MAPA!$I$2:$I$359), "ERRO")</f>
        <v>ERRO</v>
      </c>
      <c r="BF261" s="281" t="str">
        <f ca="1"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 ca="1"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aca="1" ref="M2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aca="1" ref="N2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aca="1" ref="S2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aca="1" ref="T2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 ca="1">IF(BS_CONTROLE[[#This Row],[Atividade]]=0, "-", BS_CONTROLE[[#This Row],[Atividade]])</f>
        <v>-</v>
      </c>
      <c r="AJ262" s="9" t="str">
        <f ca="1">IF(D262="","*",VLOOKUP(AI262,BS_ATIVIDADE[#Data],3,FALSE))</f>
        <v>*</v>
      </c>
      <c r="AK262" s="278" t="str">
        <f ca="1">IF(BS_CONTROLE[[#This Row],[Local - Partida]]=0, "-", BS_CONTROLE[[#This Row],[Local - Partida]])</f>
        <v>-</v>
      </c>
      <c r="AL262" s="278" t="str">
        <f ca="1">IF(BS_CONTROLE[[#This Row],[Local - Encerramento]]=0, "-", BS_CONTROLE[[#This Row],[Local - Encerramento]])</f>
        <v>-</v>
      </c>
      <c r="AM262" s="278" t="str">
        <f ca="1">IF(BS_CONTROLE[[#This Row],[Entre - Estações]]=0, "-", BS_CONTROLE[[#This Row],[Entre - Estações]])</f>
        <v>-</v>
      </c>
      <c r="AN262" s="278" t="str">
        <f ca="1">IF(BS_CONTROLE[[#This Row],[SB]]=0, "-", BS_CONTROLE[[#This Row],[SB]])</f>
        <v>-</v>
      </c>
      <c r="AO262" s="279" t="str">
        <f ca="1">IF(BS_CONTROLE[[#This Row],[SUB]]=0, "-", BS_CONTROLE[[#This Row],[SUB]])</f>
        <v>-</v>
      </c>
      <c r="AP262" s="280" t="str">
        <f ca="1">IF(BS_CONTROLE[[#This Row],[KM - Inicio]]=0, "-", BS_CONTROLE[[#This Row],[KM - Inicio]])</f>
        <v>-</v>
      </c>
      <c r="AQ262" s="280" t="str">
        <f ca="1"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 ca="1">IFERROR(_xlfn.XLOOKUP(AI262, BS_ATIVIDADE[ATIVIDADE],BS_ATIVIDADE[UNIDADE] ), "*")</f>
        <v>*</v>
      </c>
      <c r="BC262" s="70" t="str" cm="1">
        <f t="array" aca="1" ref="BC2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aca="1" ref="BD26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 ca="1">IFERROR(_xlfn.XLOOKUP(AO262, BASE_MAPA!$D$2:$D$359, BASE_MAPA!$I$2:$I$359), "ERRO")</f>
        <v>ERRO</v>
      </c>
      <c r="BF262" s="281" t="str">
        <f ca="1"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 ca="1"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aca="1" ref="M2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aca="1" ref="N2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aca="1" ref="S2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aca="1" ref="T2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 ca="1">IF(BS_CONTROLE[[#This Row],[Atividade]]=0, "-", BS_CONTROLE[[#This Row],[Atividade]])</f>
        <v>-</v>
      </c>
      <c r="AJ263" s="9" t="str">
        <f ca="1">IF(D263="","*",VLOOKUP(AI263,BS_ATIVIDADE[#Data],3,FALSE))</f>
        <v>*</v>
      </c>
      <c r="AK263" s="278" t="str">
        <f ca="1">IF(BS_CONTROLE[[#This Row],[Local - Partida]]=0, "-", BS_CONTROLE[[#This Row],[Local - Partida]])</f>
        <v>-</v>
      </c>
      <c r="AL263" s="278" t="str">
        <f ca="1">IF(BS_CONTROLE[[#This Row],[Local - Encerramento]]=0, "-", BS_CONTROLE[[#This Row],[Local - Encerramento]])</f>
        <v>-</v>
      </c>
      <c r="AM263" s="278" t="str">
        <f ca="1">IF(BS_CONTROLE[[#This Row],[Entre - Estações]]=0, "-", BS_CONTROLE[[#This Row],[Entre - Estações]])</f>
        <v>-</v>
      </c>
      <c r="AN263" s="278" t="str">
        <f ca="1">IF(BS_CONTROLE[[#This Row],[SB]]=0, "-", BS_CONTROLE[[#This Row],[SB]])</f>
        <v>-</v>
      </c>
      <c r="AO263" s="279" t="str">
        <f ca="1">IF(BS_CONTROLE[[#This Row],[SUB]]=0, "-", BS_CONTROLE[[#This Row],[SUB]])</f>
        <v>-</v>
      </c>
      <c r="AP263" s="280" t="str">
        <f ca="1">IF(BS_CONTROLE[[#This Row],[KM - Inicio]]=0, "-", BS_CONTROLE[[#This Row],[KM - Inicio]])</f>
        <v>-</v>
      </c>
      <c r="AQ263" s="280" t="str">
        <f ca="1"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 ca="1">IFERROR(_xlfn.XLOOKUP(AI263, BS_ATIVIDADE[ATIVIDADE],BS_ATIVIDADE[UNIDADE] ), "*")</f>
        <v>*</v>
      </c>
      <c r="BC263" s="70" t="str" cm="1">
        <f t="array" aca="1" ref="BC2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aca="1" ref="BD26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 ca="1">IFERROR(_xlfn.XLOOKUP(AO263, BASE_MAPA!$D$2:$D$359, BASE_MAPA!$I$2:$I$359), "ERRO")</f>
        <v>ERRO</v>
      </c>
      <c r="BF263" s="281" t="str">
        <f ca="1"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 ca="1"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aca="1" ref="M2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aca="1" ref="N2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aca="1" ref="S2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aca="1" ref="T2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 ca="1">IF(BS_CONTROLE[[#This Row],[Atividade]]=0, "-", BS_CONTROLE[[#This Row],[Atividade]])</f>
        <v>-</v>
      </c>
      <c r="AJ264" s="9" t="str">
        <f ca="1">IF(D264="","*",VLOOKUP(AI264,BS_ATIVIDADE[#Data],3,FALSE))</f>
        <v>*</v>
      </c>
      <c r="AK264" s="278" t="str">
        <f ca="1">IF(BS_CONTROLE[[#This Row],[Local - Partida]]=0, "-", BS_CONTROLE[[#This Row],[Local - Partida]])</f>
        <v>-</v>
      </c>
      <c r="AL264" s="278" t="str">
        <f ca="1">IF(BS_CONTROLE[[#This Row],[Local - Encerramento]]=0, "-", BS_CONTROLE[[#This Row],[Local - Encerramento]])</f>
        <v>-</v>
      </c>
      <c r="AM264" s="278" t="str">
        <f ca="1">IF(BS_CONTROLE[[#This Row],[Entre - Estações]]=0, "-", BS_CONTROLE[[#This Row],[Entre - Estações]])</f>
        <v>-</v>
      </c>
      <c r="AN264" s="278" t="str">
        <f ca="1">IF(BS_CONTROLE[[#This Row],[SB]]=0, "-", BS_CONTROLE[[#This Row],[SB]])</f>
        <v>-</v>
      </c>
      <c r="AO264" s="279" t="str">
        <f ca="1">IF(BS_CONTROLE[[#This Row],[SUB]]=0, "-", BS_CONTROLE[[#This Row],[SUB]])</f>
        <v>-</v>
      </c>
      <c r="AP264" s="280" t="str">
        <f ca="1">IF(BS_CONTROLE[[#This Row],[KM - Inicio]]=0, "-", BS_CONTROLE[[#This Row],[KM - Inicio]])</f>
        <v>-</v>
      </c>
      <c r="AQ264" s="280" t="str">
        <f ca="1"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 ca="1">IFERROR(_xlfn.XLOOKUP(AI264, BS_ATIVIDADE[ATIVIDADE],BS_ATIVIDADE[UNIDADE] ), "*")</f>
        <v>*</v>
      </c>
      <c r="BC264" s="70" t="str" cm="1">
        <f t="array" aca="1" ref="BC2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aca="1" ref="BD26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 ca="1">IFERROR(_xlfn.XLOOKUP(AO264, BASE_MAPA!$D$2:$D$359, BASE_MAPA!$I$2:$I$359), "ERRO")</f>
        <v>ERRO</v>
      </c>
      <c r="BF264" s="281" t="str">
        <f ca="1"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 ca="1"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aca="1" ref="M2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aca="1" ref="N2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aca="1" ref="S2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aca="1" ref="T2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 ca="1">IF(BS_CONTROLE[[#This Row],[Atividade]]=0, "-", BS_CONTROLE[[#This Row],[Atividade]])</f>
        <v>-</v>
      </c>
      <c r="AJ265" s="9" t="str">
        <f ca="1">IF(D265="","*",VLOOKUP(AI265,BS_ATIVIDADE[#Data],3,FALSE))</f>
        <v>*</v>
      </c>
      <c r="AK265" s="278" t="str">
        <f ca="1">IF(BS_CONTROLE[[#This Row],[Local - Partida]]=0, "-", BS_CONTROLE[[#This Row],[Local - Partida]])</f>
        <v>-</v>
      </c>
      <c r="AL265" s="278" t="str">
        <f ca="1">IF(BS_CONTROLE[[#This Row],[Local - Encerramento]]=0, "-", BS_CONTROLE[[#This Row],[Local - Encerramento]])</f>
        <v>-</v>
      </c>
      <c r="AM265" s="278" t="str">
        <f ca="1">IF(BS_CONTROLE[[#This Row],[Entre - Estações]]=0, "-", BS_CONTROLE[[#This Row],[Entre - Estações]])</f>
        <v>-</v>
      </c>
      <c r="AN265" s="278" t="str">
        <f ca="1">IF(BS_CONTROLE[[#This Row],[SB]]=0, "-", BS_CONTROLE[[#This Row],[SB]])</f>
        <v>-</v>
      </c>
      <c r="AO265" s="279" t="str">
        <f ca="1">IF(BS_CONTROLE[[#This Row],[SUB]]=0, "-", BS_CONTROLE[[#This Row],[SUB]])</f>
        <v>-</v>
      </c>
      <c r="AP265" s="280" t="str">
        <f ca="1">IF(BS_CONTROLE[[#This Row],[KM - Inicio]]=0, "-", BS_CONTROLE[[#This Row],[KM - Inicio]])</f>
        <v>-</v>
      </c>
      <c r="AQ265" s="280" t="str">
        <f ca="1"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 ca="1">IFERROR(_xlfn.XLOOKUP(AI265, BS_ATIVIDADE[ATIVIDADE],BS_ATIVIDADE[UNIDADE] ), "*")</f>
        <v>*</v>
      </c>
      <c r="BC265" s="70" t="str" cm="1">
        <f t="array" aca="1" ref="BC2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aca="1" ref="BD26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 ca="1">IFERROR(_xlfn.XLOOKUP(AO265, BASE_MAPA!$D$2:$D$359, BASE_MAPA!$I$2:$I$359), "ERRO")</f>
        <v>ERRO</v>
      </c>
      <c r="BF265" s="281" t="str">
        <f ca="1"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 ca="1"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aca="1" ref="M2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aca="1" ref="N2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aca="1" ref="S2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aca="1" ref="T2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 ca="1">IF(BS_CONTROLE[[#This Row],[Atividade]]=0, "-", BS_CONTROLE[[#This Row],[Atividade]])</f>
        <v>-</v>
      </c>
      <c r="AJ266" s="9" t="str">
        <f ca="1">IF(D266="","*",VLOOKUP(AI266,BS_ATIVIDADE[#Data],3,FALSE))</f>
        <v>*</v>
      </c>
      <c r="AK266" s="278" t="str">
        <f ca="1">IF(BS_CONTROLE[[#This Row],[Local - Partida]]=0, "-", BS_CONTROLE[[#This Row],[Local - Partida]])</f>
        <v>-</v>
      </c>
      <c r="AL266" s="278" t="str">
        <f ca="1">IF(BS_CONTROLE[[#This Row],[Local - Encerramento]]=0, "-", BS_CONTROLE[[#This Row],[Local - Encerramento]])</f>
        <v>-</v>
      </c>
      <c r="AM266" s="278" t="str">
        <f ca="1">IF(BS_CONTROLE[[#This Row],[Entre - Estações]]=0, "-", BS_CONTROLE[[#This Row],[Entre - Estações]])</f>
        <v>-</v>
      </c>
      <c r="AN266" s="278" t="str">
        <f ca="1">IF(BS_CONTROLE[[#This Row],[SB]]=0, "-", BS_CONTROLE[[#This Row],[SB]])</f>
        <v>-</v>
      </c>
      <c r="AO266" s="279" t="str">
        <f ca="1">IF(BS_CONTROLE[[#This Row],[SUB]]=0, "-", BS_CONTROLE[[#This Row],[SUB]])</f>
        <v>-</v>
      </c>
      <c r="AP266" s="280" t="str">
        <f ca="1">IF(BS_CONTROLE[[#This Row],[KM - Inicio]]=0, "-", BS_CONTROLE[[#This Row],[KM - Inicio]])</f>
        <v>-</v>
      </c>
      <c r="AQ266" s="280" t="str">
        <f ca="1"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 ca="1">IFERROR(_xlfn.XLOOKUP(AI266, BS_ATIVIDADE[ATIVIDADE],BS_ATIVIDADE[UNIDADE] ), "*")</f>
        <v>*</v>
      </c>
      <c r="BC266" s="70" t="str" cm="1">
        <f t="array" aca="1" ref="BC2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aca="1" ref="BD26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 ca="1">IFERROR(_xlfn.XLOOKUP(AO266, BASE_MAPA!$D$2:$D$359, BASE_MAPA!$I$2:$I$359), "ERRO")</f>
        <v>ERRO</v>
      </c>
      <c r="BF266" s="281" t="str">
        <f ca="1"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 ca="1"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aca="1" ref="M2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aca="1" ref="N2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aca="1" ref="S2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aca="1" ref="T2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 ca="1">IF(BS_CONTROLE[[#This Row],[Atividade]]=0, "-", BS_CONTROLE[[#This Row],[Atividade]])</f>
        <v>-</v>
      </c>
      <c r="AJ267" s="9" t="str">
        <f ca="1">IF(D267="","*",VLOOKUP(AI267,BS_ATIVIDADE[#Data],3,FALSE))</f>
        <v>*</v>
      </c>
      <c r="AK267" s="278" t="str">
        <f ca="1">IF(BS_CONTROLE[[#This Row],[Local - Partida]]=0, "-", BS_CONTROLE[[#This Row],[Local - Partida]])</f>
        <v>-</v>
      </c>
      <c r="AL267" s="278" t="str">
        <f ca="1">IF(BS_CONTROLE[[#This Row],[Local - Encerramento]]=0, "-", BS_CONTROLE[[#This Row],[Local - Encerramento]])</f>
        <v>-</v>
      </c>
      <c r="AM267" s="278" t="str">
        <f ca="1">IF(BS_CONTROLE[[#This Row],[Entre - Estações]]=0, "-", BS_CONTROLE[[#This Row],[Entre - Estações]])</f>
        <v>-</v>
      </c>
      <c r="AN267" s="278" t="str">
        <f ca="1">IF(BS_CONTROLE[[#This Row],[SB]]=0, "-", BS_CONTROLE[[#This Row],[SB]])</f>
        <v>-</v>
      </c>
      <c r="AO267" s="279" t="str">
        <f ca="1">IF(BS_CONTROLE[[#This Row],[SUB]]=0, "-", BS_CONTROLE[[#This Row],[SUB]])</f>
        <v>-</v>
      </c>
      <c r="AP267" s="280" t="str">
        <f ca="1">IF(BS_CONTROLE[[#This Row],[KM - Inicio]]=0, "-", BS_CONTROLE[[#This Row],[KM - Inicio]])</f>
        <v>-</v>
      </c>
      <c r="AQ267" s="280" t="str">
        <f ca="1"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 ca="1">IFERROR(_xlfn.XLOOKUP(AI267, BS_ATIVIDADE[ATIVIDADE],BS_ATIVIDADE[UNIDADE] ), "*")</f>
        <v>*</v>
      </c>
      <c r="BC267" s="70" t="str" cm="1">
        <f t="array" aca="1" ref="BC2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aca="1" ref="BD26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 ca="1">IFERROR(_xlfn.XLOOKUP(AO267, BASE_MAPA!$D$2:$D$359, BASE_MAPA!$I$2:$I$359), "ERRO")</f>
        <v>ERRO</v>
      </c>
      <c r="BF267" s="281" t="str">
        <f ca="1"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 ca="1"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aca="1" ref="M2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aca="1" ref="N2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aca="1" ref="S2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aca="1" ref="T2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 ca="1">IF(BS_CONTROLE[[#This Row],[Atividade]]=0, "-", BS_CONTROLE[[#This Row],[Atividade]])</f>
        <v>-</v>
      </c>
      <c r="AJ268" s="9" t="str">
        <f ca="1">IF(D268="","*",VLOOKUP(AI268,BS_ATIVIDADE[#Data],3,FALSE))</f>
        <v>*</v>
      </c>
      <c r="AK268" s="278" t="str">
        <f ca="1">IF(BS_CONTROLE[[#This Row],[Local - Partida]]=0, "-", BS_CONTROLE[[#This Row],[Local - Partida]])</f>
        <v>-</v>
      </c>
      <c r="AL268" s="278" t="str">
        <f ca="1">IF(BS_CONTROLE[[#This Row],[Local - Encerramento]]=0, "-", BS_CONTROLE[[#This Row],[Local - Encerramento]])</f>
        <v>-</v>
      </c>
      <c r="AM268" s="278" t="str">
        <f ca="1">IF(BS_CONTROLE[[#This Row],[Entre - Estações]]=0, "-", BS_CONTROLE[[#This Row],[Entre - Estações]])</f>
        <v>-</v>
      </c>
      <c r="AN268" s="278" t="str">
        <f ca="1">IF(BS_CONTROLE[[#This Row],[SB]]=0, "-", BS_CONTROLE[[#This Row],[SB]])</f>
        <v>-</v>
      </c>
      <c r="AO268" s="279" t="str">
        <f ca="1">IF(BS_CONTROLE[[#This Row],[SUB]]=0, "-", BS_CONTROLE[[#This Row],[SUB]])</f>
        <v>-</v>
      </c>
      <c r="AP268" s="280" t="str">
        <f ca="1">IF(BS_CONTROLE[[#This Row],[KM - Inicio]]=0, "-", BS_CONTROLE[[#This Row],[KM - Inicio]])</f>
        <v>-</v>
      </c>
      <c r="AQ268" s="280" t="str">
        <f ca="1"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 ca="1">IFERROR(_xlfn.XLOOKUP(AI268, BS_ATIVIDADE[ATIVIDADE],BS_ATIVIDADE[UNIDADE] ), "*")</f>
        <v>*</v>
      </c>
      <c r="BC268" s="70" t="str" cm="1">
        <f t="array" aca="1" ref="BC2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aca="1" ref="BD26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 ca="1">IFERROR(_xlfn.XLOOKUP(AO268, BASE_MAPA!$D$2:$D$359, BASE_MAPA!$I$2:$I$359), "ERRO")</f>
        <v>ERRO</v>
      </c>
      <c r="BF268" s="281" t="str">
        <f ca="1"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 ca="1"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aca="1" ref="M2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aca="1" ref="N2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aca="1" ref="S2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aca="1" ref="T2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 ca="1">IF(BS_CONTROLE[[#This Row],[Atividade]]=0, "-", BS_CONTROLE[[#This Row],[Atividade]])</f>
        <v>-</v>
      </c>
      <c r="AJ269" s="9" t="str">
        <f ca="1">IF(D269="","*",VLOOKUP(AI269,BS_ATIVIDADE[#Data],3,FALSE))</f>
        <v>*</v>
      </c>
      <c r="AK269" s="278" t="str">
        <f ca="1">IF(BS_CONTROLE[[#This Row],[Local - Partida]]=0, "-", BS_CONTROLE[[#This Row],[Local - Partida]])</f>
        <v>-</v>
      </c>
      <c r="AL269" s="278" t="str">
        <f ca="1">IF(BS_CONTROLE[[#This Row],[Local - Encerramento]]=0, "-", BS_CONTROLE[[#This Row],[Local - Encerramento]])</f>
        <v>-</v>
      </c>
      <c r="AM269" s="278" t="str">
        <f ca="1">IF(BS_CONTROLE[[#This Row],[Entre - Estações]]=0, "-", BS_CONTROLE[[#This Row],[Entre - Estações]])</f>
        <v>-</v>
      </c>
      <c r="AN269" s="278" t="str">
        <f ca="1">IF(BS_CONTROLE[[#This Row],[SB]]=0, "-", BS_CONTROLE[[#This Row],[SB]])</f>
        <v>-</v>
      </c>
      <c r="AO269" s="279" t="str">
        <f ca="1">IF(BS_CONTROLE[[#This Row],[SUB]]=0, "-", BS_CONTROLE[[#This Row],[SUB]])</f>
        <v>-</v>
      </c>
      <c r="AP269" s="280" t="str">
        <f ca="1">IF(BS_CONTROLE[[#This Row],[KM - Inicio]]=0, "-", BS_CONTROLE[[#This Row],[KM - Inicio]])</f>
        <v>-</v>
      </c>
      <c r="AQ269" s="280" t="str">
        <f ca="1"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 ca="1">IFERROR(_xlfn.XLOOKUP(AI269, BS_ATIVIDADE[ATIVIDADE],BS_ATIVIDADE[UNIDADE] ), "*")</f>
        <v>*</v>
      </c>
      <c r="BC269" s="70" t="str" cm="1">
        <f t="array" aca="1" ref="BC2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aca="1" ref="BD26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 ca="1">IFERROR(_xlfn.XLOOKUP(AO269, BASE_MAPA!$D$2:$D$359, BASE_MAPA!$I$2:$I$359), "ERRO")</f>
        <v>ERRO</v>
      </c>
      <c r="BF269" s="281" t="str">
        <f ca="1"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 ca="1"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aca="1" ref="M2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aca="1" ref="N2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aca="1" ref="S2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aca="1" ref="T2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 ca="1">IF(BS_CONTROLE[[#This Row],[Atividade]]=0, "-", BS_CONTROLE[[#This Row],[Atividade]])</f>
        <v>-</v>
      </c>
      <c r="AJ270" s="9" t="str">
        <f ca="1">IF(D270="","*",VLOOKUP(AI270,BS_ATIVIDADE[#Data],3,FALSE))</f>
        <v>*</v>
      </c>
      <c r="AK270" s="278" t="str">
        <f ca="1">IF(BS_CONTROLE[[#This Row],[Local - Partida]]=0, "-", BS_CONTROLE[[#This Row],[Local - Partida]])</f>
        <v>-</v>
      </c>
      <c r="AL270" s="278" t="str">
        <f ca="1">IF(BS_CONTROLE[[#This Row],[Local - Encerramento]]=0, "-", BS_CONTROLE[[#This Row],[Local - Encerramento]])</f>
        <v>-</v>
      </c>
      <c r="AM270" s="278" t="str">
        <f ca="1">IF(BS_CONTROLE[[#This Row],[Entre - Estações]]=0, "-", BS_CONTROLE[[#This Row],[Entre - Estações]])</f>
        <v>-</v>
      </c>
      <c r="AN270" s="278" t="str">
        <f ca="1">IF(BS_CONTROLE[[#This Row],[SB]]=0, "-", BS_CONTROLE[[#This Row],[SB]])</f>
        <v>-</v>
      </c>
      <c r="AO270" s="279" t="str">
        <f ca="1">IF(BS_CONTROLE[[#This Row],[SUB]]=0, "-", BS_CONTROLE[[#This Row],[SUB]])</f>
        <v>-</v>
      </c>
      <c r="AP270" s="280" t="str">
        <f ca="1">IF(BS_CONTROLE[[#This Row],[KM - Inicio]]=0, "-", BS_CONTROLE[[#This Row],[KM - Inicio]])</f>
        <v>-</v>
      </c>
      <c r="AQ270" s="280" t="str">
        <f ca="1"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 ca="1">IFERROR(_xlfn.XLOOKUP(AI270, BS_ATIVIDADE[ATIVIDADE],BS_ATIVIDADE[UNIDADE] ), "*")</f>
        <v>*</v>
      </c>
      <c r="BC270" s="70" t="str" cm="1">
        <f t="array" aca="1" ref="BC2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aca="1" ref="BD27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 ca="1">IFERROR(_xlfn.XLOOKUP(AO270, BASE_MAPA!$D$2:$D$359, BASE_MAPA!$I$2:$I$359), "ERRO")</f>
        <v>ERRO</v>
      </c>
      <c r="BF270" s="281" t="str">
        <f ca="1"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 ca="1"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aca="1" ref="M2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aca="1" ref="N2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aca="1" ref="S2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aca="1" ref="T2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 ca="1">IF(BS_CONTROLE[[#This Row],[Atividade]]=0, "-", BS_CONTROLE[[#This Row],[Atividade]])</f>
        <v>-</v>
      </c>
      <c r="AJ271" s="9" t="str">
        <f ca="1">IF(D271="","*",VLOOKUP(AI271,BS_ATIVIDADE[#Data],3,FALSE))</f>
        <v>*</v>
      </c>
      <c r="AK271" s="278" t="str">
        <f ca="1">IF(BS_CONTROLE[[#This Row],[Local - Partida]]=0, "-", BS_CONTROLE[[#This Row],[Local - Partida]])</f>
        <v>-</v>
      </c>
      <c r="AL271" s="278" t="str">
        <f ca="1">IF(BS_CONTROLE[[#This Row],[Local - Encerramento]]=0, "-", BS_CONTROLE[[#This Row],[Local - Encerramento]])</f>
        <v>-</v>
      </c>
      <c r="AM271" s="278" t="str">
        <f ca="1">IF(BS_CONTROLE[[#This Row],[Entre - Estações]]=0, "-", BS_CONTROLE[[#This Row],[Entre - Estações]])</f>
        <v>-</v>
      </c>
      <c r="AN271" s="278" t="str">
        <f ca="1">IF(BS_CONTROLE[[#This Row],[SB]]=0, "-", BS_CONTROLE[[#This Row],[SB]])</f>
        <v>-</v>
      </c>
      <c r="AO271" s="279" t="str">
        <f ca="1">IF(BS_CONTROLE[[#This Row],[SUB]]=0, "-", BS_CONTROLE[[#This Row],[SUB]])</f>
        <v>-</v>
      </c>
      <c r="AP271" s="280" t="str">
        <f ca="1">IF(BS_CONTROLE[[#This Row],[KM - Inicio]]=0, "-", BS_CONTROLE[[#This Row],[KM - Inicio]])</f>
        <v>-</v>
      </c>
      <c r="AQ271" s="280" t="str">
        <f ca="1"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 ca="1">IFERROR(_xlfn.XLOOKUP(AI271, BS_ATIVIDADE[ATIVIDADE],BS_ATIVIDADE[UNIDADE] ), "*")</f>
        <v>*</v>
      </c>
      <c r="BC271" s="70" t="str" cm="1">
        <f t="array" aca="1" ref="BC2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aca="1" ref="BD27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 ca="1">IFERROR(_xlfn.XLOOKUP(AO271, BASE_MAPA!$D$2:$D$359, BASE_MAPA!$I$2:$I$359), "ERRO")</f>
        <v>ERRO</v>
      </c>
      <c r="BF271" s="281" t="str">
        <f ca="1"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 ca="1"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aca="1" ref="M2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aca="1" ref="N2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aca="1" ref="S2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aca="1" ref="T2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 ca="1">IF(BS_CONTROLE[[#This Row],[Atividade]]=0, "-", BS_CONTROLE[[#This Row],[Atividade]])</f>
        <v>-</v>
      </c>
      <c r="AJ272" s="9" t="str">
        <f ca="1">IF(D272="","*",VLOOKUP(AI272,BS_ATIVIDADE[#Data],3,FALSE))</f>
        <v>*</v>
      </c>
      <c r="AK272" s="278" t="str">
        <f ca="1">IF(BS_CONTROLE[[#This Row],[Local - Partida]]=0, "-", BS_CONTROLE[[#This Row],[Local - Partida]])</f>
        <v>-</v>
      </c>
      <c r="AL272" s="278" t="str">
        <f ca="1">IF(BS_CONTROLE[[#This Row],[Local - Encerramento]]=0, "-", BS_CONTROLE[[#This Row],[Local - Encerramento]])</f>
        <v>-</v>
      </c>
      <c r="AM272" s="278" t="str">
        <f ca="1">IF(BS_CONTROLE[[#This Row],[Entre - Estações]]=0, "-", BS_CONTROLE[[#This Row],[Entre - Estações]])</f>
        <v>-</v>
      </c>
      <c r="AN272" s="278" t="str">
        <f ca="1">IF(BS_CONTROLE[[#This Row],[SB]]=0, "-", BS_CONTROLE[[#This Row],[SB]])</f>
        <v>-</v>
      </c>
      <c r="AO272" s="279" t="str">
        <f ca="1">IF(BS_CONTROLE[[#This Row],[SUB]]=0, "-", BS_CONTROLE[[#This Row],[SUB]])</f>
        <v>-</v>
      </c>
      <c r="AP272" s="280" t="str">
        <f ca="1">IF(BS_CONTROLE[[#This Row],[KM - Inicio]]=0, "-", BS_CONTROLE[[#This Row],[KM - Inicio]])</f>
        <v>-</v>
      </c>
      <c r="AQ272" s="280" t="str">
        <f ca="1"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 ca="1">IFERROR(_xlfn.XLOOKUP(AI272, BS_ATIVIDADE[ATIVIDADE],BS_ATIVIDADE[UNIDADE] ), "*")</f>
        <v>*</v>
      </c>
      <c r="BC272" s="70" t="str" cm="1">
        <f t="array" aca="1" ref="BC2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aca="1" ref="BD27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 ca="1">IFERROR(_xlfn.XLOOKUP(AO272, BASE_MAPA!$D$2:$D$359, BASE_MAPA!$I$2:$I$359), "ERRO")</f>
        <v>ERRO</v>
      </c>
      <c r="BF272" s="281" t="str">
        <f ca="1"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 ca="1"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aca="1" ref="M2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aca="1" ref="N2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aca="1" ref="S2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aca="1" ref="T2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 ca="1">IF(BS_CONTROLE[[#This Row],[Atividade]]=0, "-", BS_CONTROLE[[#This Row],[Atividade]])</f>
        <v>-</v>
      </c>
      <c r="AJ273" s="9" t="str">
        <f ca="1">IF(D273="","*",VLOOKUP(AI273,BS_ATIVIDADE[#Data],3,FALSE))</f>
        <v>*</v>
      </c>
      <c r="AK273" s="278" t="str">
        <f ca="1">IF(BS_CONTROLE[[#This Row],[Local - Partida]]=0, "-", BS_CONTROLE[[#This Row],[Local - Partida]])</f>
        <v>-</v>
      </c>
      <c r="AL273" s="278" t="str">
        <f ca="1">IF(BS_CONTROLE[[#This Row],[Local - Encerramento]]=0, "-", BS_CONTROLE[[#This Row],[Local - Encerramento]])</f>
        <v>-</v>
      </c>
      <c r="AM273" s="278" t="str">
        <f ca="1">IF(BS_CONTROLE[[#This Row],[Entre - Estações]]=0, "-", BS_CONTROLE[[#This Row],[Entre - Estações]])</f>
        <v>-</v>
      </c>
      <c r="AN273" s="278" t="str">
        <f ca="1">IF(BS_CONTROLE[[#This Row],[SB]]=0, "-", BS_CONTROLE[[#This Row],[SB]])</f>
        <v>-</v>
      </c>
      <c r="AO273" s="279" t="str">
        <f ca="1">IF(BS_CONTROLE[[#This Row],[SUB]]=0, "-", BS_CONTROLE[[#This Row],[SUB]])</f>
        <v>-</v>
      </c>
      <c r="AP273" s="280" t="str">
        <f ca="1">IF(BS_CONTROLE[[#This Row],[KM - Inicio]]=0, "-", BS_CONTROLE[[#This Row],[KM - Inicio]])</f>
        <v>-</v>
      </c>
      <c r="AQ273" s="280" t="str">
        <f ca="1"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 ca="1">IFERROR(_xlfn.XLOOKUP(AI273, BS_ATIVIDADE[ATIVIDADE],BS_ATIVIDADE[UNIDADE] ), "*")</f>
        <v>*</v>
      </c>
      <c r="BC273" s="70" t="str" cm="1">
        <f t="array" aca="1" ref="BC2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aca="1" ref="BD27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 ca="1">IFERROR(_xlfn.XLOOKUP(AO273, BASE_MAPA!$D$2:$D$359, BASE_MAPA!$I$2:$I$359), "ERRO")</f>
        <v>ERRO</v>
      </c>
      <c r="BF273" s="281" t="str">
        <f ca="1"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 ca="1"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aca="1" ref="M2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aca="1" ref="N2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aca="1" ref="S2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aca="1" ref="T2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 ca="1">IF(BS_CONTROLE[[#This Row],[Atividade]]=0, "-", BS_CONTROLE[[#This Row],[Atividade]])</f>
        <v>-</v>
      </c>
      <c r="AJ274" s="9" t="str">
        <f ca="1">IF(D274="","*",VLOOKUP(AI274,BS_ATIVIDADE[#Data],3,FALSE))</f>
        <v>*</v>
      </c>
      <c r="AK274" s="278" t="str">
        <f ca="1">IF(BS_CONTROLE[[#This Row],[Local - Partida]]=0, "-", BS_CONTROLE[[#This Row],[Local - Partida]])</f>
        <v>-</v>
      </c>
      <c r="AL274" s="278" t="str">
        <f ca="1">IF(BS_CONTROLE[[#This Row],[Local - Encerramento]]=0, "-", BS_CONTROLE[[#This Row],[Local - Encerramento]])</f>
        <v>-</v>
      </c>
      <c r="AM274" s="278" t="str">
        <f ca="1">IF(BS_CONTROLE[[#This Row],[Entre - Estações]]=0, "-", BS_CONTROLE[[#This Row],[Entre - Estações]])</f>
        <v>-</v>
      </c>
      <c r="AN274" s="278" t="str">
        <f ca="1">IF(BS_CONTROLE[[#This Row],[SB]]=0, "-", BS_CONTROLE[[#This Row],[SB]])</f>
        <v>-</v>
      </c>
      <c r="AO274" s="279" t="str">
        <f ca="1">IF(BS_CONTROLE[[#This Row],[SUB]]=0, "-", BS_CONTROLE[[#This Row],[SUB]])</f>
        <v>-</v>
      </c>
      <c r="AP274" s="280" t="str">
        <f ca="1">IF(BS_CONTROLE[[#This Row],[KM - Inicio]]=0, "-", BS_CONTROLE[[#This Row],[KM - Inicio]])</f>
        <v>-</v>
      </c>
      <c r="AQ274" s="280" t="str">
        <f ca="1"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 ca="1">IFERROR(_xlfn.XLOOKUP(AI274, BS_ATIVIDADE[ATIVIDADE],BS_ATIVIDADE[UNIDADE] ), "*")</f>
        <v>*</v>
      </c>
      <c r="BC274" s="70" t="str" cm="1">
        <f t="array" aca="1" ref="BC2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aca="1" ref="BD27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 ca="1">IFERROR(_xlfn.XLOOKUP(AO274, BASE_MAPA!$D$2:$D$359, BASE_MAPA!$I$2:$I$359), "ERRO")</f>
        <v>ERRO</v>
      </c>
      <c r="BF274" s="281" t="str">
        <f ca="1"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 ca="1"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aca="1" ref="M2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aca="1" ref="N2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aca="1" ref="S2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aca="1" ref="T2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 ca="1">IF(BS_CONTROLE[[#This Row],[Atividade]]=0, "-", BS_CONTROLE[[#This Row],[Atividade]])</f>
        <v>-</v>
      </c>
      <c r="AJ275" s="9" t="str">
        <f ca="1">IF(D275="","*",VLOOKUP(AI275,BS_ATIVIDADE[#Data],3,FALSE))</f>
        <v>*</v>
      </c>
      <c r="AK275" s="278" t="str">
        <f ca="1">IF(BS_CONTROLE[[#This Row],[Local - Partida]]=0, "-", BS_CONTROLE[[#This Row],[Local - Partida]])</f>
        <v>-</v>
      </c>
      <c r="AL275" s="278" t="str">
        <f ca="1">IF(BS_CONTROLE[[#This Row],[Local - Encerramento]]=0, "-", BS_CONTROLE[[#This Row],[Local - Encerramento]])</f>
        <v>-</v>
      </c>
      <c r="AM275" s="278" t="str">
        <f ca="1">IF(BS_CONTROLE[[#This Row],[Entre - Estações]]=0, "-", BS_CONTROLE[[#This Row],[Entre - Estações]])</f>
        <v>-</v>
      </c>
      <c r="AN275" s="278" t="str">
        <f ca="1">IF(BS_CONTROLE[[#This Row],[SB]]=0, "-", BS_CONTROLE[[#This Row],[SB]])</f>
        <v>-</v>
      </c>
      <c r="AO275" s="279" t="str">
        <f ca="1">IF(BS_CONTROLE[[#This Row],[SUB]]=0, "-", BS_CONTROLE[[#This Row],[SUB]])</f>
        <v>-</v>
      </c>
      <c r="AP275" s="280" t="str">
        <f ca="1">IF(BS_CONTROLE[[#This Row],[KM - Inicio]]=0, "-", BS_CONTROLE[[#This Row],[KM - Inicio]])</f>
        <v>-</v>
      </c>
      <c r="AQ275" s="280" t="str">
        <f ca="1"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 ca="1">IFERROR(_xlfn.XLOOKUP(AI275, BS_ATIVIDADE[ATIVIDADE],BS_ATIVIDADE[UNIDADE] ), "*")</f>
        <v>*</v>
      </c>
      <c r="BC275" s="70" t="str" cm="1">
        <f t="array" aca="1" ref="BC2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aca="1" ref="BD27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 ca="1">IFERROR(_xlfn.XLOOKUP(AO275, BASE_MAPA!$D$2:$D$359, BASE_MAPA!$I$2:$I$359), "ERRO")</f>
        <v>ERRO</v>
      </c>
      <c r="BF275" s="281" t="str">
        <f ca="1"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 ca="1"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aca="1" ref="M2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aca="1" ref="N2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aca="1" ref="S2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aca="1" ref="T2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 ca="1">IF(BS_CONTROLE[[#This Row],[Atividade]]=0, "-", BS_CONTROLE[[#This Row],[Atividade]])</f>
        <v>-</v>
      </c>
      <c r="AJ276" s="9" t="str">
        <f ca="1">IF(D276="","*",VLOOKUP(AI276,BS_ATIVIDADE[#Data],3,FALSE))</f>
        <v>*</v>
      </c>
      <c r="AK276" s="278" t="str">
        <f ca="1">IF(BS_CONTROLE[[#This Row],[Local - Partida]]=0, "-", BS_CONTROLE[[#This Row],[Local - Partida]])</f>
        <v>-</v>
      </c>
      <c r="AL276" s="278" t="str">
        <f ca="1">IF(BS_CONTROLE[[#This Row],[Local - Encerramento]]=0, "-", BS_CONTROLE[[#This Row],[Local - Encerramento]])</f>
        <v>-</v>
      </c>
      <c r="AM276" s="278" t="str">
        <f ca="1">IF(BS_CONTROLE[[#This Row],[Entre - Estações]]=0, "-", BS_CONTROLE[[#This Row],[Entre - Estações]])</f>
        <v>-</v>
      </c>
      <c r="AN276" s="278" t="str">
        <f ca="1">IF(BS_CONTROLE[[#This Row],[SB]]=0, "-", BS_CONTROLE[[#This Row],[SB]])</f>
        <v>-</v>
      </c>
      <c r="AO276" s="279" t="str">
        <f ca="1">IF(BS_CONTROLE[[#This Row],[SUB]]=0, "-", BS_CONTROLE[[#This Row],[SUB]])</f>
        <v>-</v>
      </c>
      <c r="AP276" s="280" t="str">
        <f ca="1">IF(BS_CONTROLE[[#This Row],[KM - Inicio]]=0, "-", BS_CONTROLE[[#This Row],[KM - Inicio]])</f>
        <v>-</v>
      </c>
      <c r="AQ276" s="280" t="str">
        <f ca="1"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 ca="1">IFERROR(_xlfn.XLOOKUP(AI276, BS_ATIVIDADE[ATIVIDADE],BS_ATIVIDADE[UNIDADE] ), "*")</f>
        <v>*</v>
      </c>
      <c r="BC276" s="70" t="str" cm="1">
        <f t="array" aca="1" ref="BC2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aca="1" ref="BD27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 ca="1">IFERROR(_xlfn.XLOOKUP(AO276, BASE_MAPA!$D$2:$D$359, BASE_MAPA!$I$2:$I$359), "ERRO")</f>
        <v>ERRO</v>
      </c>
      <c r="BF276" s="281" t="str">
        <f ca="1"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 ca="1"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aca="1" ref="M2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aca="1" ref="N2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aca="1" ref="S2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aca="1" ref="T2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 ca="1">IF(BS_CONTROLE[[#This Row],[Atividade]]=0, "-", BS_CONTROLE[[#This Row],[Atividade]])</f>
        <v>-</v>
      </c>
      <c r="AJ277" s="9" t="str">
        <f ca="1">IF(D277="","*",VLOOKUP(AI277,BS_ATIVIDADE[#Data],3,FALSE))</f>
        <v>*</v>
      </c>
      <c r="AK277" s="278" t="str">
        <f ca="1">IF(BS_CONTROLE[[#This Row],[Local - Partida]]=0, "-", BS_CONTROLE[[#This Row],[Local - Partida]])</f>
        <v>-</v>
      </c>
      <c r="AL277" s="278" t="str">
        <f ca="1">IF(BS_CONTROLE[[#This Row],[Local - Encerramento]]=0, "-", BS_CONTROLE[[#This Row],[Local - Encerramento]])</f>
        <v>-</v>
      </c>
      <c r="AM277" s="278" t="str">
        <f ca="1">IF(BS_CONTROLE[[#This Row],[Entre - Estações]]=0, "-", BS_CONTROLE[[#This Row],[Entre - Estações]])</f>
        <v>-</v>
      </c>
      <c r="AN277" s="278" t="str">
        <f ca="1">IF(BS_CONTROLE[[#This Row],[SB]]=0, "-", BS_CONTROLE[[#This Row],[SB]])</f>
        <v>-</v>
      </c>
      <c r="AO277" s="279" t="str">
        <f ca="1">IF(BS_CONTROLE[[#This Row],[SUB]]=0, "-", BS_CONTROLE[[#This Row],[SUB]])</f>
        <v>-</v>
      </c>
      <c r="AP277" s="280" t="str">
        <f ca="1">IF(BS_CONTROLE[[#This Row],[KM - Inicio]]=0, "-", BS_CONTROLE[[#This Row],[KM - Inicio]])</f>
        <v>-</v>
      </c>
      <c r="AQ277" s="280" t="str">
        <f ca="1"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 ca="1">IFERROR(_xlfn.XLOOKUP(AI277, BS_ATIVIDADE[ATIVIDADE],BS_ATIVIDADE[UNIDADE] ), "*")</f>
        <v>*</v>
      </c>
      <c r="BC277" s="70" t="str" cm="1">
        <f t="array" aca="1" ref="BC2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aca="1" ref="BD27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 ca="1">IFERROR(_xlfn.XLOOKUP(AO277, BASE_MAPA!$D$2:$D$359, BASE_MAPA!$I$2:$I$359), "ERRO")</f>
        <v>ERRO</v>
      </c>
      <c r="BF277" s="281" t="str">
        <f ca="1"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 ca="1"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aca="1" ref="M2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aca="1" ref="N2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aca="1" ref="S2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aca="1" ref="T2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 ca="1">IF(BS_CONTROLE[[#This Row],[Atividade]]=0, "-", BS_CONTROLE[[#This Row],[Atividade]])</f>
        <v>-</v>
      </c>
      <c r="AJ278" s="9" t="str">
        <f ca="1">IF(D278="","*",VLOOKUP(AI278,BS_ATIVIDADE[#Data],3,FALSE))</f>
        <v>*</v>
      </c>
      <c r="AK278" s="278" t="str">
        <f ca="1">IF(BS_CONTROLE[[#This Row],[Local - Partida]]=0, "-", BS_CONTROLE[[#This Row],[Local - Partida]])</f>
        <v>-</v>
      </c>
      <c r="AL278" s="278" t="str">
        <f ca="1">IF(BS_CONTROLE[[#This Row],[Local - Encerramento]]=0, "-", BS_CONTROLE[[#This Row],[Local - Encerramento]])</f>
        <v>-</v>
      </c>
      <c r="AM278" s="278" t="str">
        <f ca="1">IF(BS_CONTROLE[[#This Row],[Entre - Estações]]=0, "-", BS_CONTROLE[[#This Row],[Entre - Estações]])</f>
        <v>-</v>
      </c>
      <c r="AN278" s="278" t="str">
        <f ca="1">IF(BS_CONTROLE[[#This Row],[SB]]=0, "-", BS_CONTROLE[[#This Row],[SB]])</f>
        <v>-</v>
      </c>
      <c r="AO278" s="279" t="str">
        <f ca="1">IF(BS_CONTROLE[[#This Row],[SUB]]=0, "-", BS_CONTROLE[[#This Row],[SUB]])</f>
        <v>-</v>
      </c>
      <c r="AP278" s="280" t="str">
        <f ca="1">IF(BS_CONTROLE[[#This Row],[KM - Inicio]]=0, "-", BS_CONTROLE[[#This Row],[KM - Inicio]])</f>
        <v>-</v>
      </c>
      <c r="AQ278" s="280" t="str">
        <f ca="1"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 ca="1">IFERROR(_xlfn.XLOOKUP(AI278, BS_ATIVIDADE[ATIVIDADE],BS_ATIVIDADE[UNIDADE] ), "*")</f>
        <v>*</v>
      </c>
      <c r="BC278" s="70" t="str" cm="1">
        <f t="array" aca="1" ref="BC2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aca="1" ref="BD27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 ca="1">IFERROR(_xlfn.XLOOKUP(AO278, BASE_MAPA!$D$2:$D$359, BASE_MAPA!$I$2:$I$359), "ERRO")</f>
        <v>ERRO</v>
      </c>
      <c r="BF278" s="281" t="str">
        <f ca="1"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 ca="1"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aca="1" ref="M2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aca="1" ref="N2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aca="1" ref="S2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aca="1" ref="T2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 ca="1">IF(BS_CONTROLE[[#This Row],[Atividade]]=0, "-", BS_CONTROLE[[#This Row],[Atividade]])</f>
        <v>-</v>
      </c>
      <c r="AJ279" s="9" t="str">
        <f ca="1">IF(D279="","*",VLOOKUP(AI279,BS_ATIVIDADE[#Data],3,FALSE))</f>
        <v>*</v>
      </c>
      <c r="AK279" s="278" t="str">
        <f ca="1">IF(BS_CONTROLE[[#This Row],[Local - Partida]]=0, "-", BS_CONTROLE[[#This Row],[Local - Partida]])</f>
        <v>-</v>
      </c>
      <c r="AL279" s="278" t="str">
        <f ca="1">IF(BS_CONTROLE[[#This Row],[Local - Encerramento]]=0, "-", BS_CONTROLE[[#This Row],[Local - Encerramento]])</f>
        <v>-</v>
      </c>
      <c r="AM279" s="278" t="str">
        <f ca="1">IF(BS_CONTROLE[[#This Row],[Entre - Estações]]=0, "-", BS_CONTROLE[[#This Row],[Entre - Estações]])</f>
        <v>-</v>
      </c>
      <c r="AN279" s="278" t="str">
        <f ca="1">IF(BS_CONTROLE[[#This Row],[SB]]=0, "-", BS_CONTROLE[[#This Row],[SB]])</f>
        <v>-</v>
      </c>
      <c r="AO279" s="279" t="str">
        <f ca="1">IF(BS_CONTROLE[[#This Row],[SUB]]=0, "-", BS_CONTROLE[[#This Row],[SUB]])</f>
        <v>-</v>
      </c>
      <c r="AP279" s="280" t="str">
        <f ca="1">IF(BS_CONTROLE[[#This Row],[KM - Inicio]]=0, "-", BS_CONTROLE[[#This Row],[KM - Inicio]])</f>
        <v>-</v>
      </c>
      <c r="AQ279" s="280" t="str">
        <f ca="1"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 ca="1">IFERROR(_xlfn.XLOOKUP(AI279, BS_ATIVIDADE[ATIVIDADE],BS_ATIVIDADE[UNIDADE] ), "*")</f>
        <v>*</v>
      </c>
      <c r="BC279" s="70" t="str" cm="1">
        <f t="array" aca="1" ref="BC2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aca="1" ref="BD27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 ca="1">IFERROR(_xlfn.XLOOKUP(AO279, BASE_MAPA!$D$2:$D$359, BASE_MAPA!$I$2:$I$359), "ERRO")</f>
        <v>ERRO</v>
      </c>
      <c r="BF279" s="281" t="str">
        <f ca="1"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 ca="1"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aca="1" ref="M2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aca="1" ref="N2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aca="1" ref="S2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aca="1" ref="T2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 ca="1">IF(BS_CONTROLE[[#This Row],[Atividade]]=0, "-", BS_CONTROLE[[#This Row],[Atividade]])</f>
        <v>-</v>
      </c>
      <c r="AJ280" s="9" t="str">
        <f ca="1">IF(D280="","*",VLOOKUP(AI280,BS_ATIVIDADE[#Data],3,FALSE))</f>
        <v>*</v>
      </c>
      <c r="AK280" s="278" t="str">
        <f ca="1">IF(BS_CONTROLE[[#This Row],[Local - Partida]]=0, "-", BS_CONTROLE[[#This Row],[Local - Partida]])</f>
        <v>-</v>
      </c>
      <c r="AL280" s="278" t="str">
        <f ca="1">IF(BS_CONTROLE[[#This Row],[Local - Encerramento]]=0, "-", BS_CONTROLE[[#This Row],[Local - Encerramento]])</f>
        <v>-</v>
      </c>
      <c r="AM280" s="278" t="str">
        <f ca="1">IF(BS_CONTROLE[[#This Row],[Entre - Estações]]=0, "-", BS_CONTROLE[[#This Row],[Entre - Estações]])</f>
        <v>-</v>
      </c>
      <c r="AN280" s="278" t="str">
        <f ca="1">IF(BS_CONTROLE[[#This Row],[SB]]=0, "-", BS_CONTROLE[[#This Row],[SB]])</f>
        <v>-</v>
      </c>
      <c r="AO280" s="279" t="str">
        <f ca="1">IF(BS_CONTROLE[[#This Row],[SUB]]=0, "-", BS_CONTROLE[[#This Row],[SUB]])</f>
        <v>-</v>
      </c>
      <c r="AP280" s="280" t="str">
        <f ca="1">IF(BS_CONTROLE[[#This Row],[KM - Inicio]]=0, "-", BS_CONTROLE[[#This Row],[KM - Inicio]])</f>
        <v>-</v>
      </c>
      <c r="AQ280" s="280" t="str">
        <f ca="1"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 ca="1">IFERROR(_xlfn.XLOOKUP(AI280, BS_ATIVIDADE[ATIVIDADE],BS_ATIVIDADE[UNIDADE] ), "*")</f>
        <v>*</v>
      </c>
      <c r="BC280" s="70" t="str" cm="1">
        <f t="array" aca="1" ref="BC2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aca="1" ref="BD28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 ca="1">IFERROR(_xlfn.XLOOKUP(AO280, BASE_MAPA!$D$2:$D$359, BASE_MAPA!$I$2:$I$359), "ERRO")</f>
        <v>ERRO</v>
      </c>
      <c r="BF280" s="281" t="str">
        <f ca="1"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 ca="1"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aca="1" ref="M2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aca="1" ref="N2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aca="1" ref="S2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aca="1" ref="T2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 ca="1">IF(BS_CONTROLE[[#This Row],[Atividade]]=0, "-", BS_CONTROLE[[#This Row],[Atividade]])</f>
        <v>-</v>
      </c>
      <c r="AJ281" s="9" t="str">
        <f ca="1">IF(D281="","*",VLOOKUP(AI281,BS_ATIVIDADE[#Data],3,FALSE))</f>
        <v>*</v>
      </c>
      <c r="AK281" s="278" t="str">
        <f ca="1">IF(BS_CONTROLE[[#This Row],[Local - Partida]]=0, "-", BS_CONTROLE[[#This Row],[Local - Partida]])</f>
        <v>-</v>
      </c>
      <c r="AL281" s="278" t="str">
        <f ca="1">IF(BS_CONTROLE[[#This Row],[Local - Encerramento]]=0, "-", BS_CONTROLE[[#This Row],[Local - Encerramento]])</f>
        <v>-</v>
      </c>
      <c r="AM281" s="278" t="str">
        <f ca="1">IF(BS_CONTROLE[[#This Row],[Entre - Estações]]=0, "-", BS_CONTROLE[[#This Row],[Entre - Estações]])</f>
        <v>-</v>
      </c>
      <c r="AN281" s="278" t="str">
        <f ca="1">IF(BS_CONTROLE[[#This Row],[SB]]=0, "-", BS_CONTROLE[[#This Row],[SB]])</f>
        <v>-</v>
      </c>
      <c r="AO281" s="279" t="str">
        <f ca="1">IF(BS_CONTROLE[[#This Row],[SUB]]=0, "-", BS_CONTROLE[[#This Row],[SUB]])</f>
        <v>-</v>
      </c>
      <c r="AP281" s="280" t="str">
        <f ca="1">IF(BS_CONTROLE[[#This Row],[KM - Inicio]]=0, "-", BS_CONTROLE[[#This Row],[KM - Inicio]])</f>
        <v>-</v>
      </c>
      <c r="AQ281" s="280" t="str">
        <f ca="1"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 ca="1">IFERROR(_xlfn.XLOOKUP(AI281, BS_ATIVIDADE[ATIVIDADE],BS_ATIVIDADE[UNIDADE] ), "*")</f>
        <v>*</v>
      </c>
      <c r="BC281" s="70" t="str" cm="1">
        <f t="array" aca="1" ref="BC2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aca="1" ref="BD28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 ca="1">IFERROR(_xlfn.XLOOKUP(AO281, BASE_MAPA!$D$2:$D$359, BASE_MAPA!$I$2:$I$359), "ERRO")</f>
        <v>ERRO</v>
      </c>
      <c r="BF281" s="281" t="str">
        <f ca="1"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 ca="1"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aca="1" ref="M2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aca="1" ref="N2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aca="1" ref="S2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aca="1" ref="T2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 ca="1">IF(BS_CONTROLE[[#This Row],[Atividade]]=0, "-", BS_CONTROLE[[#This Row],[Atividade]])</f>
        <v>-</v>
      </c>
      <c r="AJ282" s="9" t="str">
        <f ca="1">IF(D282="","*",VLOOKUP(AI282,BS_ATIVIDADE[#Data],3,FALSE))</f>
        <v>*</v>
      </c>
      <c r="AK282" s="278" t="str">
        <f ca="1">IF(BS_CONTROLE[[#This Row],[Local - Partida]]=0, "-", BS_CONTROLE[[#This Row],[Local - Partida]])</f>
        <v>-</v>
      </c>
      <c r="AL282" s="278" t="str">
        <f ca="1">IF(BS_CONTROLE[[#This Row],[Local - Encerramento]]=0, "-", BS_CONTROLE[[#This Row],[Local - Encerramento]])</f>
        <v>-</v>
      </c>
      <c r="AM282" s="278" t="str">
        <f ca="1">IF(BS_CONTROLE[[#This Row],[Entre - Estações]]=0, "-", BS_CONTROLE[[#This Row],[Entre - Estações]])</f>
        <v>-</v>
      </c>
      <c r="AN282" s="278" t="str">
        <f ca="1">IF(BS_CONTROLE[[#This Row],[SB]]=0, "-", BS_CONTROLE[[#This Row],[SB]])</f>
        <v>-</v>
      </c>
      <c r="AO282" s="279" t="str">
        <f ca="1">IF(BS_CONTROLE[[#This Row],[SUB]]=0, "-", BS_CONTROLE[[#This Row],[SUB]])</f>
        <v>-</v>
      </c>
      <c r="AP282" s="280" t="str">
        <f ca="1">IF(BS_CONTROLE[[#This Row],[KM - Inicio]]=0, "-", BS_CONTROLE[[#This Row],[KM - Inicio]])</f>
        <v>-</v>
      </c>
      <c r="AQ282" s="280" t="str">
        <f ca="1"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 ca="1">IFERROR(_xlfn.XLOOKUP(AI282, BS_ATIVIDADE[ATIVIDADE],BS_ATIVIDADE[UNIDADE] ), "*")</f>
        <v>*</v>
      </c>
      <c r="BC282" s="70" t="str" cm="1">
        <f t="array" aca="1" ref="BC2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aca="1" ref="BD28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 ca="1">IFERROR(_xlfn.XLOOKUP(AO282, BASE_MAPA!$D$2:$D$359, BASE_MAPA!$I$2:$I$359), "ERRO")</f>
        <v>ERRO</v>
      </c>
      <c r="BF282" s="281" t="str">
        <f ca="1"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 ca="1"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aca="1" ref="M2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aca="1" ref="N2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aca="1" ref="S2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aca="1" ref="T2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 ca="1">IF(BS_CONTROLE[[#This Row],[Atividade]]=0, "-", BS_CONTROLE[[#This Row],[Atividade]])</f>
        <v>-</v>
      </c>
      <c r="AJ283" s="9" t="str">
        <f ca="1">IF(D283="","*",VLOOKUP(AI283,BS_ATIVIDADE[#Data],3,FALSE))</f>
        <v>*</v>
      </c>
      <c r="AK283" s="278" t="str">
        <f ca="1">IF(BS_CONTROLE[[#This Row],[Local - Partida]]=0, "-", BS_CONTROLE[[#This Row],[Local - Partida]])</f>
        <v>-</v>
      </c>
      <c r="AL283" s="278" t="str">
        <f ca="1">IF(BS_CONTROLE[[#This Row],[Local - Encerramento]]=0, "-", BS_CONTROLE[[#This Row],[Local - Encerramento]])</f>
        <v>-</v>
      </c>
      <c r="AM283" s="278" t="str">
        <f ca="1">IF(BS_CONTROLE[[#This Row],[Entre - Estações]]=0, "-", BS_CONTROLE[[#This Row],[Entre - Estações]])</f>
        <v>-</v>
      </c>
      <c r="AN283" s="278" t="str">
        <f ca="1">IF(BS_CONTROLE[[#This Row],[SB]]=0, "-", BS_CONTROLE[[#This Row],[SB]])</f>
        <v>-</v>
      </c>
      <c r="AO283" s="279" t="str">
        <f ca="1">IF(BS_CONTROLE[[#This Row],[SUB]]=0, "-", BS_CONTROLE[[#This Row],[SUB]])</f>
        <v>-</v>
      </c>
      <c r="AP283" s="280" t="str">
        <f ca="1">IF(BS_CONTROLE[[#This Row],[KM - Inicio]]=0, "-", BS_CONTROLE[[#This Row],[KM - Inicio]])</f>
        <v>-</v>
      </c>
      <c r="AQ283" s="280" t="str">
        <f ca="1"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 ca="1">IFERROR(_xlfn.XLOOKUP(AI283, BS_ATIVIDADE[ATIVIDADE],BS_ATIVIDADE[UNIDADE] ), "*")</f>
        <v>*</v>
      </c>
      <c r="BC283" s="70" t="str" cm="1">
        <f t="array" aca="1" ref="BC2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aca="1" ref="BD28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 ca="1">IFERROR(_xlfn.XLOOKUP(AO283, BASE_MAPA!$D$2:$D$359, BASE_MAPA!$I$2:$I$359), "ERRO")</f>
        <v>ERRO</v>
      </c>
      <c r="BF283" s="281" t="str">
        <f ca="1"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 ca="1"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aca="1" ref="M2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aca="1" ref="N2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aca="1" ref="S2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aca="1" ref="T2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 ca="1">IF(BS_CONTROLE[[#This Row],[Atividade]]=0, "-", BS_CONTROLE[[#This Row],[Atividade]])</f>
        <v>-</v>
      </c>
      <c r="AJ284" s="9" t="str">
        <f ca="1">IF(D284="","*",VLOOKUP(AI284,BS_ATIVIDADE[#Data],3,FALSE))</f>
        <v>*</v>
      </c>
      <c r="AK284" s="278" t="str">
        <f ca="1">IF(BS_CONTROLE[[#This Row],[Local - Partida]]=0, "-", BS_CONTROLE[[#This Row],[Local - Partida]])</f>
        <v>-</v>
      </c>
      <c r="AL284" s="278" t="str">
        <f ca="1">IF(BS_CONTROLE[[#This Row],[Local - Encerramento]]=0, "-", BS_CONTROLE[[#This Row],[Local - Encerramento]])</f>
        <v>-</v>
      </c>
      <c r="AM284" s="278" t="str">
        <f ca="1">IF(BS_CONTROLE[[#This Row],[Entre - Estações]]=0, "-", BS_CONTROLE[[#This Row],[Entre - Estações]])</f>
        <v>-</v>
      </c>
      <c r="AN284" s="278" t="str">
        <f ca="1">IF(BS_CONTROLE[[#This Row],[SB]]=0, "-", BS_CONTROLE[[#This Row],[SB]])</f>
        <v>-</v>
      </c>
      <c r="AO284" s="279" t="str">
        <f ca="1">IF(BS_CONTROLE[[#This Row],[SUB]]=0, "-", BS_CONTROLE[[#This Row],[SUB]])</f>
        <v>-</v>
      </c>
      <c r="AP284" s="280" t="str">
        <f ca="1">IF(BS_CONTROLE[[#This Row],[KM - Inicio]]=0, "-", BS_CONTROLE[[#This Row],[KM - Inicio]])</f>
        <v>-</v>
      </c>
      <c r="AQ284" s="280" t="str">
        <f ca="1"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 ca="1">IFERROR(_xlfn.XLOOKUP(AI284, BS_ATIVIDADE[ATIVIDADE],BS_ATIVIDADE[UNIDADE] ), "*")</f>
        <v>*</v>
      </c>
      <c r="BC284" s="70" t="str" cm="1">
        <f t="array" aca="1" ref="BC2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aca="1" ref="BD28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 ca="1">IFERROR(_xlfn.XLOOKUP(AO284, BASE_MAPA!$D$2:$D$359, BASE_MAPA!$I$2:$I$359), "ERRO")</f>
        <v>ERRO</v>
      </c>
      <c r="BF284" s="281" t="str">
        <f ca="1"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 ca="1"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aca="1" ref="M2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aca="1" ref="N2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aca="1" ref="S2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aca="1" ref="T2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 ca="1">IF(BS_CONTROLE[[#This Row],[Atividade]]=0, "-", BS_CONTROLE[[#This Row],[Atividade]])</f>
        <v>-</v>
      </c>
      <c r="AJ285" s="9" t="str">
        <f ca="1">IF(D285="","*",VLOOKUP(AI285,BS_ATIVIDADE[#Data],3,FALSE))</f>
        <v>*</v>
      </c>
      <c r="AK285" s="278" t="str">
        <f ca="1">IF(BS_CONTROLE[[#This Row],[Local - Partida]]=0, "-", BS_CONTROLE[[#This Row],[Local - Partida]])</f>
        <v>-</v>
      </c>
      <c r="AL285" s="278" t="str">
        <f ca="1">IF(BS_CONTROLE[[#This Row],[Local - Encerramento]]=0, "-", BS_CONTROLE[[#This Row],[Local - Encerramento]])</f>
        <v>-</v>
      </c>
      <c r="AM285" s="278" t="str">
        <f ca="1">IF(BS_CONTROLE[[#This Row],[Entre - Estações]]=0, "-", BS_CONTROLE[[#This Row],[Entre - Estações]])</f>
        <v>-</v>
      </c>
      <c r="AN285" s="278" t="str">
        <f ca="1">IF(BS_CONTROLE[[#This Row],[SB]]=0, "-", BS_CONTROLE[[#This Row],[SB]])</f>
        <v>-</v>
      </c>
      <c r="AO285" s="279" t="str">
        <f ca="1">IF(BS_CONTROLE[[#This Row],[SUB]]=0, "-", BS_CONTROLE[[#This Row],[SUB]])</f>
        <v>-</v>
      </c>
      <c r="AP285" s="280" t="str">
        <f ca="1">IF(BS_CONTROLE[[#This Row],[KM - Inicio]]=0, "-", BS_CONTROLE[[#This Row],[KM - Inicio]])</f>
        <v>-</v>
      </c>
      <c r="AQ285" s="280" t="str">
        <f ca="1"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 ca="1">IFERROR(_xlfn.XLOOKUP(AI285, BS_ATIVIDADE[ATIVIDADE],BS_ATIVIDADE[UNIDADE] ), "*")</f>
        <v>*</v>
      </c>
      <c r="BC285" s="70" t="str" cm="1">
        <f t="array" aca="1" ref="BC2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aca="1" ref="BD28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 ca="1">IFERROR(_xlfn.XLOOKUP(AO285, BASE_MAPA!$D$2:$D$359, BASE_MAPA!$I$2:$I$359), "ERRO")</f>
        <v>ERRO</v>
      </c>
      <c r="BF285" s="281" t="str">
        <f ca="1"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 ca="1"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aca="1" ref="M2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aca="1" ref="N2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aca="1" ref="S2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aca="1" ref="T2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 ca="1">IF(BS_CONTROLE[[#This Row],[Atividade]]=0, "-", BS_CONTROLE[[#This Row],[Atividade]])</f>
        <v>-</v>
      </c>
      <c r="AJ286" s="9" t="str">
        <f ca="1">IF(D286="","*",VLOOKUP(AI286,BS_ATIVIDADE[#Data],3,FALSE))</f>
        <v>*</v>
      </c>
      <c r="AK286" s="278" t="str">
        <f ca="1">IF(BS_CONTROLE[[#This Row],[Local - Partida]]=0, "-", BS_CONTROLE[[#This Row],[Local - Partida]])</f>
        <v>-</v>
      </c>
      <c r="AL286" s="278" t="str">
        <f ca="1">IF(BS_CONTROLE[[#This Row],[Local - Encerramento]]=0, "-", BS_CONTROLE[[#This Row],[Local - Encerramento]])</f>
        <v>-</v>
      </c>
      <c r="AM286" s="278" t="str">
        <f ca="1">IF(BS_CONTROLE[[#This Row],[Entre - Estações]]=0, "-", BS_CONTROLE[[#This Row],[Entre - Estações]])</f>
        <v>-</v>
      </c>
      <c r="AN286" s="278" t="str">
        <f ca="1">IF(BS_CONTROLE[[#This Row],[SB]]=0, "-", BS_CONTROLE[[#This Row],[SB]])</f>
        <v>-</v>
      </c>
      <c r="AO286" s="279" t="str">
        <f ca="1">IF(BS_CONTROLE[[#This Row],[SUB]]=0, "-", BS_CONTROLE[[#This Row],[SUB]])</f>
        <v>-</v>
      </c>
      <c r="AP286" s="280" t="str">
        <f ca="1">IF(BS_CONTROLE[[#This Row],[KM - Inicio]]=0, "-", BS_CONTROLE[[#This Row],[KM - Inicio]])</f>
        <v>-</v>
      </c>
      <c r="AQ286" s="280" t="str">
        <f ca="1"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 ca="1">IFERROR(_xlfn.XLOOKUP(AI286, BS_ATIVIDADE[ATIVIDADE],BS_ATIVIDADE[UNIDADE] ), "*")</f>
        <v>*</v>
      </c>
      <c r="BC286" s="70" t="str" cm="1">
        <f t="array" aca="1" ref="BC2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aca="1" ref="BD28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 ca="1">IFERROR(_xlfn.XLOOKUP(AO286, BASE_MAPA!$D$2:$D$359, BASE_MAPA!$I$2:$I$359), "ERRO")</f>
        <v>ERRO</v>
      </c>
      <c r="BF286" s="281" t="str">
        <f ca="1"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 ca="1"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aca="1" ref="M2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aca="1" ref="N2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aca="1" ref="S2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aca="1" ref="T2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 ca="1">IF(BS_CONTROLE[[#This Row],[Atividade]]=0, "-", BS_CONTROLE[[#This Row],[Atividade]])</f>
        <v>-</v>
      </c>
      <c r="AJ287" s="9" t="str">
        <f ca="1">IF(D287="","*",VLOOKUP(AI287,BS_ATIVIDADE[#Data],3,FALSE))</f>
        <v>*</v>
      </c>
      <c r="AK287" s="278" t="str">
        <f ca="1">IF(BS_CONTROLE[[#This Row],[Local - Partida]]=0, "-", BS_CONTROLE[[#This Row],[Local - Partida]])</f>
        <v>-</v>
      </c>
      <c r="AL287" s="278" t="str">
        <f ca="1">IF(BS_CONTROLE[[#This Row],[Local - Encerramento]]=0, "-", BS_CONTROLE[[#This Row],[Local - Encerramento]])</f>
        <v>-</v>
      </c>
      <c r="AM287" s="278" t="str">
        <f ca="1">IF(BS_CONTROLE[[#This Row],[Entre - Estações]]=0, "-", BS_CONTROLE[[#This Row],[Entre - Estações]])</f>
        <v>-</v>
      </c>
      <c r="AN287" s="278" t="str">
        <f ca="1">IF(BS_CONTROLE[[#This Row],[SB]]=0, "-", BS_CONTROLE[[#This Row],[SB]])</f>
        <v>-</v>
      </c>
      <c r="AO287" s="279" t="str">
        <f ca="1">IF(BS_CONTROLE[[#This Row],[SUB]]=0, "-", BS_CONTROLE[[#This Row],[SUB]])</f>
        <v>-</v>
      </c>
      <c r="AP287" s="280" t="str">
        <f ca="1">IF(BS_CONTROLE[[#This Row],[KM - Inicio]]=0, "-", BS_CONTROLE[[#This Row],[KM - Inicio]])</f>
        <v>-</v>
      </c>
      <c r="AQ287" s="280" t="str">
        <f ca="1"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 ca="1">IFERROR(_xlfn.XLOOKUP(AI287, BS_ATIVIDADE[ATIVIDADE],BS_ATIVIDADE[UNIDADE] ), "*")</f>
        <v>*</v>
      </c>
      <c r="BC287" s="70" t="str" cm="1">
        <f t="array" aca="1" ref="BC2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aca="1" ref="BD28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 ca="1">IFERROR(_xlfn.XLOOKUP(AO287, BASE_MAPA!$D$2:$D$359, BASE_MAPA!$I$2:$I$359), "ERRO")</f>
        <v>ERRO</v>
      </c>
      <c r="BF287" s="281" t="str">
        <f ca="1"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 ca="1"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aca="1" ref="M2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aca="1" ref="N2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aca="1" ref="S2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aca="1" ref="T2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 ca="1">IF(BS_CONTROLE[[#This Row],[Atividade]]=0, "-", BS_CONTROLE[[#This Row],[Atividade]])</f>
        <v>-</v>
      </c>
      <c r="AJ288" s="9" t="str">
        <f ca="1">IF(D288="","*",VLOOKUP(AI288,BS_ATIVIDADE[#Data],3,FALSE))</f>
        <v>*</v>
      </c>
      <c r="AK288" s="278" t="str">
        <f ca="1">IF(BS_CONTROLE[[#This Row],[Local - Partida]]=0, "-", BS_CONTROLE[[#This Row],[Local - Partida]])</f>
        <v>-</v>
      </c>
      <c r="AL288" s="278" t="str">
        <f ca="1">IF(BS_CONTROLE[[#This Row],[Local - Encerramento]]=0, "-", BS_CONTROLE[[#This Row],[Local - Encerramento]])</f>
        <v>-</v>
      </c>
      <c r="AM288" s="278" t="str">
        <f ca="1">IF(BS_CONTROLE[[#This Row],[Entre - Estações]]=0, "-", BS_CONTROLE[[#This Row],[Entre - Estações]])</f>
        <v>-</v>
      </c>
      <c r="AN288" s="278" t="str">
        <f ca="1">IF(BS_CONTROLE[[#This Row],[SB]]=0, "-", BS_CONTROLE[[#This Row],[SB]])</f>
        <v>-</v>
      </c>
      <c r="AO288" s="279" t="str">
        <f ca="1">IF(BS_CONTROLE[[#This Row],[SUB]]=0, "-", BS_CONTROLE[[#This Row],[SUB]])</f>
        <v>-</v>
      </c>
      <c r="AP288" s="280" t="str">
        <f ca="1">IF(BS_CONTROLE[[#This Row],[KM - Inicio]]=0, "-", BS_CONTROLE[[#This Row],[KM - Inicio]])</f>
        <v>-</v>
      </c>
      <c r="AQ288" s="280" t="str">
        <f ca="1"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 ca="1">IFERROR(_xlfn.XLOOKUP(AI288, BS_ATIVIDADE[ATIVIDADE],BS_ATIVIDADE[UNIDADE] ), "*")</f>
        <v>*</v>
      </c>
      <c r="BC288" s="70" t="str" cm="1">
        <f t="array" aca="1" ref="BC2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aca="1" ref="BD28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 ca="1">IFERROR(_xlfn.XLOOKUP(AO288, BASE_MAPA!$D$2:$D$359, BASE_MAPA!$I$2:$I$359), "ERRO")</f>
        <v>ERRO</v>
      </c>
      <c r="BF288" s="281" t="str">
        <f ca="1"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 ca="1"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aca="1" ref="M2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aca="1" ref="N2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aca="1" ref="S2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aca="1" ref="T2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 ca="1">IF(BS_CONTROLE[[#This Row],[Atividade]]=0, "-", BS_CONTROLE[[#This Row],[Atividade]])</f>
        <v>-</v>
      </c>
      <c r="AJ289" s="9" t="str">
        <f ca="1">IF(D289="","*",VLOOKUP(AI289,BS_ATIVIDADE[#Data],3,FALSE))</f>
        <v>*</v>
      </c>
      <c r="AK289" s="278" t="str">
        <f ca="1">IF(BS_CONTROLE[[#This Row],[Local - Partida]]=0, "-", BS_CONTROLE[[#This Row],[Local - Partida]])</f>
        <v>-</v>
      </c>
      <c r="AL289" s="278" t="str">
        <f ca="1">IF(BS_CONTROLE[[#This Row],[Local - Encerramento]]=0, "-", BS_CONTROLE[[#This Row],[Local - Encerramento]])</f>
        <v>-</v>
      </c>
      <c r="AM289" s="278" t="str">
        <f ca="1">IF(BS_CONTROLE[[#This Row],[Entre - Estações]]=0, "-", BS_CONTROLE[[#This Row],[Entre - Estações]])</f>
        <v>-</v>
      </c>
      <c r="AN289" s="278" t="str">
        <f ca="1">IF(BS_CONTROLE[[#This Row],[SB]]=0, "-", BS_CONTROLE[[#This Row],[SB]])</f>
        <v>-</v>
      </c>
      <c r="AO289" s="279" t="str">
        <f ca="1">IF(BS_CONTROLE[[#This Row],[SUB]]=0, "-", BS_CONTROLE[[#This Row],[SUB]])</f>
        <v>-</v>
      </c>
      <c r="AP289" s="280" t="str">
        <f ca="1">IF(BS_CONTROLE[[#This Row],[KM - Inicio]]=0, "-", BS_CONTROLE[[#This Row],[KM - Inicio]])</f>
        <v>-</v>
      </c>
      <c r="AQ289" s="280" t="str">
        <f ca="1"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 ca="1">IFERROR(_xlfn.XLOOKUP(AI289, BS_ATIVIDADE[ATIVIDADE],BS_ATIVIDADE[UNIDADE] ), "*")</f>
        <v>*</v>
      </c>
      <c r="BC289" s="70" t="str" cm="1">
        <f t="array" aca="1" ref="BC2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aca="1" ref="BD28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 ca="1">IFERROR(_xlfn.XLOOKUP(AO289, BASE_MAPA!$D$2:$D$359, BASE_MAPA!$I$2:$I$359), "ERRO")</f>
        <v>ERRO</v>
      </c>
      <c r="BF289" s="281" t="str">
        <f ca="1"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 ca="1"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aca="1" ref="M2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aca="1" ref="N2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aca="1" ref="S2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aca="1" ref="T2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 ca="1">IF(BS_CONTROLE[[#This Row],[Atividade]]=0, "-", BS_CONTROLE[[#This Row],[Atividade]])</f>
        <v>-</v>
      </c>
      <c r="AJ290" s="9" t="str">
        <f ca="1">IF(D290="","*",VLOOKUP(AI290,BS_ATIVIDADE[#Data],3,FALSE))</f>
        <v>*</v>
      </c>
      <c r="AK290" s="278" t="str">
        <f ca="1">IF(BS_CONTROLE[[#This Row],[Local - Partida]]=0, "-", BS_CONTROLE[[#This Row],[Local - Partida]])</f>
        <v>-</v>
      </c>
      <c r="AL290" s="278" t="str">
        <f ca="1">IF(BS_CONTROLE[[#This Row],[Local - Encerramento]]=0, "-", BS_CONTROLE[[#This Row],[Local - Encerramento]])</f>
        <v>-</v>
      </c>
      <c r="AM290" s="278" t="str">
        <f ca="1">IF(BS_CONTROLE[[#This Row],[Entre - Estações]]=0, "-", BS_CONTROLE[[#This Row],[Entre - Estações]])</f>
        <v>-</v>
      </c>
      <c r="AN290" s="278" t="str">
        <f ca="1">IF(BS_CONTROLE[[#This Row],[SB]]=0, "-", BS_CONTROLE[[#This Row],[SB]])</f>
        <v>-</v>
      </c>
      <c r="AO290" s="279" t="str">
        <f ca="1">IF(BS_CONTROLE[[#This Row],[SUB]]=0, "-", BS_CONTROLE[[#This Row],[SUB]])</f>
        <v>-</v>
      </c>
      <c r="AP290" s="280" t="str">
        <f ca="1">IF(BS_CONTROLE[[#This Row],[KM - Inicio]]=0, "-", BS_CONTROLE[[#This Row],[KM - Inicio]])</f>
        <v>-</v>
      </c>
      <c r="AQ290" s="280" t="str">
        <f ca="1"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 ca="1">IFERROR(_xlfn.XLOOKUP(AI290, BS_ATIVIDADE[ATIVIDADE],BS_ATIVIDADE[UNIDADE] ), "*")</f>
        <v>*</v>
      </c>
      <c r="BC290" s="70" t="str" cm="1">
        <f t="array" aca="1" ref="BC2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aca="1" ref="BD29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 ca="1">IFERROR(_xlfn.XLOOKUP(AO290, BASE_MAPA!$D$2:$D$359, BASE_MAPA!$I$2:$I$359), "ERRO")</f>
        <v>ERRO</v>
      </c>
      <c r="BF290" s="281" t="str">
        <f ca="1"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 ca="1"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aca="1" ref="M2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aca="1" ref="N2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aca="1" ref="S2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aca="1" ref="T2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 ca="1">IF(BS_CONTROLE[[#This Row],[Atividade]]=0, "-", BS_CONTROLE[[#This Row],[Atividade]])</f>
        <v>-</v>
      </c>
      <c r="AJ291" s="9" t="str">
        <f ca="1">IF(D291="","*",VLOOKUP(AI291,BS_ATIVIDADE[#Data],3,FALSE))</f>
        <v>*</v>
      </c>
      <c r="AK291" s="278" t="str">
        <f ca="1">IF(BS_CONTROLE[[#This Row],[Local - Partida]]=0, "-", BS_CONTROLE[[#This Row],[Local - Partida]])</f>
        <v>-</v>
      </c>
      <c r="AL291" s="278" t="str">
        <f ca="1">IF(BS_CONTROLE[[#This Row],[Local - Encerramento]]=0, "-", BS_CONTROLE[[#This Row],[Local - Encerramento]])</f>
        <v>-</v>
      </c>
      <c r="AM291" s="278" t="str">
        <f ca="1">IF(BS_CONTROLE[[#This Row],[Entre - Estações]]=0, "-", BS_CONTROLE[[#This Row],[Entre - Estações]])</f>
        <v>-</v>
      </c>
      <c r="AN291" s="278" t="str">
        <f ca="1">IF(BS_CONTROLE[[#This Row],[SB]]=0, "-", BS_CONTROLE[[#This Row],[SB]])</f>
        <v>-</v>
      </c>
      <c r="AO291" s="279" t="str">
        <f ca="1">IF(BS_CONTROLE[[#This Row],[SUB]]=0, "-", BS_CONTROLE[[#This Row],[SUB]])</f>
        <v>-</v>
      </c>
      <c r="AP291" s="280" t="str">
        <f ca="1">IF(BS_CONTROLE[[#This Row],[KM - Inicio]]=0, "-", BS_CONTROLE[[#This Row],[KM - Inicio]])</f>
        <v>-</v>
      </c>
      <c r="AQ291" s="280" t="str">
        <f ca="1"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 ca="1">IFERROR(_xlfn.XLOOKUP(AI291, BS_ATIVIDADE[ATIVIDADE],BS_ATIVIDADE[UNIDADE] ), "*")</f>
        <v>*</v>
      </c>
      <c r="BC291" s="70" t="str" cm="1">
        <f t="array" aca="1" ref="BC2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aca="1" ref="BD29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 ca="1">IFERROR(_xlfn.XLOOKUP(AO291, BASE_MAPA!$D$2:$D$359, BASE_MAPA!$I$2:$I$359), "ERRO")</f>
        <v>ERRO</v>
      </c>
      <c r="BF291" s="281" t="str">
        <f ca="1"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 ca="1"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aca="1" ref="M2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aca="1" ref="N2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aca="1" ref="S2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aca="1" ref="T2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 ca="1">IF(BS_CONTROLE[[#This Row],[Atividade]]=0, "-", BS_CONTROLE[[#This Row],[Atividade]])</f>
        <v>-</v>
      </c>
      <c r="AJ292" s="9" t="str">
        <f ca="1">IF(D292="","*",VLOOKUP(AI292,BS_ATIVIDADE[#Data],3,FALSE))</f>
        <v>*</v>
      </c>
      <c r="AK292" s="278" t="str">
        <f ca="1">IF(BS_CONTROLE[[#This Row],[Local - Partida]]=0, "-", BS_CONTROLE[[#This Row],[Local - Partida]])</f>
        <v>-</v>
      </c>
      <c r="AL292" s="278" t="str">
        <f ca="1">IF(BS_CONTROLE[[#This Row],[Local - Encerramento]]=0, "-", BS_CONTROLE[[#This Row],[Local - Encerramento]])</f>
        <v>-</v>
      </c>
      <c r="AM292" s="278" t="str">
        <f ca="1">IF(BS_CONTROLE[[#This Row],[Entre - Estações]]=0, "-", BS_CONTROLE[[#This Row],[Entre - Estações]])</f>
        <v>-</v>
      </c>
      <c r="AN292" s="278" t="str">
        <f ca="1">IF(BS_CONTROLE[[#This Row],[SB]]=0, "-", BS_CONTROLE[[#This Row],[SB]])</f>
        <v>-</v>
      </c>
      <c r="AO292" s="279" t="str">
        <f ca="1">IF(BS_CONTROLE[[#This Row],[SUB]]=0, "-", BS_CONTROLE[[#This Row],[SUB]])</f>
        <v>-</v>
      </c>
      <c r="AP292" s="280" t="str">
        <f ca="1">IF(BS_CONTROLE[[#This Row],[KM - Inicio]]=0, "-", BS_CONTROLE[[#This Row],[KM - Inicio]])</f>
        <v>-</v>
      </c>
      <c r="AQ292" s="280" t="str">
        <f ca="1"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 ca="1">IFERROR(_xlfn.XLOOKUP(AI292, BS_ATIVIDADE[ATIVIDADE],BS_ATIVIDADE[UNIDADE] ), "*")</f>
        <v>*</v>
      </c>
      <c r="BC292" s="70" t="str" cm="1">
        <f t="array" aca="1" ref="BC2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aca="1" ref="BD29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 ca="1">IFERROR(_xlfn.XLOOKUP(AO292, BASE_MAPA!$D$2:$D$359, BASE_MAPA!$I$2:$I$359), "ERRO")</f>
        <v>ERRO</v>
      </c>
      <c r="BF292" s="281" t="str">
        <f ca="1"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 ca="1"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aca="1" ref="M2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aca="1" ref="N2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aca="1" ref="S2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aca="1" ref="T2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 ca="1">IF(BS_CONTROLE[[#This Row],[Atividade]]=0, "-", BS_CONTROLE[[#This Row],[Atividade]])</f>
        <v>-</v>
      </c>
      <c r="AJ293" s="9" t="str">
        <f ca="1">IF(D293="","*",VLOOKUP(AI293,BS_ATIVIDADE[#Data],3,FALSE))</f>
        <v>*</v>
      </c>
      <c r="AK293" s="278" t="str">
        <f ca="1">IF(BS_CONTROLE[[#This Row],[Local - Partida]]=0, "-", BS_CONTROLE[[#This Row],[Local - Partida]])</f>
        <v>-</v>
      </c>
      <c r="AL293" s="278" t="str">
        <f ca="1">IF(BS_CONTROLE[[#This Row],[Local - Encerramento]]=0, "-", BS_CONTROLE[[#This Row],[Local - Encerramento]])</f>
        <v>-</v>
      </c>
      <c r="AM293" s="278" t="str">
        <f ca="1">IF(BS_CONTROLE[[#This Row],[Entre - Estações]]=0, "-", BS_CONTROLE[[#This Row],[Entre - Estações]])</f>
        <v>-</v>
      </c>
      <c r="AN293" s="278" t="str">
        <f ca="1">IF(BS_CONTROLE[[#This Row],[SB]]=0, "-", BS_CONTROLE[[#This Row],[SB]])</f>
        <v>-</v>
      </c>
      <c r="AO293" s="279" t="str">
        <f ca="1">IF(BS_CONTROLE[[#This Row],[SUB]]=0, "-", BS_CONTROLE[[#This Row],[SUB]])</f>
        <v>-</v>
      </c>
      <c r="AP293" s="280" t="str">
        <f ca="1">IF(BS_CONTROLE[[#This Row],[KM - Inicio]]=0, "-", BS_CONTROLE[[#This Row],[KM - Inicio]])</f>
        <v>-</v>
      </c>
      <c r="AQ293" s="280" t="str">
        <f ca="1"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 ca="1">IFERROR(_xlfn.XLOOKUP(AI293, BS_ATIVIDADE[ATIVIDADE],BS_ATIVIDADE[UNIDADE] ), "*")</f>
        <v>*</v>
      </c>
      <c r="BC293" s="70" t="str" cm="1">
        <f t="array" aca="1" ref="BC2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aca="1" ref="BD29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 ca="1">IFERROR(_xlfn.XLOOKUP(AO293, BASE_MAPA!$D$2:$D$359, BASE_MAPA!$I$2:$I$359), "ERRO")</f>
        <v>ERRO</v>
      </c>
      <c r="BF293" s="281" t="str">
        <f ca="1"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 ca="1"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aca="1" ref="M2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aca="1" ref="N2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aca="1" ref="S2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aca="1" ref="T2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 ca="1">IF(BS_CONTROLE[[#This Row],[Atividade]]=0, "-", BS_CONTROLE[[#This Row],[Atividade]])</f>
        <v>-</v>
      </c>
      <c r="AJ294" s="9" t="str">
        <f ca="1">IF(D294="","*",VLOOKUP(AI294,BS_ATIVIDADE[#Data],3,FALSE))</f>
        <v>*</v>
      </c>
      <c r="AK294" s="278" t="str">
        <f ca="1">IF(BS_CONTROLE[[#This Row],[Local - Partida]]=0, "-", BS_CONTROLE[[#This Row],[Local - Partida]])</f>
        <v>-</v>
      </c>
      <c r="AL294" s="278" t="str">
        <f ca="1">IF(BS_CONTROLE[[#This Row],[Local - Encerramento]]=0, "-", BS_CONTROLE[[#This Row],[Local - Encerramento]])</f>
        <v>-</v>
      </c>
      <c r="AM294" s="278" t="str">
        <f ca="1">IF(BS_CONTROLE[[#This Row],[Entre - Estações]]=0, "-", BS_CONTROLE[[#This Row],[Entre - Estações]])</f>
        <v>-</v>
      </c>
      <c r="AN294" s="278" t="str">
        <f ca="1">IF(BS_CONTROLE[[#This Row],[SB]]=0, "-", BS_CONTROLE[[#This Row],[SB]])</f>
        <v>-</v>
      </c>
      <c r="AO294" s="279" t="str">
        <f ca="1">IF(BS_CONTROLE[[#This Row],[SUB]]=0, "-", BS_CONTROLE[[#This Row],[SUB]])</f>
        <v>-</v>
      </c>
      <c r="AP294" s="280" t="str">
        <f ca="1">IF(BS_CONTROLE[[#This Row],[KM - Inicio]]=0, "-", BS_CONTROLE[[#This Row],[KM - Inicio]])</f>
        <v>-</v>
      </c>
      <c r="AQ294" s="280" t="str">
        <f ca="1"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 ca="1">IFERROR(_xlfn.XLOOKUP(AI294, BS_ATIVIDADE[ATIVIDADE],BS_ATIVIDADE[UNIDADE] ), "*")</f>
        <v>*</v>
      </c>
      <c r="BC294" s="70" t="str" cm="1">
        <f t="array" aca="1" ref="BC2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aca="1" ref="BD29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 ca="1">IFERROR(_xlfn.XLOOKUP(AO294, BASE_MAPA!$D$2:$D$359, BASE_MAPA!$I$2:$I$359), "ERRO")</f>
        <v>ERRO</v>
      </c>
      <c r="BF294" s="281" t="str">
        <f ca="1"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 ca="1"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aca="1" ref="M2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aca="1" ref="N2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aca="1" ref="S2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aca="1" ref="T2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 ca="1">IF(BS_CONTROLE[[#This Row],[Atividade]]=0, "-", BS_CONTROLE[[#This Row],[Atividade]])</f>
        <v>-</v>
      </c>
      <c r="AJ295" s="9" t="str">
        <f ca="1">IF(D295="","*",VLOOKUP(AI295,BS_ATIVIDADE[#Data],3,FALSE))</f>
        <v>*</v>
      </c>
      <c r="AK295" s="278" t="str">
        <f ca="1">IF(BS_CONTROLE[[#This Row],[Local - Partida]]=0, "-", BS_CONTROLE[[#This Row],[Local - Partida]])</f>
        <v>-</v>
      </c>
      <c r="AL295" s="278" t="str">
        <f ca="1">IF(BS_CONTROLE[[#This Row],[Local - Encerramento]]=0, "-", BS_CONTROLE[[#This Row],[Local - Encerramento]])</f>
        <v>-</v>
      </c>
      <c r="AM295" s="278" t="str">
        <f ca="1">IF(BS_CONTROLE[[#This Row],[Entre - Estações]]=0, "-", BS_CONTROLE[[#This Row],[Entre - Estações]])</f>
        <v>-</v>
      </c>
      <c r="AN295" s="278" t="str">
        <f ca="1">IF(BS_CONTROLE[[#This Row],[SB]]=0, "-", BS_CONTROLE[[#This Row],[SB]])</f>
        <v>-</v>
      </c>
      <c r="AO295" s="279" t="str">
        <f ca="1">IF(BS_CONTROLE[[#This Row],[SUB]]=0, "-", BS_CONTROLE[[#This Row],[SUB]])</f>
        <v>-</v>
      </c>
      <c r="AP295" s="280" t="str">
        <f ca="1">IF(BS_CONTROLE[[#This Row],[KM - Inicio]]=0, "-", BS_CONTROLE[[#This Row],[KM - Inicio]])</f>
        <v>-</v>
      </c>
      <c r="AQ295" s="280" t="str">
        <f ca="1"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 ca="1">IFERROR(_xlfn.XLOOKUP(AI295, BS_ATIVIDADE[ATIVIDADE],BS_ATIVIDADE[UNIDADE] ), "*")</f>
        <v>*</v>
      </c>
      <c r="BC295" s="70" t="str" cm="1">
        <f t="array" aca="1" ref="BC2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aca="1" ref="BD29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 ca="1">IFERROR(_xlfn.XLOOKUP(AO295, BASE_MAPA!$D$2:$D$359, BASE_MAPA!$I$2:$I$359), "ERRO")</f>
        <v>ERRO</v>
      </c>
      <c r="BF295" s="281" t="str">
        <f ca="1"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 ca="1"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aca="1" ref="M2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aca="1" ref="N2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aca="1" ref="S2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aca="1" ref="T2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 ca="1">IF(BS_CONTROLE[[#This Row],[Atividade]]=0, "-", BS_CONTROLE[[#This Row],[Atividade]])</f>
        <v>-</v>
      </c>
      <c r="AJ296" s="9" t="str">
        <f ca="1">IF(D296="","*",VLOOKUP(AI296,BS_ATIVIDADE[#Data],3,FALSE))</f>
        <v>*</v>
      </c>
      <c r="AK296" s="278" t="str">
        <f ca="1">IF(BS_CONTROLE[[#This Row],[Local - Partida]]=0, "-", BS_CONTROLE[[#This Row],[Local - Partida]])</f>
        <v>-</v>
      </c>
      <c r="AL296" s="278" t="str">
        <f ca="1">IF(BS_CONTROLE[[#This Row],[Local - Encerramento]]=0, "-", BS_CONTROLE[[#This Row],[Local - Encerramento]])</f>
        <v>-</v>
      </c>
      <c r="AM296" s="278" t="str">
        <f ca="1">IF(BS_CONTROLE[[#This Row],[Entre - Estações]]=0, "-", BS_CONTROLE[[#This Row],[Entre - Estações]])</f>
        <v>-</v>
      </c>
      <c r="AN296" s="278" t="str">
        <f ca="1">IF(BS_CONTROLE[[#This Row],[SB]]=0, "-", BS_CONTROLE[[#This Row],[SB]])</f>
        <v>-</v>
      </c>
      <c r="AO296" s="279" t="str">
        <f ca="1">IF(BS_CONTROLE[[#This Row],[SUB]]=0, "-", BS_CONTROLE[[#This Row],[SUB]])</f>
        <v>-</v>
      </c>
      <c r="AP296" s="280" t="str">
        <f ca="1">IF(BS_CONTROLE[[#This Row],[KM - Inicio]]=0, "-", BS_CONTROLE[[#This Row],[KM - Inicio]])</f>
        <v>-</v>
      </c>
      <c r="AQ296" s="280" t="str">
        <f ca="1"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 ca="1">IFERROR(_xlfn.XLOOKUP(AI296, BS_ATIVIDADE[ATIVIDADE],BS_ATIVIDADE[UNIDADE] ), "*")</f>
        <v>*</v>
      </c>
      <c r="BC296" s="70" t="str" cm="1">
        <f t="array" aca="1" ref="BC2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aca="1" ref="BD29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 ca="1">IFERROR(_xlfn.XLOOKUP(AO296, BASE_MAPA!$D$2:$D$359, BASE_MAPA!$I$2:$I$359), "ERRO")</f>
        <v>ERRO</v>
      </c>
      <c r="BF296" s="281" t="str">
        <f ca="1"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 ca="1"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aca="1" ref="M2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aca="1" ref="N2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aca="1" ref="S2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aca="1" ref="T2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 ca="1">IF(BS_CONTROLE[[#This Row],[Atividade]]=0, "-", BS_CONTROLE[[#This Row],[Atividade]])</f>
        <v>-</v>
      </c>
      <c r="AJ297" s="9" t="str">
        <f ca="1">IF(D297="","*",VLOOKUP(AI297,BS_ATIVIDADE[#Data],3,FALSE))</f>
        <v>*</v>
      </c>
      <c r="AK297" s="278" t="str">
        <f ca="1">IF(BS_CONTROLE[[#This Row],[Local - Partida]]=0, "-", BS_CONTROLE[[#This Row],[Local - Partida]])</f>
        <v>-</v>
      </c>
      <c r="AL297" s="278" t="str">
        <f ca="1">IF(BS_CONTROLE[[#This Row],[Local - Encerramento]]=0, "-", BS_CONTROLE[[#This Row],[Local - Encerramento]])</f>
        <v>-</v>
      </c>
      <c r="AM297" s="278" t="str">
        <f ca="1">IF(BS_CONTROLE[[#This Row],[Entre - Estações]]=0, "-", BS_CONTROLE[[#This Row],[Entre - Estações]])</f>
        <v>-</v>
      </c>
      <c r="AN297" s="278" t="str">
        <f ca="1">IF(BS_CONTROLE[[#This Row],[SB]]=0, "-", BS_CONTROLE[[#This Row],[SB]])</f>
        <v>-</v>
      </c>
      <c r="AO297" s="279" t="str">
        <f ca="1">IF(BS_CONTROLE[[#This Row],[SUB]]=0, "-", BS_CONTROLE[[#This Row],[SUB]])</f>
        <v>-</v>
      </c>
      <c r="AP297" s="280" t="str">
        <f ca="1">IF(BS_CONTROLE[[#This Row],[KM - Inicio]]=0, "-", BS_CONTROLE[[#This Row],[KM - Inicio]])</f>
        <v>-</v>
      </c>
      <c r="AQ297" s="280" t="str">
        <f ca="1"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 ca="1">IFERROR(_xlfn.XLOOKUP(AI297, BS_ATIVIDADE[ATIVIDADE],BS_ATIVIDADE[UNIDADE] ), "*")</f>
        <v>*</v>
      </c>
      <c r="BC297" s="70" t="str" cm="1">
        <f t="array" aca="1" ref="BC2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aca="1" ref="BD29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 ca="1">IFERROR(_xlfn.XLOOKUP(AO297, BASE_MAPA!$D$2:$D$359, BASE_MAPA!$I$2:$I$359), "ERRO")</f>
        <v>ERRO</v>
      </c>
      <c r="BF297" s="281" t="str">
        <f ca="1"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 ca="1"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aca="1" ref="M2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aca="1" ref="N2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aca="1" ref="S2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aca="1" ref="T2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 ca="1">IF(BS_CONTROLE[[#This Row],[Atividade]]=0, "-", BS_CONTROLE[[#This Row],[Atividade]])</f>
        <v>-</v>
      </c>
      <c r="AJ298" s="9" t="str">
        <f ca="1">IF(D298="","*",VLOOKUP(AI298,BS_ATIVIDADE[#Data],3,FALSE))</f>
        <v>*</v>
      </c>
      <c r="AK298" s="278" t="str">
        <f ca="1">IF(BS_CONTROLE[[#This Row],[Local - Partida]]=0, "-", BS_CONTROLE[[#This Row],[Local - Partida]])</f>
        <v>-</v>
      </c>
      <c r="AL298" s="278" t="str">
        <f ca="1">IF(BS_CONTROLE[[#This Row],[Local - Encerramento]]=0, "-", BS_CONTROLE[[#This Row],[Local - Encerramento]])</f>
        <v>-</v>
      </c>
      <c r="AM298" s="278" t="str">
        <f ca="1">IF(BS_CONTROLE[[#This Row],[Entre - Estações]]=0, "-", BS_CONTROLE[[#This Row],[Entre - Estações]])</f>
        <v>-</v>
      </c>
      <c r="AN298" s="278" t="str">
        <f ca="1">IF(BS_CONTROLE[[#This Row],[SB]]=0, "-", BS_CONTROLE[[#This Row],[SB]])</f>
        <v>-</v>
      </c>
      <c r="AO298" s="279" t="str">
        <f ca="1">IF(BS_CONTROLE[[#This Row],[SUB]]=0, "-", BS_CONTROLE[[#This Row],[SUB]])</f>
        <v>-</v>
      </c>
      <c r="AP298" s="280" t="str">
        <f ca="1">IF(BS_CONTROLE[[#This Row],[KM - Inicio]]=0, "-", BS_CONTROLE[[#This Row],[KM - Inicio]])</f>
        <v>-</v>
      </c>
      <c r="AQ298" s="280" t="str">
        <f ca="1"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 ca="1">IFERROR(_xlfn.XLOOKUP(AI298, BS_ATIVIDADE[ATIVIDADE],BS_ATIVIDADE[UNIDADE] ), "*")</f>
        <v>*</v>
      </c>
      <c r="BC298" s="70" t="str" cm="1">
        <f t="array" aca="1" ref="BC2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aca="1" ref="BD29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 ca="1">IFERROR(_xlfn.XLOOKUP(AO298, BASE_MAPA!$D$2:$D$359, BASE_MAPA!$I$2:$I$359), "ERRO")</f>
        <v>ERRO</v>
      </c>
      <c r="BF298" s="281" t="str">
        <f ca="1"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 ca="1"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aca="1" ref="M2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aca="1" ref="N2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aca="1" ref="S2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aca="1" ref="T2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 ca="1">IF(BS_CONTROLE[[#This Row],[Atividade]]=0, "-", BS_CONTROLE[[#This Row],[Atividade]])</f>
        <v>-</v>
      </c>
      <c r="AJ299" s="9" t="str">
        <f ca="1">IF(D299="","*",VLOOKUP(AI299,BS_ATIVIDADE[#Data],3,FALSE))</f>
        <v>*</v>
      </c>
      <c r="AK299" s="278" t="str">
        <f ca="1">IF(BS_CONTROLE[[#This Row],[Local - Partida]]=0, "-", BS_CONTROLE[[#This Row],[Local - Partida]])</f>
        <v>-</v>
      </c>
      <c r="AL299" s="278" t="str">
        <f ca="1">IF(BS_CONTROLE[[#This Row],[Local - Encerramento]]=0, "-", BS_CONTROLE[[#This Row],[Local - Encerramento]])</f>
        <v>-</v>
      </c>
      <c r="AM299" s="278" t="str">
        <f ca="1">IF(BS_CONTROLE[[#This Row],[Entre - Estações]]=0, "-", BS_CONTROLE[[#This Row],[Entre - Estações]])</f>
        <v>-</v>
      </c>
      <c r="AN299" s="278" t="str">
        <f ca="1">IF(BS_CONTROLE[[#This Row],[SB]]=0, "-", BS_CONTROLE[[#This Row],[SB]])</f>
        <v>-</v>
      </c>
      <c r="AO299" s="279" t="str">
        <f ca="1">IF(BS_CONTROLE[[#This Row],[SUB]]=0, "-", BS_CONTROLE[[#This Row],[SUB]])</f>
        <v>-</v>
      </c>
      <c r="AP299" s="280" t="str">
        <f ca="1">IF(BS_CONTROLE[[#This Row],[KM - Inicio]]=0, "-", BS_CONTROLE[[#This Row],[KM - Inicio]])</f>
        <v>-</v>
      </c>
      <c r="AQ299" s="280" t="str">
        <f ca="1"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 ca="1">IFERROR(_xlfn.XLOOKUP(AI299, BS_ATIVIDADE[ATIVIDADE],BS_ATIVIDADE[UNIDADE] ), "*")</f>
        <v>*</v>
      </c>
      <c r="BC299" s="70" t="str" cm="1">
        <f t="array" aca="1" ref="BC2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aca="1" ref="BD29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 ca="1">IFERROR(_xlfn.XLOOKUP(AO299, BASE_MAPA!$D$2:$D$359, BASE_MAPA!$I$2:$I$359), "ERRO")</f>
        <v>ERRO</v>
      </c>
      <c r="BF299" s="281" t="str">
        <f ca="1"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 ca="1"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aca="1" ref="M3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aca="1" ref="N3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aca="1" ref="S3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aca="1" ref="T3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 ca="1">IF(BS_CONTROLE[[#This Row],[Atividade]]=0, "-", BS_CONTROLE[[#This Row],[Atividade]])</f>
        <v>-</v>
      </c>
      <c r="AJ300" s="9" t="str">
        <f ca="1">IF(D300="","*",VLOOKUP(AI300,BS_ATIVIDADE[#Data],3,FALSE))</f>
        <v>*</v>
      </c>
      <c r="AK300" s="278" t="str">
        <f ca="1">IF(BS_CONTROLE[[#This Row],[Local - Partida]]=0, "-", BS_CONTROLE[[#This Row],[Local - Partida]])</f>
        <v>-</v>
      </c>
      <c r="AL300" s="278" t="str">
        <f ca="1">IF(BS_CONTROLE[[#This Row],[Local - Encerramento]]=0, "-", BS_CONTROLE[[#This Row],[Local - Encerramento]])</f>
        <v>-</v>
      </c>
      <c r="AM300" s="278" t="str">
        <f ca="1">IF(BS_CONTROLE[[#This Row],[Entre - Estações]]=0, "-", BS_CONTROLE[[#This Row],[Entre - Estações]])</f>
        <v>-</v>
      </c>
      <c r="AN300" s="278" t="str">
        <f ca="1">IF(BS_CONTROLE[[#This Row],[SB]]=0, "-", BS_CONTROLE[[#This Row],[SB]])</f>
        <v>-</v>
      </c>
      <c r="AO300" s="279" t="str">
        <f ca="1">IF(BS_CONTROLE[[#This Row],[SUB]]=0, "-", BS_CONTROLE[[#This Row],[SUB]])</f>
        <v>-</v>
      </c>
      <c r="AP300" s="280" t="str">
        <f ca="1">IF(BS_CONTROLE[[#This Row],[KM - Inicio]]=0, "-", BS_CONTROLE[[#This Row],[KM - Inicio]])</f>
        <v>-</v>
      </c>
      <c r="AQ300" s="280" t="str">
        <f ca="1"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 ca="1">IFERROR(_xlfn.XLOOKUP(AI300, BS_ATIVIDADE[ATIVIDADE],BS_ATIVIDADE[UNIDADE] ), "*")</f>
        <v>*</v>
      </c>
      <c r="BC300" s="70" t="str" cm="1">
        <f t="array" aca="1" ref="BC3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aca="1" ref="BD30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 ca="1">IFERROR(_xlfn.XLOOKUP(AO300, BASE_MAPA!$D$2:$D$359, BASE_MAPA!$I$2:$I$359), "ERRO")</f>
        <v>ERRO</v>
      </c>
      <c r="BF300" s="281" t="str">
        <f ca="1"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 ca="1"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aca="1" ref="M3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aca="1" ref="N3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aca="1" ref="S3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aca="1" ref="T3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 ca="1">IF(BS_CONTROLE[[#This Row],[Atividade]]=0, "-", BS_CONTROLE[[#This Row],[Atividade]])</f>
        <v>-</v>
      </c>
      <c r="AJ301" s="9" t="str">
        <f ca="1">IF(D301="","*",VLOOKUP(AI301,BS_ATIVIDADE[#Data],3,FALSE))</f>
        <v>*</v>
      </c>
      <c r="AK301" s="278" t="str">
        <f ca="1">IF(BS_CONTROLE[[#This Row],[Local - Partida]]=0, "-", BS_CONTROLE[[#This Row],[Local - Partida]])</f>
        <v>-</v>
      </c>
      <c r="AL301" s="278" t="str">
        <f ca="1">IF(BS_CONTROLE[[#This Row],[Local - Encerramento]]=0, "-", BS_CONTROLE[[#This Row],[Local - Encerramento]])</f>
        <v>-</v>
      </c>
      <c r="AM301" s="278" t="str">
        <f ca="1">IF(BS_CONTROLE[[#This Row],[Entre - Estações]]=0, "-", BS_CONTROLE[[#This Row],[Entre - Estações]])</f>
        <v>-</v>
      </c>
      <c r="AN301" s="278" t="str">
        <f ca="1">IF(BS_CONTROLE[[#This Row],[SB]]=0, "-", BS_CONTROLE[[#This Row],[SB]])</f>
        <v>-</v>
      </c>
      <c r="AO301" s="279" t="str">
        <f ca="1">IF(BS_CONTROLE[[#This Row],[SUB]]=0, "-", BS_CONTROLE[[#This Row],[SUB]])</f>
        <v>-</v>
      </c>
      <c r="AP301" s="280" t="str">
        <f ca="1">IF(BS_CONTROLE[[#This Row],[KM - Inicio]]=0, "-", BS_CONTROLE[[#This Row],[KM - Inicio]])</f>
        <v>-</v>
      </c>
      <c r="AQ301" s="280" t="str">
        <f ca="1"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 ca="1">IFERROR(_xlfn.XLOOKUP(AI301, BS_ATIVIDADE[ATIVIDADE],BS_ATIVIDADE[UNIDADE] ), "*")</f>
        <v>*</v>
      </c>
      <c r="BC301" s="70" t="str" cm="1">
        <f t="array" aca="1" ref="BC3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aca="1" ref="BD30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 ca="1">IFERROR(_xlfn.XLOOKUP(AO301, BASE_MAPA!$D$2:$D$359, BASE_MAPA!$I$2:$I$359), "ERRO")</f>
        <v>ERRO</v>
      </c>
      <c r="BF301" s="281" t="str">
        <f ca="1"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 ca="1"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aca="1" ref="M3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aca="1" ref="N3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aca="1" ref="S3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aca="1" ref="T3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 ca="1">IF(BS_CONTROLE[[#This Row],[Atividade]]=0, "-", BS_CONTROLE[[#This Row],[Atividade]])</f>
        <v>-</v>
      </c>
      <c r="AJ302" s="9" t="str">
        <f ca="1">IF(D302="","*",VLOOKUP(AI302,BS_ATIVIDADE[#Data],3,FALSE))</f>
        <v>*</v>
      </c>
      <c r="AK302" s="278" t="str">
        <f ca="1">IF(BS_CONTROLE[[#This Row],[Local - Partida]]=0, "-", BS_CONTROLE[[#This Row],[Local - Partida]])</f>
        <v>-</v>
      </c>
      <c r="AL302" s="278" t="str">
        <f ca="1">IF(BS_CONTROLE[[#This Row],[Local - Encerramento]]=0, "-", BS_CONTROLE[[#This Row],[Local - Encerramento]])</f>
        <v>-</v>
      </c>
      <c r="AM302" s="278" t="str">
        <f ca="1">IF(BS_CONTROLE[[#This Row],[Entre - Estações]]=0, "-", BS_CONTROLE[[#This Row],[Entre - Estações]])</f>
        <v>-</v>
      </c>
      <c r="AN302" s="278" t="str">
        <f ca="1">IF(BS_CONTROLE[[#This Row],[SB]]=0, "-", BS_CONTROLE[[#This Row],[SB]])</f>
        <v>-</v>
      </c>
      <c r="AO302" s="279" t="str">
        <f ca="1">IF(BS_CONTROLE[[#This Row],[SUB]]=0, "-", BS_CONTROLE[[#This Row],[SUB]])</f>
        <v>-</v>
      </c>
      <c r="AP302" s="280" t="str">
        <f ca="1">IF(BS_CONTROLE[[#This Row],[KM - Inicio]]=0, "-", BS_CONTROLE[[#This Row],[KM - Inicio]])</f>
        <v>-</v>
      </c>
      <c r="AQ302" s="280" t="str">
        <f ca="1"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 ca="1">IFERROR(_xlfn.XLOOKUP(AI302, BS_ATIVIDADE[ATIVIDADE],BS_ATIVIDADE[UNIDADE] ), "*")</f>
        <v>*</v>
      </c>
      <c r="BC302" s="70" t="str" cm="1">
        <f t="array" aca="1" ref="BC3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aca="1" ref="BD30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 ca="1">IFERROR(_xlfn.XLOOKUP(AO302, BASE_MAPA!$D$2:$D$359, BASE_MAPA!$I$2:$I$359), "ERRO")</f>
        <v>ERRO</v>
      </c>
      <c r="BF302" s="281" t="str">
        <f ca="1"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 ca="1"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aca="1" ref="M3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aca="1" ref="N3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aca="1" ref="S3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aca="1" ref="T3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 ca="1">IF(BS_CONTROLE[[#This Row],[Atividade]]=0, "-", BS_CONTROLE[[#This Row],[Atividade]])</f>
        <v>-</v>
      </c>
      <c r="AJ303" s="9" t="str">
        <f ca="1">IF(D303="","*",VLOOKUP(AI303,BS_ATIVIDADE[#Data],3,FALSE))</f>
        <v>*</v>
      </c>
      <c r="AK303" s="278" t="str">
        <f ca="1">IF(BS_CONTROLE[[#This Row],[Local - Partida]]=0, "-", BS_CONTROLE[[#This Row],[Local - Partida]])</f>
        <v>-</v>
      </c>
      <c r="AL303" s="278" t="str">
        <f ca="1">IF(BS_CONTROLE[[#This Row],[Local - Encerramento]]=0, "-", BS_CONTROLE[[#This Row],[Local - Encerramento]])</f>
        <v>-</v>
      </c>
      <c r="AM303" s="278" t="str">
        <f ca="1">IF(BS_CONTROLE[[#This Row],[Entre - Estações]]=0, "-", BS_CONTROLE[[#This Row],[Entre - Estações]])</f>
        <v>-</v>
      </c>
      <c r="AN303" s="278" t="str">
        <f ca="1">IF(BS_CONTROLE[[#This Row],[SB]]=0, "-", BS_CONTROLE[[#This Row],[SB]])</f>
        <v>-</v>
      </c>
      <c r="AO303" s="279" t="str">
        <f ca="1">IF(BS_CONTROLE[[#This Row],[SUB]]=0, "-", BS_CONTROLE[[#This Row],[SUB]])</f>
        <v>-</v>
      </c>
      <c r="AP303" s="280" t="str">
        <f ca="1">IF(BS_CONTROLE[[#This Row],[KM - Inicio]]=0, "-", BS_CONTROLE[[#This Row],[KM - Inicio]])</f>
        <v>-</v>
      </c>
      <c r="AQ303" s="280" t="str">
        <f ca="1"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 ca="1">IFERROR(_xlfn.XLOOKUP(AI303, BS_ATIVIDADE[ATIVIDADE],BS_ATIVIDADE[UNIDADE] ), "*")</f>
        <v>*</v>
      </c>
      <c r="BC303" s="70" t="str" cm="1">
        <f t="array" aca="1" ref="BC3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aca="1" ref="BD30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 ca="1">IFERROR(_xlfn.XLOOKUP(AO303, BASE_MAPA!$D$2:$D$359, BASE_MAPA!$I$2:$I$359), "ERRO")</f>
        <v>ERRO</v>
      </c>
      <c r="BF303" s="281" t="str">
        <f ca="1"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 ca="1"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aca="1" ref="M3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aca="1" ref="N3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aca="1" ref="S3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aca="1" ref="T3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 ca="1">IF(BS_CONTROLE[[#This Row],[Atividade]]=0, "-", BS_CONTROLE[[#This Row],[Atividade]])</f>
        <v>-</v>
      </c>
      <c r="AJ304" s="9" t="str">
        <f ca="1">IF(D304="","*",VLOOKUP(AI304,BS_ATIVIDADE[#Data],3,FALSE))</f>
        <v>*</v>
      </c>
      <c r="AK304" s="278" t="str">
        <f ca="1">IF(BS_CONTROLE[[#This Row],[Local - Partida]]=0, "-", BS_CONTROLE[[#This Row],[Local - Partida]])</f>
        <v>-</v>
      </c>
      <c r="AL304" s="278" t="str">
        <f ca="1">IF(BS_CONTROLE[[#This Row],[Local - Encerramento]]=0, "-", BS_CONTROLE[[#This Row],[Local - Encerramento]])</f>
        <v>-</v>
      </c>
      <c r="AM304" s="278" t="str">
        <f ca="1">IF(BS_CONTROLE[[#This Row],[Entre - Estações]]=0, "-", BS_CONTROLE[[#This Row],[Entre - Estações]])</f>
        <v>-</v>
      </c>
      <c r="AN304" s="278" t="str">
        <f ca="1">IF(BS_CONTROLE[[#This Row],[SB]]=0, "-", BS_CONTROLE[[#This Row],[SB]])</f>
        <v>-</v>
      </c>
      <c r="AO304" s="279" t="str">
        <f ca="1">IF(BS_CONTROLE[[#This Row],[SUB]]=0, "-", BS_CONTROLE[[#This Row],[SUB]])</f>
        <v>-</v>
      </c>
      <c r="AP304" s="280" t="str">
        <f ca="1">IF(BS_CONTROLE[[#This Row],[KM - Inicio]]=0, "-", BS_CONTROLE[[#This Row],[KM - Inicio]])</f>
        <v>-</v>
      </c>
      <c r="AQ304" s="280" t="str">
        <f ca="1"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 ca="1">IFERROR(_xlfn.XLOOKUP(AI304, BS_ATIVIDADE[ATIVIDADE],BS_ATIVIDADE[UNIDADE] ), "*")</f>
        <v>*</v>
      </c>
      <c r="BC304" s="70" t="str" cm="1">
        <f t="array" aca="1" ref="BC3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aca="1" ref="BD30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 ca="1">IFERROR(_xlfn.XLOOKUP(AO304, BASE_MAPA!$D$2:$D$359, BASE_MAPA!$I$2:$I$359), "ERRO")</f>
        <v>ERRO</v>
      </c>
      <c r="BF304" s="281" t="str">
        <f ca="1"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 ca="1"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aca="1" ref="M3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aca="1" ref="N3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aca="1" ref="S3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aca="1" ref="T3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 ca="1">IF(BS_CONTROLE[[#This Row],[Atividade]]=0, "-", BS_CONTROLE[[#This Row],[Atividade]])</f>
        <v>-</v>
      </c>
      <c r="AJ305" s="9" t="str">
        <f ca="1">IF(D305="","*",VLOOKUP(AI305,BS_ATIVIDADE[#Data],3,FALSE))</f>
        <v>*</v>
      </c>
      <c r="AK305" s="278" t="str">
        <f ca="1">IF(BS_CONTROLE[[#This Row],[Local - Partida]]=0, "-", BS_CONTROLE[[#This Row],[Local - Partida]])</f>
        <v>-</v>
      </c>
      <c r="AL305" s="278" t="str">
        <f ca="1">IF(BS_CONTROLE[[#This Row],[Local - Encerramento]]=0, "-", BS_CONTROLE[[#This Row],[Local - Encerramento]])</f>
        <v>-</v>
      </c>
      <c r="AM305" s="278" t="str">
        <f ca="1">IF(BS_CONTROLE[[#This Row],[Entre - Estações]]=0, "-", BS_CONTROLE[[#This Row],[Entre - Estações]])</f>
        <v>-</v>
      </c>
      <c r="AN305" s="278" t="str">
        <f ca="1">IF(BS_CONTROLE[[#This Row],[SB]]=0, "-", BS_CONTROLE[[#This Row],[SB]])</f>
        <v>-</v>
      </c>
      <c r="AO305" s="279" t="str">
        <f ca="1">IF(BS_CONTROLE[[#This Row],[SUB]]=0, "-", BS_CONTROLE[[#This Row],[SUB]])</f>
        <v>-</v>
      </c>
      <c r="AP305" s="280" t="str">
        <f ca="1">IF(BS_CONTROLE[[#This Row],[KM - Inicio]]=0, "-", BS_CONTROLE[[#This Row],[KM - Inicio]])</f>
        <v>-</v>
      </c>
      <c r="AQ305" s="280" t="str">
        <f ca="1"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 ca="1">IFERROR(_xlfn.XLOOKUP(AI305, BS_ATIVIDADE[ATIVIDADE],BS_ATIVIDADE[UNIDADE] ), "*")</f>
        <v>*</v>
      </c>
      <c r="BC305" s="70" t="str" cm="1">
        <f t="array" aca="1" ref="BC3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aca="1" ref="BD30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 ca="1">IFERROR(_xlfn.XLOOKUP(AO305, BASE_MAPA!$D$2:$D$359, BASE_MAPA!$I$2:$I$359), "ERRO")</f>
        <v>ERRO</v>
      </c>
      <c r="BF305" s="281" t="str">
        <f ca="1"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 ca="1"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aca="1" ref="M3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aca="1" ref="N3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aca="1" ref="S3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aca="1" ref="T3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 ca="1">IF(BS_CONTROLE[[#This Row],[Atividade]]=0, "-", BS_CONTROLE[[#This Row],[Atividade]])</f>
        <v>-</v>
      </c>
      <c r="AJ306" s="9" t="str">
        <f ca="1">IF(D306="","*",VLOOKUP(AI306,BS_ATIVIDADE[#Data],3,FALSE))</f>
        <v>*</v>
      </c>
      <c r="AK306" s="278" t="str">
        <f ca="1">IF(BS_CONTROLE[[#This Row],[Local - Partida]]=0, "-", BS_CONTROLE[[#This Row],[Local - Partida]])</f>
        <v>-</v>
      </c>
      <c r="AL306" s="278" t="str">
        <f ca="1">IF(BS_CONTROLE[[#This Row],[Local - Encerramento]]=0, "-", BS_CONTROLE[[#This Row],[Local - Encerramento]])</f>
        <v>-</v>
      </c>
      <c r="AM306" s="278" t="str">
        <f ca="1">IF(BS_CONTROLE[[#This Row],[Entre - Estações]]=0, "-", BS_CONTROLE[[#This Row],[Entre - Estações]])</f>
        <v>-</v>
      </c>
      <c r="AN306" s="278" t="str">
        <f ca="1">IF(BS_CONTROLE[[#This Row],[SB]]=0, "-", BS_CONTROLE[[#This Row],[SB]])</f>
        <v>-</v>
      </c>
      <c r="AO306" s="279" t="str">
        <f ca="1">IF(BS_CONTROLE[[#This Row],[SUB]]=0, "-", BS_CONTROLE[[#This Row],[SUB]])</f>
        <v>-</v>
      </c>
      <c r="AP306" s="280" t="str">
        <f ca="1">IF(BS_CONTROLE[[#This Row],[KM - Inicio]]=0, "-", BS_CONTROLE[[#This Row],[KM - Inicio]])</f>
        <v>-</v>
      </c>
      <c r="AQ306" s="280" t="str">
        <f ca="1"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 ca="1">IFERROR(_xlfn.XLOOKUP(AI306, BS_ATIVIDADE[ATIVIDADE],BS_ATIVIDADE[UNIDADE] ), "*")</f>
        <v>*</v>
      </c>
      <c r="BC306" s="70" t="str" cm="1">
        <f t="array" aca="1" ref="BC3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aca="1" ref="BD30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 ca="1">IFERROR(_xlfn.XLOOKUP(AO306, BASE_MAPA!$D$2:$D$359, BASE_MAPA!$I$2:$I$359), "ERRO")</f>
        <v>ERRO</v>
      </c>
      <c r="BF306" s="281" t="str">
        <f ca="1"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 ca="1"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aca="1" ref="M3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aca="1" ref="N3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aca="1" ref="S3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aca="1" ref="T3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 ca="1">IF(BS_CONTROLE[[#This Row],[Atividade]]=0, "-", BS_CONTROLE[[#This Row],[Atividade]])</f>
        <v>-</v>
      </c>
      <c r="AJ307" s="9" t="str">
        <f ca="1">IF(D307="","*",VLOOKUP(AI307,BS_ATIVIDADE[#Data],3,FALSE))</f>
        <v>*</v>
      </c>
      <c r="AK307" s="278" t="str">
        <f ca="1">IF(BS_CONTROLE[[#This Row],[Local - Partida]]=0, "-", BS_CONTROLE[[#This Row],[Local - Partida]])</f>
        <v>-</v>
      </c>
      <c r="AL307" s="278" t="str">
        <f ca="1">IF(BS_CONTROLE[[#This Row],[Local - Encerramento]]=0, "-", BS_CONTROLE[[#This Row],[Local - Encerramento]])</f>
        <v>-</v>
      </c>
      <c r="AM307" s="278" t="str">
        <f ca="1">IF(BS_CONTROLE[[#This Row],[Entre - Estações]]=0, "-", BS_CONTROLE[[#This Row],[Entre - Estações]])</f>
        <v>-</v>
      </c>
      <c r="AN307" s="278" t="str">
        <f ca="1">IF(BS_CONTROLE[[#This Row],[SB]]=0, "-", BS_CONTROLE[[#This Row],[SB]])</f>
        <v>-</v>
      </c>
      <c r="AO307" s="279" t="str">
        <f ca="1">IF(BS_CONTROLE[[#This Row],[SUB]]=0, "-", BS_CONTROLE[[#This Row],[SUB]])</f>
        <v>-</v>
      </c>
      <c r="AP307" s="280" t="str">
        <f ca="1">IF(BS_CONTROLE[[#This Row],[KM - Inicio]]=0, "-", BS_CONTROLE[[#This Row],[KM - Inicio]])</f>
        <v>-</v>
      </c>
      <c r="AQ307" s="280" t="str">
        <f ca="1"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 ca="1">IFERROR(_xlfn.XLOOKUP(AI307, BS_ATIVIDADE[ATIVIDADE],BS_ATIVIDADE[UNIDADE] ), "*")</f>
        <v>*</v>
      </c>
      <c r="BC307" s="70" t="str" cm="1">
        <f t="array" aca="1" ref="BC3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aca="1" ref="BD30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 ca="1">IFERROR(_xlfn.XLOOKUP(AO307, BASE_MAPA!$D$2:$D$359, BASE_MAPA!$I$2:$I$359), "ERRO")</f>
        <v>ERRO</v>
      </c>
      <c r="BF307" s="281" t="str">
        <f ca="1"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 ca="1"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aca="1" ref="M3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aca="1" ref="N3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aca="1" ref="S3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aca="1" ref="T3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 ca="1">IF(BS_CONTROLE[[#This Row],[Atividade]]=0, "-", BS_CONTROLE[[#This Row],[Atividade]])</f>
        <v>-</v>
      </c>
      <c r="AJ308" s="9" t="str">
        <f ca="1">IF(D308="","*",VLOOKUP(AI308,BS_ATIVIDADE[#Data],3,FALSE))</f>
        <v>*</v>
      </c>
      <c r="AK308" s="278" t="str">
        <f ca="1">IF(BS_CONTROLE[[#This Row],[Local - Partida]]=0, "-", BS_CONTROLE[[#This Row],[Local - Partida]])</f>
        <v>-</v>
      </c>
      <c r="AL308" s="278" t="str">
        <f ca="1">IF(BS_CONTROLE[[#This Row],[Local - Encerramento]]=0, "-", BS_CONTROLE[[#This Row],[Local - Encerramento]])</f>
        <v>-</v>
      </c>
      <c r="AM308" s="278" t="str">
        <f ca="1">IF(BS_CONTROLE[[#This Row],[Entre - Estações]]=0, "-", BS_CONTROLE[[#This Row],[Entre - Estações]])</f>
        <v>-</v>
      </c>
      <c r="AN308" s="278" t="str">
        <f ca="1">IF(BS_CONTROLE[[#This Row],[SB]]=0, "-", BS_CONTROLE[[#This Row],[SB]])</f>
        <v>-</v>
      </c>
      <c r="AO308" s="279" t="str">
        <f ca="1">IF(BS_CONTROLE[[#This Row],[SUB]]=0, "-", BS_CONTROLE[[#This Row],[SUB]])</f>
        <v>-</v>
      </c>
      <c r="AP308" s="280" t="str">
        <f ca="1">IF(BS_CONTROLE[[#This Row],[KM - Inicio]]=0, "-", BS_CONTROLE[[#This Row],[KM - Inicio]])</f>
        <v>-</v>
      </c>
      <c r="AQ308" s="280" t="str">
        <f ca="1"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 ca="1">IFERROR(_xlfn.XLOOKUP(AI308, BS_ATIVIDADE[ATIVIDADE],BS_ATIVIDADE[UNIDADE] ), "*")</f>
        <v>*</v>
      </c>
      <c r="BC308" s="70" t="str" cm="1">
        <f t="array" aca="1" ref="BC3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aca="1" ref="BD30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 ca="1">IFERROR(_xlfn.XLOOKUP(AO308, BASE_MAPA!$D$2:$D$359, BASE_MAPA!$I$2:$I$359), "ERRO")</f>
        <v>ERRO</v>
      </c>
      <c r="BF308" s="281" t="str">
        <f ca="1"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 ca="1"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aca="1" ref="M3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aca="1" ref="N3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aca="1" ref="S3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aca="1" ref="T3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 ca="1">IF(BS_CONTROLE[[#This Row],[Atividade]]=0, "-", BS_CONTROLE[[#This Row],[Atividade]])</f>
        <v>-</v>
      </c>
      <c r="AJ309" s="9" t="str">
        <f ca="1">IF(D309="","*",VLOOKUP(AI309,BS_ATIVIDADE[#Data],3,FALSE))</f>
        <v>*</v>
      </c>
      <c r="AK309" s="278" t="str">
        <f ca="1">IF(BS_CONTROLE[[#This Row],[Local - Partida]]=0, "-", BS_CONTROLE[[#This Row],[Local - Partida]])</f>
        <v>-</v>
      </c>
      <c r="AL309" s="278" t="str">
        <f ca="1">IF(BS_CONTROLE[[#This Row],[Local - Encerramento]]=0, "-", BS_CONTROLE[[#This Row],[Local - Encerramento]])</f>
        <v>-</v>
      </c>
      <c r="AM309" s="278" t="str">
        <f ca="1">IF(BS_CONTROLE[[#This Row],[Entre - Estações]]=0, "-", BS_CONTROLE[[#This Row],[Entre - Estações]])</f>
        <v>-</v>
      </c>
      <c r="AN309" s="278" t="str">
        <f ca="1">IF(BS_CONTROLE[[#This Row],[SB]]=0, "-", BS_CONTROLE[[#This Row],[SB]])</f>
        <v>-</v>
      </c>
      <c r="AO309" s="279" t="str">
        <f ca="1">IF(BS_CONTROLE[[#This Row],[SUB]]=0, "-", BS_CONTROLE[[#This Row],[SUB]])</f>
        <v>-</v>
      </c>
      <c r="AP309" s="280" t="str">
        <f ca="1">IF(BS_CONTROLE[[#This Row],[KM - Inicio]]=0, "-", BS_CONTROLE[[#This Row],[KM - Inicio]])</f>
        <v>-</v>
      </c>
      <c r="AQ309" s="280" t="str">
        <f ca="1"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 ca="1">IFERROR(_xlfn.XLOOKUP(AI309, BS_ATIVIDADE[ATIVIDADE],BS_ATIVIDADE[UNIDADE] ), "*")</f>
        <v>*</v>
      </c>
      <c r="BC309" s="70" t="str" cm="1">
        <f t="array" aca="1" ref="BC3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aca="1" ref="BD30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 ca="1">IFERROR(_xlfn.XLOOKUP(AO309, BASE_MAPA!$D$2:$D$359, BASE_MAPA!$I$2:$I$359), "ERRO")</f>
        <v>ERRO</v>
      </c>
      <c r="BF309" s="281" t="str">
        <f ca="1"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 ca="1"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aca="1" ref="M3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aca="1" ref="N3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aca="1" ref="S3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aca="1" ref="T3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 ca="1">IF(BS_CONTROLE[[#This Row],[Atividade]]=0, "-", BS_CONTROLE[[#This Row],[Atividade]])</f>
        <v>-</v>
      </c>
      <c r="AJ310" s="9" t="str">
        <f ca="1">IF(D310="","*",VLOOKUP(AI310,BS_ATIVIDADE[#Data],3,FALSE))</f>
        <v>*</v>
      </c>
      <c r="AK310" s="278" t="str">
        <f ca="1">IF(BS_CONTROLE[[#This Row],[Local - Partida]]=0, "-", BS_CONTROLE[[#This Row],[Local - Partida]])</f>
        <v>-</v>
      </c>
      <c r="AL310" s="278" t="str">
        <f ca="1">IF(BS_CONTROLE[[#This Row],[Local - Encerramento]]=0, "-", BS_CONTROLE[[#This Row],[Local - Encerramento]])</f>
        <v>-</v>
      </c>
      <c r="AM310" s="278" t="str">
        <f ca="1">IF(BS_CONTROLE[[#This Row],[Entre - Estações]]=0, "-", BS_CONTROLE[[#This Row],[Entre - Estações]])</f>
        <v>-</v>
      </c>
      <c r="AN310" s="278" t="str">
        <f ca="1">IF(BS_CONTROLE[[#This Row],[SB]]=0, "-", BS_CONTROLE[[#This Row],[SB]])</f>
        <v>-</v>
      </c>
      <c r="AO310" s="279" t="str">
        <f ca="1">IF(BS_CONTROLE[[#This Row],[SUB]]=0, "-", BS_CONTROLE[[#This Row],[SUB]])</f>
        <v>-</v>
      </c>
      <c r="AP310" s="280" t="str">
        <f ca="1">IF(BS_CONTROLE[[#This Row],[KM - Inicio]]=0, "-", BS_CONTROLE[[#This Row],[KM - Inicio]])</f>
        <v>-</v>
      </c>
      <c r="AQ310" s="280" t="str">
        <f ca="1"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 ca="1">IFERROR(_xlfn.XLOOKUP(AI310, BS_ATIVIDADE[ATIVIDADE],BS_ATIVIDADE[UNIDADE] ), "*")</f>
        <v>*</v>
      </c>
      <c r="BC310" s="70" t="str" cm="1">
        <f t="array" aca="1" ref="BC3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aca="1" ref="BD31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 ca="1">IFERROR(_xlfn.XLOOKUP(AO310, BASE_MAPA!$D$2:$D$359, BASE_MAPA!$I$2:$I$359), "ERRO")</f>
        <v>ERRO</v>
      </c>
      <c r="BF310" s="281" t="str">
        <f ca="1"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 ca="1"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aca="1" ref="M3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aca="1" ref="N3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aca="1" ref="S3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aca="1" ref="T3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 ca="1">IF(BS_CONTROLE[[#This Row],[Atividade]]=0, "-", BS_CONTROLE[[#This Row],[Atividade]])</f>
        <v>-</v>
      </c>
      <c r="AJ311" s="9" t="str">
        <f ca="1">IF(D311="","*",VLOOKUP(AI311,BS_ATIVIDADE[#Data],3,FALSE))</f>
        <v>*</v>
      </c>
      <c r="AK311" s="278" t="str">
        <f ca="1">IF(BS_CONTROLE[[#This Row],[Local - Partida]]=0, "-", BS_CONTROLE[[#This Row],[Local - Partida]])</f>
        <v>-</v>
      </c>
      <c r="AL311" s="278" t="str">
        <f ca="1">IF(BS_CONTROLE[[#This Row],[Local - Encerramento]]=0, "-", BS_CONTROLE[[#This Row],[Local - Encerramento]])</f>
        <v>-</v>
      </c>
      <c r="AM311" s="278" t="str">
        <f ca="1">IF(BS_CONTROLE[[#This Row],[Entre - Estações]]=0, "-", BS_CONTROLE[[#This Row],[Entre - Estações]])</f>
        <v>-</v>
      </c>
      <c r="AN311" s="278" t="str">
        <f ca="1">IF(BS_CONTROLE[[#This Row],[SB]]=0, "-", BS_CONTROLE[[#This Row],[SB]])</f>
        <v>-</v>
      </c>
      <c r="AO311" s="279" t="str">
        <f ca="1">IF(BS_CONTROLE[[#This Row],[SUB]]=0, "-", BS_CONTROLE[[#This Row],[SUB]])</f>
        <v>-</v>
      </c>
      <c r="AP311" s="280" t="str">
        <f ca="1">IF(BS_CONTROLE[[#This Row],[KM - Inicio]]=0, "-", BS_CONTROLE[[#This Row],[KM - Inicio]])</f>
        <v>-</v>
      </c>
      <c r="AQ311" s="280" t="str">
        <f ca="1"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 ca="1">IFERROR(_xlfn.XLOOKUP(AI311, BS_ATIVIDADE[ATIVIDADE],BS_ATIVIDADE[UNIDADE] ), "*")</f>
        <v>*</v>
      </c>
      <c r="BC311" s="70" t="str" cm="1">
        <f t="array" aca="1" ref="BC3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aca="1" ref="BD31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 ca="1">IFERROR(_xlfn.XLOOKUP(AO311, BASE_MAPA!$D$2:$D$359, BASE_MAPA!$I$2:$I$359), "ERRO")</f>
        <v>ERRO</v>
      </c>
      <c r="BF311" s="281" t="str">
        <f ca="1"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 ca="1"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aca="1" ref="M3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aca="1" ref="N3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aca="1" ref="S3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aca="1" ref="T3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 ca="1">IF(BS_CONTROLE[[#This Row],[Atividade]]=0, "-", BS_CONTROLE[[#This Row],[Atividade]])</f>
        <v>-</v>
      </c>
      <c r="AJ312" s="9" t="str">
        <f ca="1">IF(D312="","*",VLOOKUP(AI312,BS_ATIVIDADE[#Data],3,FALSE))</f>
        <v>*</v>
      </c>
      <c r="AK312" s="278" t="str">
        <f ca="1">IF(BS_CONTROLE[[#This Row],[Local - Partida]]=0, "-", BS_CONTROLE[[#This Row],[Local - Partida]])</f>
        <v>-</v>
      </c>
      <c r="AL312" s="278" t="str">
        <f ca="1">IF(BS_CONTROLE[[#This Row],[Local - Encerramento]]=0, "-", BS_CONTROLE[[#This Row],[Local - Encerramento]])</f>
        <v>-</v>
      </c>
      <c r="AM312" s="278" t="str">
        <f ca="1">IF(BS_CONTROLE[[#This Row],[Entre - Estações]]=0, "-", BS_CONTROLE[[#This Row],[Entre - Estações]])</f>
        <v>-</v>
      </c>
      <c r="AN312" s="278" t="str">
        <f ca="1">IF(BS_CONTROLE[[#This Row],[SB]]=0, "-", BS_CONTROLE[[#This Row],[SB]])</f>
        <v>-</v>
      </c>
      <c r="AO312" s="279" t="str">
        <f ca="1">IF(BS_CONTROLE[[#This Row],[SUB]]=0, "-", BS_CONTROLE[[#This Row],[SUB]])</f>
        <v>-</v>
      </c>
      <c r="AP312" s="280" t="str">
        <f ca="1">IF(BS_CONTROLE[[#This Row],[KM - Inicio]]=0, "-", BS_CONTROLE[[#This Row],[KM - Inicio]])</f>
        <v>-</v>
      </c>
      <c r="AQ312" s="280" t="str">
        <f ca="1"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 ca="1">IFERROR(_xlfn.XLOOKUP(AI312, BS_ATIVIDADE[ATIVIDADE],BS_ATIVIDADE[UNIDADE] ), "*")</f>
        <v>*</v>
      </c>
      <c r="BC312" s="70" t="str" cm="1">
        <f t="array" aca="1" ref="BC3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aca="1" ref="BD31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 ca="1">IFERROR(_xlfn.XLOOKUP(AO312, BASE_MAPA!$D$2:$D$359, BASE_MAPA!$I$2:$I$359), "ERRO")</f>
        <v>ERRO</v>
      </c>
      <c r="BF312" s="281" t="str">
        <f ca="1"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 ca="1"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aca="1" ref="M3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aca="1" ref="N3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aca="1" ref="S3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aca="1" ref="T3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 ca="1">IF(BS_CONTROLE[[#This Row],[Atividade]]=0, "-", BS_CONTROLE[[#This Row],[Atividade]])</f>
        <v>-</v>
      </c>
      <c r="AJ313" s="9" t="str">
        <f ca="1">IF(D313="","*",VLOOKUP(AI313,BS_ATIVIDADE[#Data],3,FALSE))</f>
        <v>*</v>
      </c>
      <c r="AK313" s="278" t="str">
        <f ca="1">IF(BS_CONTROLE[[#This Row],[Local - Partida]]=0, "-", BS_CONTROLE[[#This Row],[Local - Partida]])</f>
        <v>-</v>
      </c>
      <c r="AL313" s="278" t="str">
        <f ca="1">IF(BS_CONTROLE[[#This Row],[Local - Encerramento]]=0, "-", BS_CONTROLE[[#This Row],[Local - Encerramento]])</f>
        <v>-</v>
      </c>
      <c r="AM313" s="278" t="str">
        <f ca="1">IF(BS_CONTROLE[[#This Row],[Entre - Estações]]=0, "-", BS_CONTROLE[[#This Row],[Entre - Estações]])</f>
        <v>-</v>
      </c>
      <c r="AN313" s="278" t="str">
        <f ca="1">IF(BS_CONTROLE[[#This Row],[SB]]=0, "-", BS_CONTROLE[[#This Row],[SB]])</f>
        <v>-</v>
      </c>
      <c r="AO313" s="279" t="str">
        <f ca="1">IF(BS_CONTROLE[[#This Row],[SUB]]=0, "-", BS_CONTROLE[[#This Row],[SUB]])</f>
        <v>-</v>
      </c>
      <c r="AP313" s="280" t="str">
        <f ca="1">IF(BS_CONTROLE[[#This Row],[KM - Inicio]]=0, "-", BS_CONTROLE[[#This Row],[KM - Inicio]])</f>
        <v>-</v>
      </c>
      <c r="AQ313" s="280" t="str">
        <f ca="1"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 ca="1">IFERROR(_xlfn.XLOOKUP(AI313, BS_ATIVIDADE[ATIVIDADE],BS_ATIVIDADE[UNIDADE] ), "*")</f>
        <v>*</v>
      </c>
      <c r="BC313" s="70" t="str" cm="1">
        <f t="array" aca="1" ref="BC3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aca="1" ref="BD31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 ca="1">IFERROR(_xlfn.XLOOKUP(AO313, BASE_MAPA!$D$2:$D$359, BASE_MAPA!$I$2:$I$359), "ERRO")</f>
        <v>ERRO</v>
      </c>
      <c r="BF313" s="281" t="str">
        <f ca="1"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 ca="1"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aca="1" ref="M3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aca="1" ref="N3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aca="1" ref="S3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aca="1" ref="T3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 ca="1">IF(BS_CONTROLE[[#This Row],[Atividade]]=0, "-", BS_CONTROLE[[#This Row],[Atividade]])</f>
        <v>-</v>
      </c>
      <c r="AJ314" s="9" t="str">
        <f ca="1">IF(D314="","*",VLOOKUP(AI314,BS_ATIVIDADE[#Data],3,FALSE))</f>
        <v>*</v>
      </c>
      <c r="AK314" s="278" t="str">
        <f ca="1">IF(BS_CONTROLE[[#This Row],[Local - Partida]]=0, "-", BS_CONTROLE[[#This Row],[Local - Partida]])</f>
        <v>-</v>
      </c>
      <c r="AL314" s="278" t="str">
        <f ca="1">IF(BS_CONTROLE[[#This Row],[Local - Encerramento]]=0, "-", BS_CONTROLE[[#This Row],[Local - Encerramento]])</f>
        <v>-</v>
      </c>
      <c r="AM314" s="278" t="str">
        <f ca="1">IF(BS_CONTROLE[[#This Row],[Entre - Estações]]=0, "-", BS_CONTROLE[[#This Row],[Entre - Estações]])</f>
        <v>-</v>
      </c>
      <c r="AN314" s="278" t="str">
        <f ca="1">IF(BS_CONTROLE[[#This Row],[SB]]=0, "-", BS_CONTROLE[[#This Row],[SB]])</f>
        <v>-</v>
      </c>
      <c r="AO314" s="279" t="str">
        <f ca="1">IF(BS_CONTROLE[[#This Row],[SUB]]=0, "-", BS_CONTROLE[[#This Row],[SUB]])</f>
        <v>-</v>
      </c>
      <c r="AP314" s="280" t="str">
        <f ca="1">IF(BS_CONTROLE[[#This Row],[KM - Inicio]]=0, "-", BS_CONTROLE[[#This Row],[KM - Inicio]])</f>
        <v>-</v>
      </c>
      <c r="AQ314" s="280" t="str">
        <f ca="1"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 ca="1">IFERROR(_xlfn.XLOOKUP(AI314, BS_ATIVIDADE[ATIVIDADE],BS_ATIVIDADE[UNIDADE] ), "*")</f>
        <v>*</v>
      </c>
      <c r="BC314" s="70" t="str" cm="1">
        <f t="array" aca="1" ref="BC3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aca="1" ref="BD31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 ca="1">IFERROR(_xlfn.XLOOKUP(AO314, BASE_MAPA!$D$2:$D$359, BASE_MAPA!$I$2:$I$359), "ERRO")</f>
        <v>ERRO</v>
      </c>
      <c r="BF314" s="281" t="str">
        <f ca="1"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 ca="1"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aca="1" ref="M3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aca="1" ref="N3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aca="1" ref="S3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aca="1" ref="T3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 ca="1">IF(BS_CONTROLE[[#This Row],[Atividade]]=0, "-", BS_CONTROLE[[#This Row],[Atividade]])</f>
        <v>-</v>
      </c>
      <c r="AJ315" s="9" t="str">
        <f ca="1">IF(D315="","*",VLOOKUP(AI315,BS_ATIVIDADE[#Data],3,FALSE))</f>
        <v>*</v>
      </c>
      <c r="AK315" s="278" t="str">
        <f ca="1">IF(BS_CONTROLE[[#This Row],[Local - Partida]]=0, "-", BS_CONTROLE[[#This Row],[Local - Partida]])</f>
        <v>-</v>
      </c>
      <c r="AL315" s="278" t="str">
        <f ca="1">IF(BS_CONTROLE[[#This Row],[Local - Encerramento]]=0, "-", BS_CONTROLE[[#This Row],[Local - Encerramento]])</f>
        <v>-</v>
      </c>
      <c r="AM315" s="278" t="str">
        <f ca="1">IF(BS_CONTROLE[[#This Row],[Entre - Estações]]=0, "-", BS_CONTROLE[[#This Row],[Entre - Estações]])</f>
        <v>-</v>
      </c>
      <c r="AN315" s="278" t="str">
        <f ca="1">IF(BS_CONTROLE[[#This Row],[SB]]=0, "-", BS_CONTROLE[[#This Row],[SB]])</f>
        <v>-</v>
      </c>
      <c r="AO315" s="279" t="str">
        <f ca="1">IF(BS_CONTROLE[[#This Row],[SUB]]=0, "-", BS_CONTROLE[[#This Row],[SUB]])</f>
        <v>-</v>
      </c>
      <c r="AP315" s="280" t="str">
        <f ca="1">IF(BS_CONTROLE[[#This Row],[KM - Inicio]]=0, "-", BS_CONTROLE[[#This Row],[KM - Inicio]])</f>
        <v>-</v>
      </c>
      <c r="AQ315" s="280" t="str">
        <f ca="1"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 ca="1">IFERROR(_xlfn.XLOOKUP(AI315, BS_ATIVIDADE[ATIVIDADE],BS_ATIVIDADE[UNIDADE] ), "*")</f>
        <v>*</v>
      </c>
      <c r="BC315" s="70" t="str" cm="1">
        <f t="array" aca="1" ref="BC3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aca="1" ref="BD31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 ca="1">IFERROR(_xlfn.XLOOKUP(AO315, BASE_MAPA!$D$2:$D$359, BASE_MAPA!$I$2:$I$359), "ERRO")</f>
        <v>ERRO</v>
      </c>
      <c r="BF315" s="281" t="str">
        <f ca="1"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 ca="1"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aca="1" ref="M3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aca="1" ref="N3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aca="1" ref="S3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aca="1" ref="T3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 ca="1">IF(BS_CONTROLE[[#This Row],[Atividade]]=0, "-", BS_CONTROLE[[#This Row],[Atividade]])</f>
        <v>-</v>
      </c>
      <c r="AJ316" s="9" t="str">
        <f ca="1">IF(D316="","*",VLOOKUP(AI316,BS_ATIVIDADE[#Data],3,FALSE))</f>
        <v>*</v>
      </c>
      <c r="AK316" s="278" t="str">
        <f ca="1">IF(BS_CONTROLE[[#This Row],[Local - Partida]]=0, "-", BS_CONTROLE[[#This Row],[Local - Partida]])</f>
        <v>-</v>
      </c>
      <c r="AL316" s="278" t="str">
        <f ca="1">IF(BS_CONTROLE[[#This Row],[Local - Encerramento]]=0, "-", BS_CONTROLE[[#This Row],[Local - Encerramento]])</f>
        <v>-</v>
      </c>
      <c r="AM316" s="278" t="str">
        <f ca="1">IF(BS_CONTROLE[[#This Row],[Entre - Estações]]=0, "-", BS_CONTROLE[[#This Row],[Entre - Estações]])</f>
        <v>-</v>
      </c>
      <c r="AN316" s="278" t="str">
        <f ca="1">IF(BS_CONTROLE[[#This Row],[SB]]=0, "-", BS_CONTROLE[[#This Row],[SB]])</f>
        <v>-</v>
      </c>
      <c r="AO316" s="279" t="str">
        <f ca="1">IF(BS_CONTROLE[[#This Row],[SUB]]=0, "-", BS_CONTROLE[[#This Row],[SUB]])</f>
        <v>-</v>
      </c>
      <c r="AP316" s="280" t="str">
        <f ca="1">IF(BS_CONTROLE[[#This Row],[KM - Inicio]]=0, "-", BS_CONTROLE[[#This Row],[KM - Inicio]])</f>
        <v>-</v>
      </c>
      <c r="AQ316" s="280" t="str">
        <f ca="1"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 ca="1">IFERROR(_xlfn.XLOOKUP(AI316, BS_ATIVIDADE[ATIVIDADE],BS_ATIVIDADE[UNIDADE] ), "*")</f>
        <v>*</v>
      </c>
      <c r="BC316" s="70" t="str" cm="1">
        <f t="array" aca="1" ref="BC3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aca="1" ref="BD31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 ca="1">IFERROR(_xlfn.XLOOKUP(AO316, BASE_MAPA!$D$2:$D$359, BASE_MAPA!$I$2:$I$359), "ERRO")</f>
        <v>ERRO</v>
      </c>
      <c r="BF316" s="281" t="str">
        <f ca="1"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 ca="1"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aca="1" ref="M3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aca="1" ref="N3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aca="1" ref="S3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aca="1" ref="T3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 ca="1">IF(BS_CONTROLE[[#This Row],[Atividade]]=0, "-", BS_CONTROLE[[#This Row],[Atividade]])</f>
        <v>-</v>
      </c>
      <c r="AJ317" s="9" t="str">
        <f ca="1">IF(D317="","*",VLOOKUP(AI317,BS_ATIVIDADE[#Data],3,FALSE))</f>
        <v>*</v>
      </c>
      <c r="AK317" s="278" t="str">
        <f ca="1">IF(BS_CONTROLE[[#This Row],[Local - Partida]]=0, "-", BS_CONTROLE[[#This Row],[Local - Partida]])</f>
        <v>-</v>
      </c>
      <c r="AL317" s="278" t="str">
        <f ca="1">IF(BS_CONTROLE[[#This Row],[Local - Encerramento]]=0, "-", BS_CONTROLE[[#This Row],[Local - Encerramento]])</f>
        <v>-</v>
      </c>
      <c r="AM317" s="278" t="str">
        <f ca="1">IF(BS_CONTROLE[[#This Row],[Entre - Estações]]=0, "-", BS_CONTROLE[[#This Row],[Entre - Estações]])</f>
        <v>-</v>
      </c>
      <c r="AN317" s="278" t="str">
        <f ca="1">IF(BS_CONTROLE[[#This Row],[SB]]=0, "-", BS_CONTROLE[[#This Row],[SB]])</f>
        <v>-</v>
      </c>
      <c r="AO317" s="279" t="str">
        <f ca="1">IF(BS_CONTROLE[[#This Row],[SUB]]=0, "-", BS_CONTROLE[[#This Row],[SUB]])</f>
        <v>-</v>
      </c>
      <c r="AP317" s="280" t="str">
        <f ca="1">IF(BS_CONTROLE[[#This Row],[KM - Inicio]]=0, "-", BS_CONTROLE[[#This Row],[KM - Inicio]])</f>
        <v>-</v>
      </c>
      <c r="AQ317" s="280" t="str">
        <f ca="1"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 ca="1">IFERROR(_xlfn.XLOOKUP(AI317, BS_ATIVIDADE[ATIVIDADE],BS_ATIVIDADE[UNIDADE] ), "*")</f>
        <v>*</v>
      </c>
      <c r="BC317" s="70" t="str" cm="1">
        <f t="array" aca="1" ref="BC3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aca="1" ref="BD31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 ca="1">IFERROR(_xlfn.XLOOKUP(AO317, BASE_MAPA!$D$2:$D$359, BASE_MAPA!$I$2:$I$359), "ERRO")</f>
        <v>ERRO</v>
      </c>
      <c r="BF317" s="281" t="str">
        <f ca="1"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 ca="1"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aca="1" ref="M3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aca="1" ref="N3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aca="1" ref="S3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aca="1" ref="T3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 ca="1">IF(BS_CONTROLE[[#This Row],[Atividade]]=0, "-", BS_CONTROLE[[#This Row],[Atividade]])</f>
        <v>-</v>
      </c>
      <c r="AJ318" s="9" t="str">
        <f ca="1">IF(D318="","*",VLOOKUP(AI318,BS_ATIVIDADE[#Data],3,FALSE))</f>
        <v>*</v>
      </c>
      <c r="AK318" s="278" t="str">
        <f ca="1">IF(BS_CONTROLE[[#This Row],[Local - Partida]]=0, "-", BS_CONTROLE[[#This Row],[Local - Partida]])</f>
        <v>-</v>
      </c>
      <c r="AL318" s="278" t="str">
        <f ca="1">IF(BS_CONTROLE[[#This Row],[Local - Encerramento]]=0, "-", BS_CONTROLE[[#This Row],[Local - Encerramento]])</f>
        <v>-</v>
      </c>
      <c r="AM318" s="278" t="str">
        <f ca="1">IF(BS_CONTROLE[[#This Row],[Entre - Estações]]=0, "-", BS_CONTROLE[[#This Row],[Entre - Estações]])</f>
        <v>-</v>
      </c>
      <c r="AN318" s="278" t="str">
        <f ca="1">IF(BS_CONTROLE[[#This Row],[SB]]=0, "-", BS_CONTROLE[[#This Row],[SB]])</f>
        <v>-</v>
      </c>
      <c r="AO318" s="279" t="str">
        <f ca="1">IF(BS_CONTROLE[[#This Row],[SUB]]=0, "-", BS_CONTROLE[[#This Row],[SUB]])</f>
        <v>-</v>
      </c>
      <c r="AP318" s="280" t="str">
        <f ca="1">IF(BS_CONTROLE[[#This Row],[KM - Inicio]]=0, "-", BS_CONTROLE[[#This Row],[KM - Inicio]])</f>
        <v>-</v>
      </c>
      <c r="AQ318" s="280" t="str">
        <f ca="1"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 ca="1">IFERROR(_xlfn.XLOOKUP(AI318, BS_ATIVIDADE[ATIVIDADE],BS_ATIVIDADE[UNIDADE] ), "*")</f>
        <v>*</v>
      </c>
      <c r="BC318" s="70" t="str" cm="1">
        <f t="array" aca="1" ref="BC3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aca="1" ref="BD31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 ca="1">IFERROR(_xlfn.XLOOKUP(AO318, BASE_MAPA!$D$2:$D$359, BASE_MAPA!$I$2:$I$359), "ERRO")</f>
        <v>ERRO</v>
      </c>
      <c r="BF318" s="281" t="str">
        <f ca="1"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 ca="1"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aca="1" ref="M3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aca="1" ref="N3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aca="1" ref="S3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aca="1" ref="T3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 ca="1">IF(BS_CONTROLE[[#This Row],[Atividade]]=0, "-", BS_CONTROLE[[#This Row],[Atividade]])</f>
        <v>-</v>
      </c>
      <c r="AJ319" s="9" t="str">
        <f ca="1">IF(D319="","*",VLOOKUP(AI319,BS_ATIVIDADE[#Data],3,FALSE))</f>
        <v>*</v>
      </c>
      <c r="AK319" s="278" t="str">
        <f ca="1">IF(BS_CONTROLE[[#This Row],[Local - Partida]]=0, "-", BS_CONTROLE[[#This Row],[Local - Partida]])</f>
        <v>-</v>
      </c>
      <c r="AL319" s="278" t="str">
        <f ca="1">IF(BS_CONTROLE[[#This Row],[Local - Encerramento]]=0, "-", BS_CONTROLE[[#This Row],[Local - Encerramento]])</f>
        <v>-</v>
      </c>
      <c r="AM319" s="278" t="str">
        <f ca="1">IF(BS_CONTROLE[[#This Row],[Entre - Estações]]=0, "-", BS_CONTROLE[[#This Row],[Entre - Estações]])</f>
        <v>-</v>
      </c>
      <c r="AN319" s="278" t="str">
        <f ca="1">IF(BS_CONTROLE[[#This Row],[SB]]=0, "-", BS_CONTROLE[[#This Row],[SB]])</f>
        <v>-</v>
      </c>
      <c r="AO319" s="279" t="str">
        <f ca="1">IF(BS_CONTROLE[[#This Row],[SUB]]=0, "-", BS_CONTROLE[[#This Row],[SUB]])</f>
        <v>-</v>
      </c>
      <c r="AP319" s="280" t="str">
        <f ca="1">IF(BS_CONTROLE[[#This Row],[KM - Inicio]]=0, "-", BS_CONTROLE[[#This Row],[KM - Inicio]])</f>
        <v>-</v>
      </c>
      <c r="AQ319" s="280" t="str">
        <f ca="1"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 ca="1">IFERROR(_xlfn.XLOOKUP(AI319, BS_ATIVIDADE[ATIVIDADE],BS_ATIVIDADE[UNIDADE] ), "*")</f>
        <v>*</v>
      </c>
      <c r="BC319" s="70" t="str" cm="1">
        <f t="array" aca="1" ref="BC3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aca="1" ref="BD31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 ca="1">IFERROR(_xlfn.XLOOKUP(AO319, BASE_MAPA!$D$2:$D$359, BASE_MAPA!$I$2:$I$359), "ERRO")</f>
        <v>ERRO</v>
      </c>
      <c r="BF319" s="281" t="str">
        <f ca="1"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 ca="1"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aca="1" ref="M3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aca="1" ref="N3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aca="1" ref="S3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aca="1" ref="T3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 ca="1">IF(BS_CONTROLE[[#This Row],[Atividade]]=0, "-", BS_CONTROLE[[#This Row],[Atividade]])</f>
        <v>-</v>
      </c>
      <c r="AJ320" s="9" t="str">
        <f ca="1">IF(D320="","*",VLOOKUP(AI320,BS_ATIVIDADE[#Data],3,FALSE))</f>
        <v>*</v>
      </c>
      <c r="AK320" s="278" t="str">
        <f ca="1">IF(BS_CONTROLE[[#This Row],[Local - Partida]]=0, "-", BS_CONTROLE[[#This Row],[Local - Partida]])</f>
        <v>-</v>
      </c>
      <c r="AL320" s="278" t="str">
        <f ca="1">IF(BS_CONTROLE[[#This Row],[Local - Encerramento]]=0, "-", BS_CONTROLE[[#This Row],[Local - Encerramento]])</f>
        <v>-</v>
      </c>
      <c r="AM320" s="278" t="str">
        <f ca="1">IF(BS_CONTROLE[[#This Row],[Entre - Estações]]=0, "-", BS_CONTROLE[[#This Row],[Entre - Estações]])</f>
        <v>-</v>
      </c>
      <c r="AN320" s="278" t="str">
        <f ca="1">IF(BS_CONTROLE[[#This Row],[SB]]=0, "-", BS_CONTROLE[[#This Row],[SB]])</f>
        <v>-</v>
      </c>
      <c r="AO320" s="279" t="str">
        <f ca="1">IF(BS_CONTROLE[[#This Row],[SUB]]=0, "-", BS_CONTROLE[[#This Row],[SUB]])</f>
        <v>-</v>
      </c>
      <c r="AP320" s="280" t="str">
        <f ca="1">IF(BS_CONTROLE[[#This Row],[KM - Inicio]]=0, "-", BS_CONTROLE[[#This Row],[KM - Inicio]])</f>
        <v>-</v>
      </c>
      <c r="AQ320" s="280" t="str">
        <f ca="1"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 ca="1">IFERROR(_xlfn.XLOOKUP(AI320, BS_ATIVIDADE[ATIVIDADE],BS_ATIVIDADE[UNIDADE] ), "*")</f>
        <v>*</v>
      </c>
      <c r="BC320" s="70" t="str" cm="1">
        <f t="array" aca="1" ref="BC3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aca="1" ref="BD32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 ca="1">IFERROR(_xlfn.XLOOKUP(AO320, BASE_MAPA!$D$2:$D$359, BASE_MAPA!$I$2:$I$359), "ERRO")</f>
        <v>ERRO</v>
      </c>
      <c r="BF320" s="281" t="str">
        <f ca="1"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 ca="1"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aca="1" ref="M3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aca="1" ref="N3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aca="1" ref="S3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aca="1" ref="T3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 ca="1">IF(BS_CONTROLE[[#This Row],[Atividade]]=0, "-", BS_CONTROLE[[#This Row],[Atividade]])</f>
        <v>-</v>
      </c>
      <c r="AJ321" s="9" t="str">
        <f ca="1">IF(D321="","*",VLOOKUP(AI321,BS_ATIVIDADE[#Data],3,FALSE))</f>
        <v>*</v>
      </c>
      <c r="AK321" s="278" t="str">
        <f ca="1">IF(BS_CONTROLE[[#This Row],[Local - Partida]]=0, "-", BS_CONTROLE[[#This Row],[Local - Partida]])</f>
        <v>-</v>
      </c>
      <c r="AL321" s="278" t="str">
        <f ca="1">IF(BS_CONTROLE[[#This Row],[Local - Encerramento]]=0, "-", BS_CONTROLE[[#This Row],[Local - Encerramento]])</f>
        <v>-</v>
      </c>
      <c r="AM321" s="278" t="str">
        <f ca="1">IF(BS_CONTROLE[[#This Row],[Entre - Estações]]=0, "-", BS_CONTROLE[[#This Row],[Entre - Estações]])</f>
        <v>-</v>
      </c>
      <c r="AN321" s="278" t="str">
        <f ca="1">IF(BS_CONTROLE[[#This Row],[SB]]=0, "-", BS_CONTROLE[[#This Row],[SB]])</f>
        <v>-</v>
      </c>
      <c r="AO321" s="279" t="str">
        <f ca="1">IF(BS_CONTROLE[[#This Row],[SUB]]=0, "-", BS_CONTROLE[[#This Row],[SUB]])</f>
        <v>-</v>
      </c>
      <c r="AP321" s="280" t="str">
        <f ca="1">IF(BS_CONTROLE[[#This Row],[KM - Inicio]]=0, "-", BS_CONTROLE[[#This Row],[KM - Inicio]])</f>
        <v>-</v>
      </c>
      <c r="AQ321" s="280" t="str">
        <f ca="1"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 ca="1">IFERROR(_xlfn.XLOOKUP(AI321, BS_ATIVIDADE[ATIVIDADE],BS_ATIVIDADE[UNIDADE] ), "*")</f>
        <v>*</v>
      </c>
      <c r="BC321" s="70" t="str" cm="1">
        <f t="array" aca="1" ref="BC3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aca="1" ref="BD32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 ca="1">IFERROR(_xlfn.XLOOKUP(AO321, BASE_MAPA!$D$2:$D$359, BASE_MAPA!$I$2:$I$359), "ERRO")</f>
        <v>ERRO</v>
      </c>
      <c r="BF321" s="281" t="str">
        <f ca="1"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 ca="1"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aca="1" ref="M3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aca="1" ref="N3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aca="1" ref="S3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aca="1" ref="T3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 ca="1">IF(BS_CONTROLE[[#This Row],[Atividade]]=0, "-", BS_CONTROLE[[#This Row],[Atividade]])</f>
        <v>-</v>
      </c>
      <c r="AJ322" s="9" t="str">
        <f ca="1">IF(D322="","*",VLOOKUP(AI322,BS_ATIVIDADE[#Data],3,FALSE))</f>
        <v>*</v>
      </c>
      <c r="AK322" s="278" t="str">
        <f ca="1">IF(BS_CONTROLE[[#This Row],[Local - Partida]]=0, "-", BS_CONTROLE[[#This Row],[Local - Partida]])</f>
        <v>-</v>
      </c>
      <c r="AL322" s="278" t="str">
        <f ca="1">IF(BS_CONTROLE[[#This Row],[Local - Encerramento]]=0, "-", BS_CONTROLE[[#This Row],[Local - Encerramento]])</f>
        <v>-</v>
      </c>
      <c r="AM322" s="278" t="str">
        <f ca="1">IF(BS_CONTROLE[[#This Row],[Entre - Estações]]=0, "-", BS_CONTROLE[[#This Row],[Entre - Estações]])</f>
        <v>-</v>
      </c>
      <c r="AN322" s="278" t="str">
        <f ca="1">IF(BS_CONTROLE[[#This Row],[SB]]=0, "-", BS_CONTROLE[[#This Row],[SB]])</f>
        <v>-</v>
      </c>
      <c r="AO322" s="279" t="str">
        <f ca="1">IF(BS_CONTROLE[[#This Row],[SUB]]=0, "-", BS_CONTROLE[[#This Row],[SUB]])</f>
        <v>-</v>
      </c>
      <c r="AP322" s="280" t="str">
        <f ca="1">IF(BS_CONTROLE[[#This Row],[KM - Inicio]]=0, "-", BS_CONTROLE[[#This Row],[KM - Inicio]])</f>
        <v>-</v>
      </c>
      <c r="AQ322" s="280" t="str">
        <f ca="1"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 ca="1">IFERROR(_xlfn.XLOOKUP(AI322, BS_ATIVIDADE[ATIVIDADE],BS_ATIVIDADE[UNIDADE] ), "*")</f>
        <v>*</v>
      </c>
      <c r="BC322" s="70" t="str" cm="1">
        <f t="array" aca="1" ref="BC3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aca="1" ref="BD32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 ca="1">IFERROR(_xlfn.XLOOKUP(AO322, BASE_MAPA!$D$2:$D$359, BASE_MAPA!$I$2:$I$359), "ERRO")</f>
        <v>ERRO</v>
      </c>
      <c r="BF322" s="281" t="str">
        <f ca="1"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 ca="1"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aca="1" ref="M3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aca="1" ref="N3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aca="1" ref="S3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aca="1" ref="T3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 ca="1">IF(BS_CONTROLE[[#This Row],[Atividade]]=0, "-", BS_CONTROLE[[#This Row],[Atividade]])</f>
        <v>-</v>
      </c>
      <c r="AJ323" s="9" t="str">
        <f ca="1">IF(D323="","*",VLOOKUP(AI323,BS_ATIVIDADE[#Data],3,FALSE))</f>
        <v>*</v>
      </c>
      <c r="AK323" s="278" t="str">
        <f ca="1">IF(BS_CONTROLE[[#This Row],[Local - Partida]]=0, "-", BS_CONTROLE[[#This Row],[Local - Partida]])</f>
        <v>-</v>
      </c>
      <c r="AL323" s="278" t="str">
        <f ca="1">IF(BS_CONTROLE[[#This Row],[Local - Encerramento]]=0, "-", BS_CONTROLE[[#This Row],[Local - Encerramento]])</f>
        <v>-</v>
      </c>
      <c r="AM323" s="278" t="str">
        <f ca="1">IF(BS_CONTROLE[[#This Row],[Entre - Estações]]=0, "-", BS_CONTROLE[[#This Row],[Entre - Estações]])</f>
        <v>-</v>
      </c>
      <c r="AN323" s="278" t="str">
        <f ca="1">IF(BS_CONTROLE[[#This Row],[SB]]=0, "-", BS_CONTROLE[[#This Row],[SB]])</f>
        <v>-</v>
      </c>
      <c r="AO323" s="279" t="str">
        <f ca="1">IF(BS_CONTROLE[[#This Row],[SUB]]=0, "-", BS_CONTROLE[[#This Row],[SUB]])</f>
        <v>-</v>
      </c>
      <c r="AP323" s="280" t="str">
        <f ca="1">IF(BS_CONTROLE[[#This Row],[KM - Inicio]]=0, "-", BS_CONTROLE[[#This Row],[KM - Inicio]])</f>
        <v>-</v>
      </c>
      <c r="AQ323" s="280" t="str">
        <f ca="1"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 ca="1">IFERROR(_xlfn.XLOOKUP(AI323, BS_ATIVIDADE[ATIVIDADE],BS_ATIVIDADE[UNIDADE] ), "*")</f>
        <v>*</v>
      </c>
      <c r="BC323" s="70" t="str" cm="1">
        <f t="array" aca="1" ref="BC3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aca="1" ref="BD32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 ca="1">IFERROR(_xlfn.XLOOKUP(AO323, BASE_MAPA!$D$2:$D$359, BASE_MAPA!$I$2:$I$359), "ERRO")</f>
        <v>ERRO</v>
      </c>
      <c r="BF323" s="281" t="str">
        <f ca="1"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 ca="1"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aca="1" ref="M3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aca="1" ref="N3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aca="1" ref="S3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aca="1" ref="T3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 ca="1">IF(BS_CONTROLE[[#This Row],[Atividade]]=0, "-", BS_CONTROLE[[#This Row],[Atividade]])</f>
        <v>-</v>
      </c>
      <c r="AJ324" s="9" t="str">
        <f ca="1">IF(D324="","*",VLOOKUP(AI324,BS_ATIVIDADE[#Data],3,FALSE))</f>
        <v>*</v>
      </c>
      <c r="AK324" s="278" t="str">
        <f ca="1">IF(BS_CONTROLE[[#This Row],[Local - Partida]]=0, "-", BS_CONTROLE[[#This Row],[Local - Partida]])</f>
        <v>-</v>
      </c>
      <c r="AL324" s="278" t="str">
        <f ca="1">IF(BS_CONTROLE[[#This Row],[Local - Encerramento]]=0, "-", BS_CONTROLE[[#This Row],[Local - Encerramento]])</f>
        <v>-</v>
      </c>
      <c r="AM324" s="278" t="str">
        <f ca="1">IF(BS_CONTROLE[[#This Row],[Entre - Estações]]=0, "-", BS_CONTROLE[[#This Row],[Entre - Estações]])</f>
        <v>-</v>
      </c>
      <c r="AN324" s="278" t="str">
        <f ca="1">IF(BS_CONTROLE[[#This Row],[SB]]=0, "-", BS_CONTROLE[[#This Row],[SB]])</f>
        <v>-</v>
      </c>
      <c r="AO324" s="279" t="str">
        <f ca="1">IF(BS_CONTROLE[[#This Row],[SUB]]=0, "-", BS_CONTROLE[[#This Row],[SUB]])</f>
        <v>-</v>
      </c>
      <c r="AP324" s="280" t="str">
        <f ca="1">IF(BS_CONTROLE[[#This Row],[KM - Inicio]]=0, "-", BS_CONTROLE[[#This Row],[KM - Inicio]])</f>
        <v>-</v>
      </c>
      <c r="AQ324" s="280" t="str">
        <f ca="1"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 ca="1">IFERROR(_xlfn.XLOOKUP(AI324, BS_ATIVIDADE[ATIVIDADE],BS_ATIVIDADE[UNIDADE] ), "*")</f>
        <v>*</v>
      </c>
      <c r="BC324" s="70" t="str" cm="1">
        <f t="array" aca="1" ref="BC3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aca="1" ref="BD32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 ca="1">IFERROR(_xlfn.XLOOKUP(AO324, BASE_MAPA!$D$2:$D$359, BASE_MAPA!$I$2:$I$359), "ERRO")</f>
        <v>ERRO</v>
      </c>
      <c r="BF324" s="281" t="str">
        <f ca="1"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 ca="1"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aca="1" ref="M3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aca="1" ref="N3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aca="1" ref="S3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aca="1" ref="T3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 ca="1">IF(BS_CONTROLE[[#This Row],[Atividade]]=0, "-", BS_CONTROLE[[#This Row],[Atividade]])</f>
        <v>-</v>
      </c>
      <c r="AJ325" s="9" t="str">
        <f ca="1">IF(D325="","*",VLOOKUP(AI325,BS_ATIVIDADE[#Data],3,FALSE))</f>
        <v>*</v>
      </c>
      <c r="AK325" s="278" t="str">
        <f ca="1">IF(BS_CONTROLE[[#This Row],[Local - Partida]]=0, "-", BS_CONTROLE[[#This Row],[Local - Partida]])</f>
        <v>-</v>
      </c>
      <c r="AL325" s="278" t="str">
        <f ca="1">IF(BS_CONTROLE[[#This Row],[Local - Encerramento]]=0, "-", BS_CONTROLE[[#This Row],[Local - Encerramento]])</f>
        <v>-</v>
      </c>
      <c r="AM325" s="278" t="str">
        <f ca="1">IF(BS_CONTROLE[[#This Row],[Entre - Estações]]=0, "-", BS_CONTROLE[[#This Row],[Entre - Estações]])</f>
        <v>-</v>
      </c>
      <c r="AN325" s="278" t="str">
        <f ca="1">IF(BS_CONTROLE[[#This Row],[SB]]=0, "-", BS_CONTROLE[[#This Row],[SB]])</f>
        <v>-</v>
      </c>
      <c r="AO325" s="279" t="str">
        <f ca="1">IF(BS_CONTROLE[[#This Row],[SUB]]=0, "-", BS_CONTROLE[[#This Row],[SUB]])</f>
        <v>-</v>
      </c>
      <c r="AP325" s="280" t="str">
        <f ca="1">IF(BS_CONTROLE[[#This Row],[KM - Inicio]]=0, "-", BS_CONTROLE[[#This Row],[KM - Inicio]])</f>
        <v>-</v>
      </c>
      <c r="AQ325" s="280" t="str">
        <f ca="1"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 ca="1">IFERROR(_xlfn.XLOOKUP(AI325, BS_ATIVIDADE[ATIVIDADE],BS_ATIVIDADE[UNIDADE] ), "*")</f>
        <v>*</v>
      </c>
      <c r="BC325" s="70" t="str" cm="1">
        <f t="array" aca="1" ref="BC3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aca="1" ref="BD32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 ca="1">IFERROR(_xlfn.XLOOKUP(AO325, BASE_MAPA!$D$2:$D$359, BASE_MAPA!$I$2:$I$359), "ERRO")</f>
        <v>ERRO</v>
      </c>
      <c r="BF325" s="281" t="str">
        <f ca="1"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 ca="1"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aca="1" ref="M3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aca="1" ref="N3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aca="1" ref="S3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aca="1" ref="T3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 ca="1">IF(BS_CONTROLE[[#This Row],[Atividade]]=0, "-", BS_CONTROLE[[#This Row],[Atividade]])</f>
        <v>-</v>
      </c>
      <c r="AJ326" s="9" t="str">
        <f ca="1">IF(D326="","*",VLOOKUP(AI326,BS_ATIVIDADE[#Data],3,FALSE))</f>
        <v>*</v>
      </c>
      <c r="AK326" s="278" t="str">
        <f ca="1">IF(BS_CONTROLE[[#This Row],[Local - Partida]]=0, "-", BS_CONTROLE[[#This Row],[Local - Partida]])</f>
        <v>-</v>
      </c>
      <c r="AL326" s="278" t="str">
        <f ca="1">IF(BS_CONTROLE[[#This Row],[Local - Encerramento]]=0, "-", BS_CONTROLE[[#This Row],[Local - Encerramento]])</f>
        <v>-</v>
      </c>
      <c r="AM326" s="278" t="str">
        <f ca="1">IF(BS_CONTROLE[[#This Row],[Entre - Estações]]=0, "-", BS_CONTROLE[[#This Row],[Entre - Estações]])</f>
        <v>-</v>
      </c>
      <c r="AN326" s="278" t="str">
        <f ca="1">IF(BS_CONTROLE[[#This Row],[SB]]=0, "-", BS_CONTROLE[[#This Row],[SB]])</f>
        <v>-</v>
      </c>
      <c r="AO326" s="279" t="str">
        <f ca="1">IF(BS_CONTROLE[[#This Row],[SUB]]=0, "-", BS_CONTROLE[[#This Row],[SUB]])</f>
        <v>-</v>
      </c>
      <c r="AP326" s="280" t="str">
        <f ca="1">IF(BS_CONTROLE[[#This Row],[KM - Inicio]]=0, "-", BS_CONTROLE[[#This Row],[KM - Inicio]])</f>
        <v>-</v>
      </c>
      <c r="AQ326" s="280" t="str">
        <f ca="1"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 ca="1">IFERROR(_xlfn.XLOOKUP(AI326, BS_ATIVIDADE[ATIVIDADE],BS_ATIVIDADE[UNIDADE] ), "*")</f>
        <v>*</v>
      </c>
      <c r="BC326" s="70" t="str" cm="1">
        <f t="array" aca="1" ref="BC3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aca="1" ref="BD32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 ca="1">IFERROR(_xlfn.XLOOKUP(AO326, BASE_MAPA!$D$2:$D$359, BASE_MAPA!$I$2:$I$359), "ERRO")</f>
        <v>ERRO</v>
      </c>
      <c r="BF326" s="281" t="str">
        <f ca="1"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 ca="1"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aca="1" ref="M3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aca="1" ref="N3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aca="1" ref="S3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aca="1" ref="T3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 ca="1">IF(BS_CONTROLE[[#This Row],[Atividade]]=0, "-", BS_CONTROLE[[#This Row],[Atividade]])</f>
        <v>-</v>
      </c>
      <c r="AJ327" s="9" t="str">
        <f ca="1">IF(D327="","*",VLOOKUP(AI327,BS_ATIVIDADE[#Data],3,FALSE))</f>
        <v>*</v>
      </c>
      <c r="AK327" s="278" t="str">
        <f ca="1">IF(BS_CONTROLE[[#This Row],[Local - Partida]]=0, "-", BS_CONTROLE[[#This Row],[Local - Partida]])</f>
        <v>-</v>
      </c>
      <c r="AL327" s="278" t="str">
        <f ca="1">IF(BS_CONTROLE[[#This Row],[Local - Encerramento]]=0, "-", BS_CONTROLE[[#This Row],[Local - Encerramento]])</f>
        <v>-</v>
      </c>
      <c r="AM327" s="278" t="str">
        <f ca="1">IF(BS_CONTROLE[[#This Row],[Entre - Estações]]=0, "-", BS_CONTROLE[[#This Row],[Entre - Estações]])</f>
        <v>-</v>
      </c>
      <c r="AN327" s="278" t="str">
        <f ca="1">IF(BS_CONTROLE[[#This Row],[SB]]=0, "-", BS_CONTROLE[[#This Row],[SB]])</f>
        <v>-</v>
      </c>
      <c r="AO327" s="279" t="str">
        <f ca="1">IF(BS_CONTROLE[[#This Row],[SUB]]=0, "-", BS_CONTROLE[[#This Row],[SUB]])</f>
        <v>-</v>
      </c>
      <c r="AP327" s="280" t="str">
        <f ca="1">IF(BS_CONTROLE[[#This Row],[KM - Inicio]]=0, "-", BS_CONTROLE[[#This Row],[KM - Inicio]])</f>
        <v>-</v>
      </c>
      <c r="AQ327" s="280" t="str">
        <f ca="1"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 ca="1">IFERROR(_xlfn.XLOOKUP(AI327, BS_ATIVIDADE[ATIVIDADE],BS_ATIVIDADE[UNIDADE] ), "*")</f>
        <v>*</v>
      </c>
      <c r="BC327" s="70" t="str" cm="1">
        <f t="array" aca="1" ref="BC3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aca="1" ref="BD32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 ca="1">IFERROR(_xlfn.XLOOKUP(AO327, BASE_MAPA!$D$2:$D$359, BASE_MAPA!$I$2:$I$359), "ERRO")</f>
        <v>ERRO</v>
      </c>
      <c r="BF327" s="281" t="str">
        <f ca="1"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 ca="1"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aca="1" ref="M3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aca="1" ref="N3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aca="1" ref="S3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aca="1" ref="T3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 ca="1">IF(BS_CONTROLE[[#This Row],[Atividade]]=0, "-", BS_CONTROLE[[#This Row],[Atividade]])</f>
        <v>-</v>
      </c>
      <c r="AJ328" s="9" t="str">
        <f ca="1">IF(D328="","*",VLOOKUP(AI328,BS_ATIVIDADE[#Data],3,FALSE))</f>
        <v>*</v>
      </c>
      <c r="AK328" s="278" t="str">
        <f ca="1">IF(BS_CONTROLE[[#This Row],[Local - Partida]]=0, "-", BS_CONTROLE[[#This Row],[Local - Partida]])</f>
        <v>-</v>
      </c>
      <c r="AL328" s="278" t="str">
        <f ca="1">IF(BS_CONTROLE[[#This Row],[Local - Encerramento]]=0, "-", BS_CONTROLE[[#This Row],[Local - Encerramento]])</f>
        <v>-</v>
      </c>
      <c r="AM328" s="278" t="str">
        <f ca="1">IF(BS_CONTROLE[[#This Row],[Entre - Estações]]=0, "-", BS_CONTROLE[[#This Row],[Entre - Estações]])</f>
        <v>-</v>
      </c>
      <c r="AN328" s="278" t="str">
        <f ca="1">IF(BS_CONTROLE[[#This Row],[SB]]=0, "-", BS_CONTROLE[[#This Row],[SB]])</f>
        <v>-</v>
      </c>
      <c r="AO328" s="279" t="str">
        <f ca="1">IF(BS_CONTROLE[[#This Row],[SUB]]=0, "-", BS_CONTROLE[[#This Row],[SUB]])</f>
        <v>-</v>
      </c>
      <c r="AP328" s="280" t="str">
        <f ca="1">IF(BS_CONTROLE[[#This Row],[KM - Inicio]]=0, "-", BS_CONTROLE[[#This Row],[KM - Inicio]])</f>
        <v>-</v>
      </c>
      <c r="AQ328" s="280" t="str">
        <f ca="1"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 ca="1">IFERROR(_xlfn.XLOOKUP(AI328, BS_ATIVIDADE[ATIVIDADE],BS_ATIVIDADE[UNIDADE] ), "*")</f>
        <v>*</v>
      </c>
      <c r="BC328" s="70" t="str" cm="1">
        <f t="array" aca="1" ref="BC3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aca="1" ref="BD32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 ca="1">IFERROR(_xlfn.XLOOKUP(AO328, BASE_MAPA!$D$2:$D$359, BASE_MAPA!$I$2:$I$359), "ERRO")</f>
        <v>ERRO</v>
      </c>
      <c r="BF328" s="281" t="str">
        <f ca="1"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 ca="1"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aca="1" ref="M3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aca="1" ref="N3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aca="1" ref="S3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aca="1" ref="T3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 ca="1">IF(BS_CONTROLE[[#This Row],[Atividade]]=0, "-", BS_CONTROLE[[#This Row],[Atividade]])</f>
        <v>-</v>
      </c>
      <c r="AJ329" s="9" t="str">
        <f ca="1">IF(D329="","*",VLOOKUP(AI329,BS_ATIVIDADE[#Data],3,FALSE))</f>
        <v>*</v>
      </c>
      <c r="AK329" s="278" t="str">
        <f ca="1">IF(BS_CONTROLE[[#This Row],[Local - Partida]]=0, "-", BS_CONTROLE[[#This Row],[Local - Partida]])</f>
        <v>-</v>
      </c>
      <c r="AL329" s="278" t="str">
        <f ca="1">IF(BS_CONTROLE[[#This Row],[Local - Encerramento]]=0, "-", BS_CONTROLE[[#This Row],[Local - Encerramento]])</f>
        <v>-</v>
      </c>
      <c r="AM329" s="278" t="str">
        <f ca="1">IF(BS_CONTROLE[[#This Row],[Entre - Estações]]=0, "-", BS_CONTROLE[[#This Row],[Entre - Estações]])</f>
        <v>-</v>
      </c>
      <c r="AN329" s="278" t="str">
        <f ca="1">IF(BS_CONTROLE[[#This Row],[SB]]=0, "-", BS_CONTROLE[[#This Row],[SB]])</f>
        <v>-</v>
      </c>
      <c r="AO329" s="279" t="str">
        <f ca="1">IF(BS_CONTROLE[[#This Row],[SUB]]=0, "-", BS_CONTROLE[[#This Row],[SUB]])</f>
        <v>-</v>
      </c>
      <c r="AP329" s="280" t="str">
        <f ca="1">IF(BS_CONTROLE[[#This Row],[KM - Inicio]]=0, "-", BS_CONTROLE[[#This Row],[KM - Inicio]])</f>
        <v>-</v>
      </c>
      <c r="AQ329" s="280" t="str">
        <f ca="1"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 ca="1">IFERROR(_xlfn.XLOOKUP(AI329, BS_ATIVIDADE[ATIVIDADE],BS_ATIVIDADE[UNIDADE] ), "*")</f>
        <v>*</v>
      </c>
      <c r="BC329" s="70" t="str" cm="1">
        <f t="array" aca="1" ref="BC3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aca="1" ref="BD32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 ca="1">IFERROR(_xlfn.XLOOKUP(AO329, BASE_MAPA!$D$2:$D$359, BASE_MAPA!$I$2:$I$359), "ERRO")</f>
        <v>ERRO</v>
      </c>
      <c r="BF329" s="281" t="str">
        <f ca="1"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 ca="1"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aca="1" ref="M3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aca="1" ref="N3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aca="1" ref="S3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aca="1" ref="T3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 ca="1">IF(BS_CONTROLE[[#This Row],[Atividade]]=0, "-", BS_CONTROLE[[#This Row],[Atividade]])</f>
        <v>-</v>
      </c>
      <c r="AJ330" s="9" t="str">
        <f ca="1">IF(D330="","*",VLOOKUP(AI330,BS_ATIVIDADE[#Data],3,FALSE))</f>
        <v>*</v>
      </c>
      <c r="AK330" s="278" t="str">
        <f ca="1">IF(BS_CONTROLE[[#This Row],[Local - Partida]]=0, "-", BS_CONTROLE[[#This Row],[Local - Partida]])</f>
        <v>-</v>
      </c>
      <c r="AL330" s="278" t="str">
        <f ca="1">IF(BS_CONTROLE[[#This Row],[Local - Encerramento]]=0, "-", BS_CONTROLE[[#This Row],[Local - Encerramento]])</f>
        <v>-</v>
      </c>
      <c r="AM330" s="278" t="str">
        <f ca="1">IF(BS_CONTROLE[[#This Row],[Entre - Estações]]=0, "-", BS_CONTROLE[[#This Row],[Entre - Estações]])</f>
        <v>-</v>
      </c>
      <c r="AN330" s="278" t="str">
        <f ca="1">IF(BS_CONTROLE[[#This Row],[SB]]=0, "-", BS_CONTROLE[[#This Row],[SB]])</f>
        <v>-</v>
      </c>
      <c r="AO330" s="279" t="str">
        <f ca="1">IF(BS_CONTROLE[[#This Row],[SUB]]=0, "-", BS_CONTROLE[[#This Row],[SUB]])</f>
        <v>-</v>
      </c>
      <c r="AP330" s="280" t="str">
        <f ca="1">IF(BS_CONTROLE[[#This Row],[KM - Inicio]]=0, "-", BS_CONTROLE[[#This Row],[KM - Inicio]])</f>
        <v>-</v>
      </c>
      <c r="AQ330" s="280" t="str">
        <f ca="1"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 ca="1">IFERROR(_xlfn.XLOOKUP(AI330, BS_ATIVIDADE[ATIVIDADE],BS_ATIVIDADE[UNIDADE] ), "*")</f>
        <v>*</v>
      </c>
      <c r="BC330" s="70" t="str" cm="1">
        <f t="array" aca="1" ref="BC3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aca="1" ref="BD33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 ca="1">IFERROR(_xlfn.XLOOKUP(AO330, BASE_MAPA!$D$2:$D$359, BASE_MAPA!$I$2:$I$359), "ERRO")</f>
        <v>ERRO</v>
      </c>
      <c r="BF330" s="281" t="str">
        <f ca="1"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 ca="1"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aca="1" ref="M3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aca="1" ref="N3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aca="1" ref="S3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aca="1" ref="T3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 ca="1">IF(BS_CONTROLE[[#This Row],[Atividade]]=0, "-", BS_CONTROLE[[#This Row],[Atividade]])</f>
        <v>-</v>
      </c>
      <c r="AJ331" s="9" t="str">
        <f ca="1">IF(D331="","*",VLOOKUP(AI331,BS_ATIVIDADE[#Data],3,FALSE))</f>
        <v>*</v>
      </c>
      <c r="AK331" s="278" t="str">
        <f ca="1">IF(BS_CONTROLE[[#This Row],[Local - Partida]]=0, "-", BS_CONTROLE[[#This Row],[Local - Partida]])</f>
        <v>-</v>
      </c>
      <c r="AL331" s="278" t="str">
        <f ca="1">IF(BS_CONTROLE[[#This Row],[Local - Encerramento]]=0, "-", BS_CONTROLE[[#This Row],[Local - Encerramento]])</f>
        <v>-</v>
      </c>
      <c r="AM331" s="278" t="str">
        <f ca="1">IF(BS_CONTROLE[[#This Row],[Entre - Estações]]=0, "-", BS_CONTROLE[[#This Row],[Entre - Estações]])</f>
        <v>-</v>
      </c>
      <c r="AN331" s="278" t="str">
        <f ca="1">IF(BS_CONTROLE[[#This Row],[SB]]=0, "-", BS_CONTROLE[[#This Row],[SB]])</f>
        <v>-</v>
      </c>
      <c r="AO331" s="279" t="str">
        <f ca="1">IF(BS_CONTROLE[[#This Row],[SUB]]=0, "-", BS_CONTROLE[[#This Row],[SUB]])</f>
        <v>-</v>
      </c>
      <c r="AP331" s="280" t="str">
        <f ca="1">IF(BS_CONTROLE[[#This Row],[KM - Inicio]]=0, "-", BS_CONTROLE[[#This Row],[KM - Inicio]])</f>
        <v>-</v>
      </c>
      <c r="AQ331" s="280" t="str">
        <f ca="1"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 ca="1">IFERROR(_xlfn.XLOOKUP(AI331, BS_ATIVIDADE[ATIVIDADE],BS_ATIVIDADE[UNIDADE] ), "*")</f>
        <v>*</v>
      </c>
      <c r="BC331" s="70" t="str" cm="1">
        <f t="array" aca="1" ref="BC3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aca="1" ref="BD33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 ca="1">IFERROR(_xlfn.XLOOKUP(AO331, BASE_MAPA!$D$2:$D$359, BASE_MAPA!$I$2:$I$359), "ERRO")</f>
        <v>ERRO</v>
      </c>
      <c r="BF331" s="281" t="str">
        <f ca="1"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 ca="1"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aca="1" ref="M3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aca="1" ref="N3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aca="1" ref="S3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aca="1" ref="T3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 ca="1">IF(BS_CONTROLE[[#This Row],[Atividade]]=0, "-", BS_CONTROLE[[#This Row],[Atividade]])</f>
        <v>-</v>
      </c>
      <c r="AJ332" s="9" t="str">
        <f ca="1">IF(D332="","*",VLOOKUP(AI332,BS_ATIVIDADE[#Data],3,FALSE))</f>
        <v>*</v>
      </c>
      <c r="AK332" s="278" t="str">
        <f ca="1">IF(BS_CONTROLE[[#This Row],[Local - Partida]]=0, "-", BS_CONTROLE[[#This Row],[Local - Partida]])</f>
        <v>-</v>
      </c>
      <c r="AL332" s="278" t="str">
        <f ca="1">IF(BS_CONTROLE[[#This Row],[Local - Encerramento]]=0, "-", BS_CONTROLE[[#This Row],[Local - Encerramento]])</f>
        <v>-</v>
      </c>
      <c r="AM332" s="278" t="str">
        <f ca="1">IF(BS_CONTROLE[[#This Row],[Entre - Estações]]=0, "-", BS_CONTROLE[[#This Row],[Entre - Estações]])</f>
        <v>-</v>
      </c>
      <c r="AN332" s="278" t="str">
        <f ca="1">IF(BS_CONTROLE[[#This Row],[SB]]=0, "-", BS_CONTROLE[[#This Row],[SB]])</f>
        <v>-</v>
      </c>
      <c r="AO332" s="279" t="str">
        <f ca="1">IF(BS_CONTROLE[[#This Row],[SUB]]=0, "-", BS_CONTROLE[[#This Row],[SUB]])</f>
        <v>-</v>
      </c>
      <c r="AP332" s="280" t="str">
        <f ca="1">IF(BS_CONTROLE[[#This Row],[KM - Inicio]]=0, "-", BS_CONTROLE[[#This Row],[KM - Inicio]])</f>
        <v>-</v>
      </c>
      <c r="AQ332" s="280" t="str">
        <f ca="1"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 ca="1">IFERROR(_xlfn.XLOOKUP(AI332, BS_ATIVIDADE[ATIVIDADE],BS_ATIVIDADE[UNIDADE] ), "*")</f>
        <v>*</v>
      </c>
      <c r="BC332" s="70" t="str" cm="1">
        <f t="array" aca="1" ref="BC3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aca="1" ref="BD33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 ca="1">IFERROR(_xlfn.XLOOKUP(AO332, BASE_MAPA!$D$2:$D$359, BASE_MAPA!$I$2:$I$359), "ERRO")</f>
        <v>ERRO</v>
      </c>
      <c r="BF332" s="281" t="str">
        <f ca="1"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 ca="1"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aca="1" ref="M3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aca="1" ref="N3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aca="1" ref="S3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aca="1" ref="T3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 ca="1">IF(BS_CONTROLE[[#This Row],[Atividade]]=0, "-", BS_CONTROLE[[#This Row],[Atividade]])</f>
        <v>-</v>
      </c>
      <c r="AJ333" s="9" t="str">
        <f ca="1">IF(D333="","*",VLOOKUP(AI333,BS_ATIVIDADE[#Data],3,FALSE))</f>
        <v>*</v>
      </c>
      <c r="AK333" s="278" t="str">
        <f ca="1">IF(BS_CONTROLE[[#This Row],[Local - Partida]]=0, "-", BS_CONTROLE[[#This Row],[Local - Partida]])</f>
        <v>-</v>
      </c>
      <c r="AL333" s="278" t="str">
        <f ca="1">IF(BS_CONTROLE[[#This Row],[Local - Encerramento]]=0, "-", BS_CONTROLE[[#This Row],[Local - Encerramento]])</f>
        <v>-</v>
      </c>
      <c r="AM333" s="278" t="str">
        <f ca="1">IF(BS_CONTROLE[[#This Row],[Entre - Estações]]=0, "-", BS_CONTROLE[[#This Row],[Entre - Estações]])</f>
        <v>-</v>
      </c>
      <c r="AN333" s="278" t="str">
        <f ca="1">IF(BS_CONTROLE[[#This Row],[SB]]=0, "-", BS_CONTROLE[[#This Row],[SB]])</f>
        <v>-</v>
      </c>
      <c r="AO333" s="279" t="str">
        <f ca="1">IF(BS_CONTROLE[[#This Row],[SUB]]=0, "-", BS_CONTROLE[[#This Row],[SUB]])</f>
        <v>-</v>
      </c>
      <c r="AP333" s="280" t="str">
        <f ca="1">IF(BS_CONTROLE[[#This Row],[KM - Inicio]]=0, "-", BS_CONTROLE[[#This Row],[KM - Inicio]])</f>
        <v>-</v>
      </c>
      <c r="AQ333" s="280" t="str">
        <f ca="1"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 ca="1">IFERROR(_xlfn.XLOOKUP(AI333, BS_ATIVIDADE[ATIVIDADE],BS_ATIVIDADE[UNIDADE] ), "*")</f>
        <v>*</v>
      </c>
      <c r="BC333" s="70" t="str" cm="1">
        <f t="array" aca="1" ref="BC3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aca="1" ref="BD33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 ca="1">IFERROR(_xlfn.XLOOKUP(AO333, BASE_MAPA!$D$2:$D$359, BASE_MAPA!$I$2:$I$359), "ERRO")</f>
        <v>ERRO</v>
      </c>
      <c r="BF333" s="281" t="str">
        <f ca="1"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 ca="1"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aca="1" ref="M3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aca="1" ref="N3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aca="1" ref="S3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aca="1" ref="T3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 ca="1">IF(BS_CONTROLE[[#This Row],[Atividade]]=0, "-", BS_CONTROLE[[#This Row],[Atividade]])</f>
        <v>-</v>
      </c>
      <c r="AJ334" s="9" t="str">
        <f ca="1">IF(D334="","*",VLOOKUP(AI334,BS_ATIVIDADE[#Data],3,FALSE))</f>
        <v>*</v>
      </c>
      <c r="AK334" s="278" t="str">
        <f ca="1">IF(BS_CONTROLE[[#This Row],[Local - Partida]]=0, "-", BS_CONTROLE[[#This Row],[Local - Partida]])</f>
        <v>-</v>
      </c>
      <c r="AL334" s="278" t="str">
        <f ca="1">IF(BS_CONTROLE[[#This Row],[Local - Encerramento]]=0, "-", BS_CONTROLE[[#This Row],[Local - Encerramento]])</f>
        <v>-</v>
      </c>
      <c r="AM334" s="278" t="str">
        <f ca="1">IF(BS_CONTROLE[[#This Row],[Entre - Estações]]=0, "-", BS_CONTROLE[[#This Row],[Entre - Estações]])</f>
        <v>-</v>
      </c>
      <c r="AN334" s="278" t="str">
        <f ca="1">IF(BS_CONTROLE[[#This Row],[SB]]=0, "-", BS_CONTROLE[[#This Row],[SB]])</f>
        <v>-</v>
      </c>
      <c r="AO334" s="279" t="str">
        <f ca="1">IF(BS_CONTROLE[[#This Row],[SUB]]=0, "-", BS_CONTROLE[[#This Row],[SUB]])</f>
        <v>-</v>
      </c>
      <c r="AP334" s="280" t="str">
        <f ca="1">IF(BS_CONTROLE[[#This Row],[KM - Inicio]]=0, "-", BS_CONTROLE[[#This Row],[KM - Inicio]])</f>
        <v>-</v>
      </c>
      <c r="AQ334" s="280" t="str">
        <f ca="1"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 ca="1">IFERROR(_xlfn.XLOOKUP(AI334, BS_ATIVIDADE[ATIVIDADE],BS_ATIVIDADE[UNIDADE] ), "*")</f>
        <v>*</v>
      </c>
      <c r="BC334" s="70" t="str" cm="1">
        <f t="array" aca="1" ref="BC3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aca="1" ref="BD33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 ca="1">IFERROR(_xlfn.XLOOKUP(AO334, BASE_MAPA!$D$2:$D$359, BASE_MAPA!$I$2:$I$359), "ERRO")</f>
        <v>ERRO</v>
      </c>
      <c r="BF334" s="281" t="str">
        <f ca="1"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 ca="1"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aca="1" ref="M3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aca="1" ref="N3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aca="1" ref="S3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aca="1" ref="T3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 ca="1">IF(BS_CONTROLE[[#This Row],[Atividade]]=0, "-", BS_CONTROLE[[#This Row],[Atividade]])</f>
        <v>-</v>
      </c>
      <c r="AJ335" s="9" t="str">
        <f ca="1">IF(D335="","*",VLOOKUP(AI335,BS_ATIVIDADE[#Data],3,FALSE))</f>
        <v>*</v>
      </c>
      <c r="AK335" s="278" t="str">
        <f ca="1">IF(BS_CONTROLE[[#This Row],[Local - Partida]]=0, "-", BS_CONTROLE[[#This Row],[Local - Partida]])</f>
        <v>-</v>
      </c>
      <c r="AL335" s="278" t="str">
        <f ca="1">IF(BS_CONTROLE[[#This Row],[Local - Encerramento]]=0, "-", BS_CONTROLE[[#This Row],[Local - Encerramento]])</f>
        <v>-</v>
      </c>
      <c r="AM335" s="278" t="str">
        <f ca="1">IF(BS_CONTROLE[[#This Row],[Entre - Estações]]=0, "-", BS_CONTROLE[[#This Row],[Entre - Estações]])</f>
        <v>-</v>
      </c>
      <c r="AN335" s="278" t="str">
        <f ca="1">IF(BS_CONTROLE[[#This Row],[SB]]=0, "-", BS_CONTROLE[[#This Row],[SB]])</f>
        <v>-</v>
      </c>
      <c r="AO335" s="279" t="str">
        <f ca="1">IF(BS_CONTROLE[[#This Row],[SUB]]=0, "-", BS_CONTROLE[[#This Row],[SUB]])</f>
        <v>-</v>
      </c>
      <c r="AP335" s="280" t="str">
        <f ca="1">IF(BS_CONTROLE[[#This Row],[KM - Inicio]]=0, "-", BS_CONTROLE[[#This Row],[KM - Inicio]])</f>
        <v>-</v>
      </c>
      <c r="AQ335" s="280" t="str">
        <f ca="1"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 ca="1">IFERROR(_xlfn.XLOOKUP(AI335, BS_ATIVIDADE[ATIVIDADE],BS_ATIVIDADE[UNIDADE] ), "*")</f>
        <v>*</v>
      </c>
      <c r="BC335" s="70" t="str" cm="1">
        <f t="array" aca="1" ref="BC3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aca="1" ref="BD33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 ca="1">IFERROR(_xlfn.XLOOKUP(AO335, BASE_MAPA!$D$2:$D$359, BASE_MAPA!$I$2:$I$359), "ERRO")</f>
        <v>ERRO</v>
      </c>
      <c r="BF335" s="281" t="str">
        <f ca="1"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 ca="1"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aca="1" ref="M3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aca="1" ref="N3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aca="1" ref="S3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aca="1" ref="T3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 ca="1">IF(BS_CONTROLE[[#This Row],[Atividade]]=0, "-", BS_CONTROLE[[#This Row],[Atividade]])</f>
        <v>-</v>
      </c>
      <c r="AJ336" s="9" t="str">
        <f ca="1">IF(D336="","*",VLOOKUP(AI336,BS_ATIVIDADE[#Data],3,FALSE))</f>
        <v>*</v>
      </c>
      <c r="AK336" s="278" t="str">
        <f ca="1">IF(BS_CONTROLE[[#This Row],[Local - Partida]]=0, "-", BS_CONTROLE[[#This Row],[Local - Partida]])</f>
        <v>-</v>
      </c>
      <c r="AL336" s="278" t="str">
        <f ca="1">IF(BS_CONTROLE[[#This Row],[Local - Encerramento]]=0, "-", BS_CONTROLE[[#This Row],[Local - Encerramento]])</f>
        <v>-</v>
      </c>
      <c r="AM336" s="278" t="str">
        <f ca="1">IF(BS_CONTROLE[[#This Row],[Entre - Estações]]=0, "-", BS_CONTROLE[[#This Row],[Entre - Estações]])</f>
        <v>-</v>
      </c>
      <c r="AN336" s="278" t="str">
        <f ca="1">IF(BS_CONTROLE[[#This Row],[SB]]=0, "-", BS_CONTROLE[[#This Row],[SB]])</f>
        <v>-</v>
      </c>
      <c r="AO336" s="279" t="str">
        <f ca="1">IF(BS_CONTROLE[[#This Row],[SUB]]=0, "-", BS_CONTROLE[[#This Row],[SUB]])</f>
        <v>-</v>
      </c>
      <c r="AP336" s="280" t="str">
        <f ca="1">IF(BS_CONTROLE[[#This Row],[KM - Inicio]]=0, "-", BS_CONTROLE[[#This Row],[KM - Inicio]])</f>
        <v>-</v>
      </c>
      <c r="AQ336" s="280" t="str">
        <f ca="1"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 ca="1">IFERROR(_xlfn.XLOOKUP(AI336, BS_ATIVIDADE[ATIVIDADE],BS_ATIVIDADE[UNIDADE] ), "*")</f>
        <v>*</v>
      </c>
      <c r="BC336" s="70" t="str" cm="1">
        <f t="array" aca="1" ref="BC3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aca="1" ref="BD33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 ca="1">IFERROR(_xlfn.XLOOKUP(AO336, BASE_MAPA!$D$2:$D$359, BASE_MAPA!$I$2:$I$359), "ERRO")</f>
        <v>ERRO</v>
      </c>
      <c r="BF336" s="281" t="str">
        <f ca="1"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 ca="1"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aca="1" ref="M3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aca="1" ref="N3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aca="1" ref="S3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aca="1" ref="T3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 ca="1">IF(BS_CONTROLE[[#This Row],[Atividade]]=0, "-", BS_CONTROLE[[#This Row],[Atividade]])</f>
        <v>-</v>
      </c>
      <c r="AJ337" s="9" t="str">
        <f ca="1">IF(D337="","*",VLOOKUP(AI337,BS_ATIVIDADE[#Data],3,FALSE))</f>
        <v>*</v>
      </c>
      <c r="AK337" s="278" t="str">
        <f ca="1">IF(BS_CONTROLE[[#This Row],[Local - Partida]]=0, "-", BS_CONTROLE[[#This Row],[Local - Partida]])</f>
        <v>-</v>
      </c>
      <c r="AL337" s="278" t="str">
        <f ca="1">IF(BS_CONTROLE[[#This Row],[Local - Encerramento]]=0, "-", BS_CONTROLE[[#This Row],[Local - Encerramento]])</f>
        <v>-</v>
      </c>
      <c r="AM337" s="278" t="str">
        <f ca="1">IF(BS_CONTROLE[[#This Row],[Entre - Estações]]=0, "-", BS_CONTROLE[[#This Row],[Entre - Estações]])</f>
        <v>-</v>
      </c>
      <c r="AN337" s="278" t="str">
        <f ca="1">IF(BS_CONTROLE[[#This Row],[SB]]=0, "-", BS_CONTROLE[[#This Row],[SB]])</f>
        <v>-</v>
      </c>
      <c r="AO337" s="279" t="str">
        <f ca="1">IF(BS_CONTROLE[[#This Row],[SUB]]=0, "-", BS_CONTROLE[[#This Row],[SUB]])</f>
        <v>-</v>
      </c>
      <c r="AP337" s="280" t="str">
        <f ca="1">IF(BS_CONTROLE[[#This Row],[KM - Inicio]]=0, "-", BS_CONTROLE[[#This Row],[KM - Inicio]])</f>
        <v>-</v>
      </c>
      <c r="AQ337" s="280" t="str">
        <f ca="1"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 ca="1">IFERROR(_xlfn.XLOOKUP(AI337, BS_ATIVIDADE[ATIVIDADE],BS_ATIVIDADE[UNIDADE] ), "*")</f>
        <v>*</v>
      </c>
      <c r="BC337" s="70" t="str" cm="1">
        <f t="array" aca="1" ref="BC3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aca="1" ref="BD33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 ca="1">IFERROR(_xlfn.XLOOKUP(AO337, BASE_MAPA!$D$2:$D$359, BASE_MAPA!$I$2:$I$359), "ERRO")</f>
        <v>ERRO</v>
      </c>
      <c r="BF337" s="281" t="str">
        <f ca="1"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 ca="1"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aca="1" ref="M3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aca="1" ref="N3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aca="1" ref="S3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aca="1" ref="T3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 ca="1">IF(BS_CONTROLE[[#This Row],[Atividade]]=0, "-", BS_CONTROLE[[#This Row],[Atividade]])</f>
        <v>-</v>
      </c>
      <c r="AJ338" s="9" t="str">
        <f ca="1">IF(D338="","*",VLOOKUP(AI338,BS_ATIVIDADE[#Data],3,FALSE))</f>
        <v>*</v>
      </c>
      <c r="AK338" s="278" t="str">
        <f ca="1">IF(BS_CONTROLE[[#This Row],[Local - Partida]]=0, "-", BS_CONTROLE[[#This Row],[Local - Partida]])</f>
        <v>-</v>
      </c>
      <c r="AL338" s="278" t="str">
        <f ca="1">IF(BS_CONTROLE[[#This Row],[Local - Encerramento]]=0, "-", BS_CONTROLE[[#This Row],[Local - Encerramento]])</f>
        <v>-</v>
      </c>
      <c r="AM338" s="278" t="str">
        <f ca="1">IF(BS_CONTROLE[[#This Row],[Entre - Estações]]=0, "-", BS_CONTROLE[[#This Row],[Entre - Estações]])</f>
        <v>-</v>
      </c>
      <c r="AN338" s="278" t="str">
        <f ca="1">IF(BS_CONTROLE[[#This Row],[SB]]=0, "-", BS_CONTROLE[[#This Row],[SB]])</f>
        <v>-</v>
      </c>
      <c r="AO338" s="279" t="str">
        <f ca="1">IF(BS_CONTROLE[[#This Row],[SUB]]=0, "-", BS_CONTROLE[[#This Row],[SUB]])</f>
        <v>-</v>
      </c>
      <c r="AP338" s="280" t="str">
        <f ca="1">IF(BS_CONTROLE[[#This Row],[KM - Inicio]]=0, "-", BS_CONTROLE[[#This Row],[KM - Inicio]])</f>
        <v>-</v>
      </c>
      <c r="AQ338" s="280" t="str">
        <f ca="1"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 ca="1">IFERROR(_xlfn.XLOOKUP(AI338, BS_ATIVIDADE[ATIVIDADE],BS_ATIVIDADE[UNIDADE] ), "*")</f>
        <v>*</v>
      </c>
      <c r="BC338" s="70" t="str" cm="1">
        <f t="array" aca="1" ref="BC3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aca="1" ref="BD33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 ca="1">IFERROR(_xlfn.XLOOKUP(AO338, BASE_MAPA!$D$2:$D$359, BASE_MAPA!$I$2:$I$359), "ERRO")</f>
        <v>ERRO</v>
      </c>
      <c r="BF338" s="281" t="str">
        <f ca="1"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 ca="1"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aca="1" ref="M3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aca="1" ref="N3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aca="1" ref="S3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aca="1" ref="T3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 ca="1">IF(BS_CONTROLE[[#This Row],[Atividade]]=0, "-", BS_CONTROLE[[#This Row],[Atividade]])</f>
        <v>-</v>
      </c>
      <c r="AJ339" s="9" t="str">
        <f ca="1">IF(D339="","*",VLOOKUP(AI339,BS_ATIVIDADE[#Data],3,FALSE))</f>
        <v>*</v>
      </c>
      <c r="AK339" s="278" t="str">
        <f ca="1">IF(BS_CONTROLE[[#This Row],[Local - Partida]]=0, "-", BS_CONTROLE[[#This Row],[Local - Partida]])</f>
        <v>-</v>
      </c>
      <c r="AL339" s="278" t="str">
        <f ca="1">IF(BS_CONTROLE[[#This Row],[Local - Encerramento]]=0, "-", BS_CONTROLE[[#This Row],[Local - Encerramento]])</f>
        <v>-</v>
      </c>
      <c r="AM339" s="278" t="str">
        <f ca="1">IF(BS_CONTROLE[[#This Row],[Entre - Estações]]=0, "-", BS_CONTROLE[[#This Row],[Entre - Estações]])</f>
        <v>-</v>
      </c>
      <c r="AN339" s="278" t="str">
        <f ca="1">IF(BS_CONTROLE[[#This Row],[SB]]=0, "-", BS_CONTROLE[[#This Row],[SB]])</f>
        <v>-</v>
      </c>
      <c r="AO339" s="279" t="str">
        <f ca="1">IF(BS_CONTROLE[[#This Row],[SUB]]=0, "-", BS_CONTROLE[[#This Row],[SUB]])</f>
        <v>-</v>
      </c>
      <c r="AP339" s="280" t="str">
        <f ca="1">IF(BS_CONTROLE[[#This Row],[KM - Inicio]]=0, "-", BS_CONTROLE[[#This Row],[KM - Inicio]])</f>
        <v>-</v>
      </c>
      <c r="AQ339" s="280" t="str">
        <f ca="1"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 ca="1">IFERROR(_xlfn.XLOOKUP(AI339, BS_ATIVIDADE[ATIVIDADE],BS_ATIVIDADE[UNIDADE] ), "*")</f>
        <v>*</v>
      </c>
      <c r="BC339" s="70" t="str" cm="1">
        <f t="array" aca="1" ref="BC3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aca="1" ref="BD33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 ca="1">IFERROR(_xlfn.XLOOKUP(AO339, BASE_MAPA!$D$2:$D$359, BASE_MAPA!$I$2:$I$359), "ERRO")</f>
        <v>ERRO</v>
      </c>
      <c r="BF339" s="281" t="str">
        <f ca="1"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 ca="1"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aca="1" ref="M3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aca="1" ref="N3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aca="1" ref="S3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aca="1" ref="T3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 ca="1">IF(BS_CONTROLE[[#This Row],[Atividade]]=0, "-", BS_CONTROLE[[#This Row],[Atividade]])</f>
        <v>-</v>
      </c>
      <c r="AJ340" s="9" t="str">
        <f ca="1">IF(D340="","*",VLOOKUP(AI340,BS_ATIVIDADE[#Data],3,FALSE))</f>
        <v>*</v>
      </c>
      <c r="AK340" s="278" t="str">
        <f ca="1">IF(BS_CONTROLE[[#This Row],[Local - Partida]]=0, "-", BS_CONTROLE[[#This Row],[Local - Partida]])</f>
        <v>-</v>
      </c>
      <c r="AL340" s="278" t="str">
        <f ca="1">IF(BS_CONTROLE[[#This Row],[Local - Encerramento]]=0, "-", BS_CONTROLE[[#This Row],[Local - Encerramento]])</f>
        <v>-</v>
      </c>
      <c r="AM340" s="278" t="str">
        <f ca="1">IF(BS_CONTROLE[[#This Row],[Entre - Estações]]=0, "-", BS_CONTROLE[[#This Row],[Entre - Estações]])</f>
        <v>-</v>
      </c>
      <c r="AN340" s="278" t="str">
        <f ca="1">IF(BS_CONTROLE[[#This Row],[SB]]=0, "-", BS_CONTROLE[[#This Row],[SB]])</f>
        <v>-</v>
      </c>
      <c r="AO340" s="279" t="str">
        <f ca="1">IF(BS_CONTROLE[[#This Row],[SUB]]=0, "-", BS_CONTROLE[[#This Row],[SUB]])</f>
        <v>-</v>
      </c>
      <c r="AP340" s="280" t="str">
        <f ca="1">IF(BS_CONTROLE[[#This Row],[KM - Inicio]]=0, "-", BS_CONTROLE[[#This Row],[KM - Inicio]])</f>
        <v>-</v>
      </c>
      <c r="AQ340" s="280" t="str">
        <f ca="1"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 ca="1">IFERROR(_xlfn.XLOOKUP(AI340, BS_ATIVIDADE[ATIVIDADE],BS_ATIVIDADE[UNIDADE] ), "*")</f>
        <v>*</v>
      </c>
      <c r="BC340" s="70" t="str" cm="1">
        <f t="array" aca="1" ref="BC3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aca="1" ref="BD34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 ca="1">IFERROR(_xlfn.XLOOKUP(AO340, BASE_MAPA!$D$2:$D$359, BASE_MAPA!$I$2:$I$359), "ERRO")</f>
        <v>ERRO</v>
      </c>
      <c r="BF340" s="281" t="str">
        <f ca="1"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 ca="1"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aca="1" ref="M3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aca="1" ref="N3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aca="1" ref="S3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aca="1" ref="T3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 ca="1">IF(BS_CONTROLE[[#This Row],[Atividade]]=0, "-", BS_CONTROLE[[#This Row],[Atividade]])</f>
        <v>-</v>
      </c>
      <c r="AJ341" s="9" t="str">
        <f ca="1">IF(D341="","*",VLOOKUP(AI341,BS_ATIVIDADE[#Data],3,FALSE))</f>
        <v>*</v>
      </c>
      <c r="AK341" s="278" t="str">
        <f ca="1">IF(BS_CONTROLE[[#This Row],[Local - Partida]]=0, "-", BS_CONTROLE[[#This Row],[Local - Partida]])</f>
        <v>-</v>
      </c>
      <c r="AL341" s="278" t="str">
        <f ca="1">IF(BS_CONTROLE[[#This Row],[Local - Encerramento]]=0, "-", BS_CONTROLE[[#This Row],[Local - Encerramento]])</f>
        <v>-</v>
      </c>
      <c r="AM341" s="278" t="str">
        <f ca="1">IF(BS_CONTROLE[[#This Row],[Entre - Estações]]=0, "-", BS_CONTROLE[[#This Row],[Entre - Estações]])</f>
        <v>-</v>
      </c>
      <c r="AN341" s="278" t="str">
        <f ca="1">IF(BS_CONTROLE[[#This Row],[SB]]=0, "-", BS_CONTROLE[[#This Row],[SB]])</f>
        <v>-</v>
      </c>
      <c r="AO341" s="279" t="str">
        <f ca="1">IF(BS_CONTROLE[[#This Row],[SUB]]=0, "-", BS_CONTROLE[[#This Row],[SUB]])</f>
        <v>-</v>
      </c>
      <c r="AP341" s="280" t="str">
        <f ca="1">IF(BS_CONTROLE[[#This Row],[KM - Inicio]]=0, "-", BS_CONTROLE[[#This Row],[KM - Inicio]])</f>
        <v>-</v>
      </c>
      <c r="AQ341" s="280" t="str">
        <f ca="1"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 ca="1">IFERROR(_xlfn.XLOOKUP(AI341, BS_ATIVIDADE[ATIVIDADE],BS_ATIVIDADE[UNIDADE] ), "*")</f>
        <v>*</v>
      </c>
      <c r="BC341" s="70" t="str" cm="1">
        <f t="array" aca="1" ref="BC3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aca="1" ref="BD34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 ca="1">IFERROR(_xlfn.XLOOKUP(AO341, BASE_MAPA!$D$2:$D$359, BASE_MAPA!$I$2:$I$359), "ERRO")</f>
        <v>ERRO</v>
      </c>
      <c r="BF341" s="281" t="str">
        <f ca="1"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 ca="1"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aca="1" ref="M3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aca="1" ref="N3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aca="1" ref="S3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aca="1" ref="T3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 ca="1">IF(BS_CONTROLE[[#This Row],[Atividade]]=0, "-", BS_CONTROLE[[#This Row],[Atividade]])</f>
        <v>-</v>
      </c>
      <c r="AJ342" s="9" t="str">
        <f ca="1">IF(D342="","*",VLOOKUP(AI342,BS_ATIVIDADE[#Data],3,FALSE))</f>
        <v>*</v>
      </c>
      <c r="AK342" s="278" t="str">
        <f ca="1">IF(BS_CONTROLE[[#This Row],[Local - Partida]]=0, "-", BS_CONTROLE[[#This Row],[Local - Partida]])</f>
        <v>-</v>
      </c>
      <c r="AL342" s="278" t="str">
        <f ca="1">IF(BS_CONTROLE[[#This Row],[Local - Encerramento]]=0, "-", BS_CONTROLE[[#This Row],[Local - Encerramento]])</f>
        <v>-</v>
      </c>
      <c r="AM342" s="278" t="str">
        <f ca="1">IF(BS_CONTROLE[[#This Row],[Entre - Estações]]=0, "-", BS_CONTROLE[[#This Row],[Entre - Estações]])</f>
        <v>-</v>
      </c>
      <c r="AN342" s="278" t="str">
        <f ca="1">IF(BS_CONTROLE[[#This Row],[SB]]=0, "-", BS_CONTROLE[[#This Row],[SB]])</f>
        <v>-</v>
      </c>
      <c r="AO342" s="279" t="str">
        <f ca="1">IF(BS_CONTROLE[[#This Row],[SUB]]=0, "-", BS_CONTROLE[[#This Row],[SUB]])</f>
        <v>-</v>
      </c>
      <c r="AP342" s="280" t="str">
        <f ca="1">IF(BS_CONTROLE[[#This Row],[KM - Inicio]]=0, "-", BS_CONTROLE[[#This Row],[KM - Inicio]])</f>
        <v>-</v>
      </c>
      <c r="AQ342" s="280" t="str">
        <f ca="1"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 ca="1">IFERROR(_xlfn.XLOOKUP(AI342, BS_ATIVIDADE[ATIVIDADE],BS_ATIVIDADE[UNIDADE] ), "*")</f>
        <v>*</v>
      </c>
      <c r="BC342" s="70" t="str" cm="1">
        <f t="array" aca="1" ref="BC3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aca="1" ref="BD34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 ca="1">IFERROR(_xlfn.XLOOKUP(AO342, BASE_MAPA!$D$2:$D$359, BASE_MAPA!$I$2:$I$359), "ERRO")</f>
        <v>ERRO</v>
      </c>
      <c r="BF342" s="281" t="str">
        <f ca="1"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 ca="1"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aca="1" ref="M3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aca="1" ref="N3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aca="1" ref="S3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aca="1" ref="T3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 ca="1">IF(BS_CONTROLE[[#This Row],[Atividade]]=0, "-", BS_CONTROLE[[#This Row],[Atividade]])</f>
        <v>-</v>
      </c>
      <c r="AJ343" s="9" t="str">
        <f ca="1">IF(D343="","*",VLOOKUP(AI343,BS_ATIVIDADE[#Data],3,FALSE))</f>
        <v>*</v>
      </c>
      <c r="AK343" s="278" t="str">
        <f ca="1">IF(BS_CONTROLE[[#This Row],[Local - Partida]]=0, "-", BS_CONTROLE[[#This Row],[Local - Partida]])</f>
        <v>-</v>
      </c>
      <c r="AL343" s="278" t="str">
        <f ca="1">IF(BS_CONTROLE[[#This Row],[Local - Encerramento]]=0, "-", BS_CONTROLE[[#This Row],[Local - Encerramento]])</f>
        <v>-</v>
      </c>
      <c r="AM343" s="278" t="str">
        <f ca="1">IF(BS_CONTROLE[[#This Row],[Entre - Estações]]=0, "-", BS_CONTROLE[[#This Row],[Entre - Estações]])</f>
        <v>-</v>
      </c>
      <c r="AN343" s="278" t="str">
        <f ca="1">IF(BS_CONTROLE[[#This Row],[SB]]=0, "-", BS_CONTROLE[[#This Row],[SB]])</f>
        <v>-</v>
      </c>
      <c r="AO343" s="279" t="str">
        <f ca="1">IF(BS_CONTROLE[[#This Row],[SUB]]=0, "-", BS_CONTROLE[[#This Row],[SUB]])</f>
        <v>-</v>
      </c>
      <c r="AP343" s="280" t="str">
        <f ca="1">IF(BS_CONTROLE[[#This Row],[KM - Inicio]]=0, "-", BS_CONTROLE[[#This Row],[KM - Inicio]])</f>
        <v>-</v>
      </c>
      <c r="AQ343" s="280" t="str">
        <f ca="1"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 ca="1">IFERROR(_xlfn.XLOOKUP(AI343, BS_ATIVIDADE[ATIVIDADE],BS_ATIVIDADE[UNIDADE] ), "*")</f>
        <v>*</v>
      </c>
      <c r="BC343" s="70" t="str" cm="1">
        <f t="array" aca="1" ref="BC3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aca="1" ref="BD34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 ca="1">IFERROR(_xlfn.XLOOKUP(AO343, BASE_MAPA!$D$2:$D$359, BASE_MAPA!$I$2:$I$359), "ERRO")</f>
        <v>ERRO</v>
      </c>
      <c r="BF343" s="281" t="str">
        <f ca="1"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 ca="1"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aca="1" ref="M3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aca="1" ref="N3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aca="1" ref="S3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aca="1" ref="T3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 ca="1">IF(BS_CONTROLE[[#This Row],[Atividade]]=0, "-", BS_CONTROLE[[#This Row],[Atividade]])</f>
        <v>-</v>
      </c>
      <c r="AJ344" s="9" t="str">
        <f ca="1">IF(D344="","*",VLOOKUP(AI344,BS_ATIVIDADE[#Data],3,FALSE))</f>
        <v>*</v>
      </c>
      <c r="AK344" s="278" t="str">
        <f ca="1">IF(BS_CONTROLE[[#This Row],[Local - Partida]]=0, "-", BS_CONTROLE[[#This Row],[Local - Partida]])</f>
        <v>-</v>
      </c>
      <c r="AL344" s="278" t="str">
        <f ca="1">IF(BS_CONTROLE[[#This Row],[Local - Encerramento]]=0, "-", BS_CONTROLE[[#This Row],[Local - Encerramento]])</f>
        <v>-</v>
      </c>
      <c r="AM344" s="278" t="str">
        <f ca="1">IF(BS_CONTROLE[[#This Row],[Entre - Estações]]=0, "-", BS_CONTROLE[[#This Row],[Entre - Estações]])</f>
        <v>-</v>
      </c>
      <c r="AN344" s="278" t="str">
        <f ca="1">IF(BS_CONTROLE[[#This Row],[SB]]=0, "-", BS_CONTROLE[[#This Row],[SB]])</f>
        <v>-</v>
      </c>
      <c r="AO344" s="279" t="str">
        <f ca="1">IF(BS_CONTROLE[[#This Row],[SUB]]=0, "-", BS_CONTROLE[[#This Row],[SUB]])</f>
        <v>-</v>
      </c>
      <c r="AP344" s="280" t="str">
        <f ca="1">IF(BS_CONTROLE[[#This Row],[KM - Inicio]]=0, "-", BS_CONTROLE[[#This Row],[KM - Inicio]])</f>
        <v>-</v>
      </c>
      <c r="AQ344" s="280" t="str">
        <f ca="1"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 ca="1">IFERROR(_xlfn.XLOOKUP(AI344, BS_ATIVIDADE[ATIVIDADE],BS_ATIVIDADE[UNIDADE] ), "*")</f>
        <v>*</v>
      </c>
      <c r="BC344" s="70" t="str" cm="1">
        <f t="array" aca="1" ref="BC3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aca="1" ref="BD34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 ca="1">IFERROR(_xlfn.XLOOKUP(AO344, BASE_MAPA!$D$2:$D$359, BASE_MAPA!$I$2:$I$359), "ERRO")</f>
        <v>ERRO</v>
      </c>
      <c r="BF344" s="281" t="str">
        <f ca="1"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 ca="1"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aca="1" ref="M3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aca="1" ref="N3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aca="1" ref="S3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aca="1" ref="T3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 ca="1">IF(BS_CONTROLE[[#This Row],[Atividade]]=0, "-", BS_CONTROLE[[#This Row],[Atividade]])</f>
        <v>-</v>
      </c>
      <c r="AJ345" s="9" t="str">
        <f ca="1">IF(D345="","*",VLOOKUP(AI345,BS_ATIVIDADE[#Data],3,FALSE))</f>
        <v>*</v>
      </c>
      <c r="AK345" s="278" t="str">
        <f ca="1">IF(BS_CONTROLE[[#This Row],[Local - Partida]]=0, "-", BS_CONTROLE[[#This Row],[Local - Partida]])</f>
        <v>-</v>
      </c>
      <c r="AL345" s="278" t="str">
        <f ca="1">IF(BS_CONTROLE[[#This Row],[Local - Encerramento]]=0, "-", BS_CONTROLE[[#This Row],[Local - Encerramento]])</f>
        <v>-</v>
      </c>
      <c r="AM345" s="278" t="str">
        <f ca="1">IF(BS_CONTROLE[[#This Row],[Entre - Estações]]=0, "-", BS_CONTROLE[[#This Row],[Entre - Estações]])</f>
        <v>-</v>
      </c>
      <c r="AN345" s="278" t="str">
        <f ca="1">IF(BS_CONTROLE[[#This Row],[SB]]=0, "-", BS_CONTROLE[[#This Row],[SB]])</f>
        <v>-</v>
      </c>
      <c r="AO345" s="279" t="str">
        <f ca="1">IF(BS_CONTROLE[[#This Row],[SUB]]=0, "-", BS_CONTROLE[[#This Row],[SUB]])</f>
        <v>-</v>
      </c>
      <c r="AP345" s="280" t="str">
        <f ca="1">IF(BS_CONTROLE[[#This Row],[KM - Inicio]]=0, "-", BS_CONTROLE[[#This Row],[KM - Inicio]])</f>
        <v>-</v>
      </c>
      <c r="AQ345" s="280" t="str">
        <f ca="1"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 ca="1">IFERROR(_xlfn.XLOOKUP(AI345, BS_ATIVIDADE[ATIVIDADE],BS_ATIVIDADE[UNIDADE] ), "*")</f>
        <v>*</v>
      </c>
      <c r="BC345" s="70" t="str" cm="1">
        <f t="array" aca="1" ref="BC3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aca="1" ref="BD34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 ca="1">IFERROR(_xlfn.XLOOKUP(AO345, BASE_MAPA!$D$2:$D$359, BASE_MAPA!$I$2:$I$359), "ERRO")</f>
        <v>ERRO</v>
      </c>
      <c r="BF345" s="281" t="str">
        <f ca="1"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 ca="1"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aca="1" ref="M3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aca="1" ref="N3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aca="1" ref="S3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aca="1" ref="T3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 ca="1">IF(BS_CONTROLE[[#This Row],[Atividade]]=0, "-", BS_CONTROLE[[#This Row],[Atividade]])</f>
        <v>-</v>
      </c>
      <c r="AJ346" s="9" t="str">
        <f ca="1">IF(D346="","*",VLOOKUP(AI346,BS_ATIVIDADE[#Data],3,FALSE))</f>
        <v>*</v>
      </c>
      <c r="AK346" s="278" t="str">
        <f ca="1">IF(BS_CONTROLE[[#This Row],[Local - Partida]]=0, "-", BS_CONTROLE[[#This Row],[Local - Partida]])</f>
        <v>-</v>
      </c>
      <c r="AL346" s="278" t="str">
        <f ca="1">IF(BS_CONTROLE[[#This Row],[Local - Encerramento]]=0, "-", BS_CONTROLE[[#This Row],[Local - Encerramento]])</f>
        <v>-</v>
      </c>
      <c r="AM346" s="278" t="str">
        <f ca="1">IF(BS_CONTROLE[[#This Row],[Entre - Estações]]=0, "-", BS_CONTROLE[[#This Row],[Entre - Estações]])</f>
        <v>-</v>
      </c>
      <c r="AN346" s="278" t="str">
        <f ca="1">IF(BS_CONTROLE[[#This Row],[SB]]=0, "-", BS_CONTROLE[[#This Row],[SB]])</f>
        <v>-</v>
      </c>
      <c r="AO346" s="279" t="str">
        <f ca="1">IF(BS_CONTROLE[[#This Row],[SUB]]=0, "-", BS_CONTROLE[[#This Row],[SUB]])</f>
        <v>-</v>
      </c>
      <c r="AP346" s="280" t="str">
        <f ca="1">IF(BS_CONTROLE[[#This Row],[KM - Inicio]]=0, "-", BS_CONTROLE[[#This Row],[KM - Inicio]])</f>
        <v>-</v>
      </c>
      <c r="AQ346" s="280" t="str">
        <f ca="1"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 ca="1">IFERROR(_xlfn.XLOOKUP(AI346, BS_ATIVIDADE[ATIVIDADE],BS_ATIVIDADE[UNIDADE] ), "*")</f>
        <v>*</v>
      </c>
      <c r="BC346" s="70" t="str" cm="1">
        <f t="array" aca="1" ref="BC3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aca="1" ref="BD34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 ca="1">IFERROR(_xlfn.XLOOKUP(AO346, BASE_MAPA!$D$2:$D$359, BASE_MAPA!$I$2:$I$359), "ERRO")</f>
        <v>ERRO</v>
      </c>
      <c r="BF346" s="281" t="str">
        <f ca="1"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 ca="1"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aca="1" ref="M3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aca="1" ref="N3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aca="1" ref="S3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aca="1" ref="T3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 ca="1">IF(BS_CONTROLE[[#This Row],[Atividade]]=0, "-", BS_CONTROLE[[#This Row],[Atividade]])</f>
        <v>-</v>
      </c>
      <c r="AJ347" s="9" t="str">
        <f ca="1">IF(D347="","*",VLOOKUP(AI347,BS_ATIVIDADE[#Data],3,FALSE))</f>
        <v>*</v>
      </c>
      <c r="AK347" s="278" t="str">
        <f ca="1">IF(BS_CONTROLE[[#This Row],[Local - Partida]]=0, "-", BS_CONTROLE[[#This Row],[Local - Partida]])</f>
        <v>-</v>
      </c>
      <c r="AL347" s="278" t="str">
        <f ca="1">IF(BS_CONTROLE[[#This Row],[Local - Encerramento]]=0, "-", BS_CONTROLE[[#This Row],[Local - Encerramento]])</f>
        <v>-</v>
      </c>
      <c r="AM347" s="278" t="str">
        <f ca="1">IF(BS_CONTROLE[[#This Row],[Entre - Estações]]=0, "-", BS_CONTROLE[[#This Row],[Entre - Estações]])</f>
        <v>-</v>
      </c>
      <c r="AN347" s="278" t="str">
        <f ca="1">IF(BS_CONTROLE[[#This Row],[SB]]=0, "-", BS_CONTROLE[[#This Row],[SB]])</f>
        <v>-</v>
      </c>
      <c r="AO347" s="279" t="str">
        <f ca="1">IF(BS_CONTROLE[[#This Row],[SUB]]=0, "-", BS_CONTROLE[[#This Row],[SUB]])</f>
        <v>-</v>
      </c>
      <c r="AP347" s="280" t="str">
        <f ca="1">IF(BS_CONTROLE[[#This Row],[KM - Inicio]]=0, "-", BS_CONTROLE[[#This Row],[KM - Inicio]])</f>
        <v>-</v>
      </c>
      <c r="AQ347" s="280" t="str">
        <f ca="1"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 ca="1">IFERROR(_xlfn.XLOOKUP(AI347, BS_ATIVIDADE[ATIVIDADE],BS_ATIVIDADE[UNIDADE] ), "*")</f>
        <v>*</v>
      </c>
      <c r="BC347" s="70" t="str" cm="1">
        <f t="array" aca="1" ref="BC3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aca="1" ref="BD34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 ca="1">IFERROR(_xlfn.XLOOKUP(AO347, BASE_MAPA!$D$2:$D$359, BASE_MAPA!$I$2:$I$359), "ERRO")</f>
        <v>ERRO</v>
      </c>
      <c r="BF347" s="281" t="str">
        <f ca="1"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 ca="1"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aca="1" ref="M3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aca="1" ref="N3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aca="1" ref="S3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aca="1" ref="T3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 ca="1">IF(BS_CONTROLE[[#This Row],[Atividade]]=0, "-", BS_CONTROLE[[#This Row],[Atividade]])</f>
        <v>-</v>
      </c>
      <c r="AJ348" s="9" t="str">
        <f ca="1">IF(D348="","*",VLOOKUP(AI348,BS_ATIVIDADE[#Data],3,FALSE))</f>
        <v>*</v>
      </c>
      <c r="AK348" s="278" t="str">
        <f ca="1">IF(BS_CONTROLE[[#This Row],[Local - Partida]]=0, "-", BS_CONTROLE[[#This Row],[Local - Partida]])</f>
        <v>-</v>
      </c>
      <c r="AL348" s="278" t="str">
        <f ca="1">IF(BS_CONTROLE[[#This Row],[Local - Encerramento]]=0, "-", BS_CONTROLE[[#This Row],[Local - Encerramento]])</f>
        <v>-</v>
      </c>
      <c r="AM348" s="278" t="str">
        <f ca="1">IF(BS_CONTROLE[[#This Row],[Entre - Estações]]=0, "-", BS_CONTROLE[[#This Row],[Entre - Estações]])</f>
        <v>-</v>
      </c>
      <c r="AN348" s="278" t="str">
        <f ca="1">IF(BS_CONTROLE[[#This Row],[SB]]=0, "-", BS_CONTROLE[[#This Row],[SB]])</f>
        <v>-</v>
      </c>
      <c r="AO348" s="279" t="str">
        <f ca="1">IF(BS_CONTROLE[[#This Row],[SUB]]=0, "-", BS_CONTROLE[[#This Row],[SUB]])</f>
        <v>-</v>
      </c>
      <c r="AP348" s="280" t="str">
        <f ca="1">IF(BS_CONTROLE[[#This Row],[KM - Inicio]]=0, "-", BS_CONTROLE[[#This Row],[KM - Inicio]])</f>
        <v>-</v>
      </c>
      <c r="AQ348" s="280" t="str">
        <f ca="1"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 ca="1">IFERROR(_xlfn.XLOOKUP(AI348, BS_ATIVIDADE[ATIVIDADE],BS_ATIVIDADE[UNIDADE] ), "*")</f>
        <v>*</v>
      </c>
      <c r="BC348" s="70" t="str" cm="1">
        <f t="array" aca="1" ref="BC3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aca="1" ref="BD34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 ca="1">IFERROR(_xlfn.XLOOKUP(AO348, BASE_MAPA!$D$2:$D$359, BASE_MAPA!$I$2:$I$359), "ERRO")</f>
        <v>ERRO</v>
      </c>
      <c r="BF348" s="281" t="str">
        <f ca="1"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 ca="1"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aca="1" ref="M3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aca="1" ref="N3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aca="1" ref="S3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aca="1" ref="T3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 ca="1">IF(BS_CONTROLE[[#This Row],[Atividade]]=0, "-", BS_CONTROLE[[#This Row],[Atividade]])</f>
        <v>-</v>
      </c>
      <c r="AJ349" s="9" t="str">
        <f ca="1">IF(D349="","*",VLOOKUP(AI349,BS_ATIVIDADE[#Data],3,FALSE))</f>
        <v>*</v>
      </c>
      <c r="AK349" s="278" t="str">
        <f ca="1">IF(BS_CONTROLE[[#This Row],[Local - Partida]]=0, "-", BS_CONTROLE[[#This Row],[Local - Partida]])</f>
        <v>-</v>
      </c>
      <c r="AL349" s="278" t="str">
        <f ca="1">IF(BS_CONTROLE[[#This Row],[Local - Encerramento]]=0, "-", BS_CONTROLE[[#This Row],[Local - Encerramento]])</f>
        <v>-</v>
      </c>
      <c r="AM349" s="278" t="str">
        <f ca="1">IF(BS_CONTROLE[[#This Row],[Entre - Estações]]=0, "-", BS_CONTROLE[[#This Row],[Entre - Estações]])</f>
        <v>-</v>
      </c>
      <c r="AN349" s="278" t="str">
        <f ca="1">IF(BS_CONTROLE[[#This Row],[SB]]=0, "-", BS_CONTROLE[[#This Row],[SB]])</f>
        <v>-</v>
      </c>
      <c r="AO349" s="279" t="str">
        <f ca="1">IF(BS_CONTROLE[[#This Row],[SUB]]=0, "-", BS_CONTROLE[[#This Row],[SUB]])</f>
        <v>-</v>
      </c>
      <c r="AP349" s="280" t="str">
        <f ca="1">IF(BS_CONTROLE[[#This Row],[KM - Inicio]]=0, "-", BS_CONTROLE[[#This Row],[KM - Inicio]])</f>
        <v>-</v>
      </c>
      <c r="AQ349" s="280" t="str">
        <f ca="1"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 ca="1">IFERROR(_xlfn.XLOOKUP(AI349, BS_ATIVIDADE[ATIVIDADE],BS_ATIVIDADE[UNIDADE] ), "*")</f>
        <v>*</v>
      </c>
      <c r="BC349" s="70" t="str" cm="1">
        <f t="array" aca="1" ref="BC3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aca="1" ref="BD34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 ca="1">IFERROR(_xlfn.XLOOKUP(AO349, BASE_MAPA!$D$2:$D$359, BASE_MAPA!$I$2:$I$359), "ERRO")</f>
        <v>ERRO</v>
      </c>
      <c r="BF349" s="281" t="str">
        <f ca="1"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 ca="1"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aca="1" ref="M3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aca="1" ref="N3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aca="1" ref="S3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aca="1" ref="T3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 ca="1">IF(BS_CONTROLE[[#This Row],[Atividade]]=0, "-", BS_CONTROLE[[#This Row],[Atividade]])</f>
        <v>-</v>
      </c>
      <c r="AJ350" s="9" t="str">
        <f ca="1">IF(D350="","*",VLOOKUP(AI350,BS_ATIVIDADE[#Data],3,FALSE))</f>
        <v>*</v>
      </c>
      <c r="AK350" s="278" t="str">
        <f ca="1">IF(BS_CONTROLE[[#This Row],[Local - Partida]]=0, "-", BS_CONTROLE[[#This Row],[Local - Partida]])</f>
        <v>-</v>
      </c>
      <c r="AL350" s="278" t="str">
        <f ca="1">IF(BS_CONTROLE[[#This Row],[Local - Encerramento]]=0, "-", BS_CONTROLE[[#This Row],[Local - Encerramento]])</f>
        <v>-</v>
      </c>
      <c r="AM350" s="278" t="str">
        <f ca="1">IF(BS_CONTROLE[[#This Row],[Entre - Estações]]=0, "-", BS_CONTROLE[[#This Row],[Entre - Estações]])</f>
        <v>-</v>
      </c>
      <c r="AN350" s="278" t="str">
        <f ca="1">IF(BS_CONTROLE[[#This Row],[SB]]=0, "-", BS_CONTROLE[[#This Row],[SB]])</f>
        <v>-</v>
      </c>
      <c r="AO350" s="279" t="str">
        <f ca="1">IF(BS_CONTROLE[[#This Row],[SUB]]=0, "-", BS_CONTROLE[[#This Row],[SUB]])</f>
        <v>-</v>
      </c>
      <c r="AP350" s="280" t="str">
        <f ca="1">IF(BS_CONTROLE[[#This Row],[KM - Inicio]]=0, "-", BS_CONTROLE[[#This Row],[KM - Inicio]])</f>
        <v>-</v>
      </c>
      <c r="AQ350" s="280" t="str">
        <f ca="1"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 ca="1">IFERROR(_xlfn.XLOOKUP(AI350, BS_ATIVIDADE[ATIVIDADE],BS_ATIVIDADE[UNIDADE] ), "*")</f>
        <v>*</v>
      </c>
      <c r="BC350" s="70" t="str" cm="1">
        <f t="array" aca="1" ref="BC3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aca="1" ref="BD35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 ca="1">IFERROR(_xlfn.XLOOKUP(AO350, BASE_MAPA!$D$2:$D$359, BASE_MAPA!$I$2:$I$359), "ERRO")</f>
        <v>ERRO</v>
      </c>
      <c r="BF350" s="281" t="str">
        <f ca="1"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 ca="1"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aca="1" ref="M3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aca="1" ref="N3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aca="1" ref="S3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aca="1" ref="T3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 ca="1">IF(BS_CONTROLE[[#This Row],[Atividade]]=0, "-", BS_CONTROLE[[#This Row],[Atividade]])</f>
        <v>-</v>
      </c>
      <c r="AJ351" s="9" t="str">
        <f ca="1">IF(D351="","*",VLOOKUP(AI351,BS_ATIVIDADE[#Data],3,FALSE))</f>
        <v>*</v>
      </c>
      <c r="AK351" s="278" t="str">
        <f ca="1">IF(BS_CONTROLE[[#This Row],[Local - Partida]]=0, "-", BS_CONTROLE[[#This Row],[Local - Partida]])</f>
        <v>-</v>
      </c>
      <c r="AL351" s="278" t="str">
        <f ca="1">IF(BS_CONTROLE[[#This Row],[Local - Encerramento]]=0, "-", BS_CONTROLE[[#This Row],[Local - Encerramento]])</f>
        <v>-</v>
      </c>
      <c r="AM351" s="278" t="str">
        <f ca="1">IF(BS_CONTROLE[[#This Row],[Entre - Estações]]=0, "-", BS_CONTROLE[[#This Row],[Entre - Estações]])</f>
        <v>-</v>
      </c>
      <c r="AN351" s="278" t="str">
        <f ca="1">IF(BS_CONTROLE[[#This Row],[SB]]=0, "-", BS_CONTROLE[[#This Row],[SB]])</f>
        <v>-</v>
      </c>
      <c r="AO351" s="279" t="str">
        <f ca="1">IF(BS_CONTROLE[[#This Row],[SUB]]=0, "-", BS_CONTROLE[[#This Row],[SUB]])</f>
        <v>-</v>
      </c>
      <c r="AP351" s="280" t="str">
        <f ca="1">IF(BS_CONTROLE[[#This Row],[KM - Inicio]]=0, "-", BS_CONTROLE[[#This Row],[KM - Inicio]])</f>
        <v>-</v>
      </c>
      <c r="AQ351" s="280" t="str">
        <f ca="1"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 ca="1">IFERROR(_xlfn.XLOOKUP(AI351, BS_ATIVIDADE[ATIVIDADE],BS_ATIVIDADE[UNIDADE] ), "*")</f>
        <v>*</v>
      </c>
      <c r="BC351" s="70" t="str" cm="1">
        <f t="array" aca="1" ref="BC3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aca="1" ref="BD35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 ca="1">IFERROR(_xlfn.XLOOKUP(AO351, BASE_MAPA!$D$2:$D$359, BASE_MAPA!$I$2:$I$359), "ERRO")</f>
        <v>ERRO</v>
      </c>
      <c r="BF351" s="281" t="str">
        <f ca="1"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 ca="1"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aca="1" ref="M3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aca="1" ref="N3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aca="1" ref="S3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aca="1" ref="T3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 ca="1">IF(BS_CONTROLE[[#This Row],[Atividade]]=0, "-", BS_CONTROLE[[#This Row],[Atividade]])</f>
        <v>-</v>
      </c>
      <c r="AJ352" s="9" t="str">
        <f ca="1">IF(D352="","*",VLOOKUP(AI352,BS_ATIVIDADE[#Data],3,FALSE))</f>
        <v>*</v>
      </c>
      <c r="AK352" s="278" t="str">
        <f ca="1">IF(BS_CONTROLE[[#This Row],[Local - Partida]]=0, "-", BS_CONTROLE[[#This Row],[Local - Partida]])</f>
        <v>-</v>
      </c>
      <c r="AL352" s="278" t="str">
        <f ca="1">IF(BS_CONTROLE[[#This Row],[Local - Encerramento]]=0, "-", BS_CONTROLE[[#This Row],[Local - Encerramento]])</f>
        <v>-</v>
      </c>
      <c r="AM352" s="278" t="str">
        <f ca="1">IF(BS_CONTROLE[[#This Row],[Entre - Estações]]=0, "-", BS_CONTROLE[[#This Row],[Entre - Estações]])</f>
        <v>-</v>
      </c>
      <c r="AN352" s="278" t="str">
        <f ca="1">IF(BS_CONTROLE[[#This Row],[SB]]=0, "-", BS_CONTROLE[[#This Row],[SB]])</f>
        <v>-</v>
      </c>
      <c r="AO352" s="279" t="str">
        <f ca="1">IF(BS_CONTROLE[[#This Row],[SUB]]=0, "-", BS_CONTROLE[[#This Row],[SUB]])</f>
        <v>-</v>
      </c>
      <c r="AP352" s="280" t="str">
        <f ca="1">IF(BS_CONTROLE[[#This Row],[KM - Inicio]]=0, "-", BS_CONTROLE[[#This Row],[KM - Inicio]])</f>
        <v>-</v>
      </c>
      <c r="AQ352" s="280" t="str">
        <f ca="1"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 ca="1">IFERROR(_xlfn.XLOOKUP(AI352, BS_ATIVIDADE[ATIVIDADE],BS_ATIVIDADE[UNIDADE] ), "*")</f>
        <v>*</v>
      </c>
      <c r="BC352" s="70" t="str" cm="1">
        <f t="array" aca="1" ref="BC3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aca="1" ref="BD35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 ca="1">IFERROR(_xlfn.XLOOKUP(AO352, BASE_MAPA!$D$2:$D$359, BASE_MAPA!$I$2:$I$359), "ERRO")</f>
        <v>ERRO</v>
      </c>
      <c r="BF352" s="281" t="str">
        <f ca="1"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 ca="1"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aca="1" ref="M3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aca="1" ref="N3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aca="1" ref="S3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aca="1" ref="T3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 ca="1">IF(BS_CONTROLE[[#This Row],[Atividade]]=0, "-", BS_CONTROLE[[#This Row],[Atividade]])</f>
        <v>-</v>
      </c>
      <c r="AJ353" s="9" t="str">
        <f ca="1">IF(D353="","*",VLOOKUP(AI353,BS_ATIVIDADE[#Data],3,FALSE))</f>
        <v>*</v>
      </c>
      <c r="AK353" s="278" t="str">
        <f ca="1">IF(BS_CONTROLE[[#This Row],[Local - Partida]]=0, "-", BS_CONTROLE[[#This Row],[Local - Partida]])</f>
        <v>-</v>
      </c>
      <c r="AL353" s="278" t="str">
        <f ca="1">IF(BS_CONTROLE[[#This Row],[Local - Encerramento]]=0, "-", BS_CONTROLE[[#This Row],[Local - Encerramento]])</f>
        <v>-</v>
      </c>
      <c r="AM353" s="278" t="str">
        <f ca="1">IF(BS_CONTROLE[[#This Row],[Entre - Estações]]=0, "-", BS_CONTROLE[[#This Row],[Entre - Estações]])</f>
        <v>-</v>
      </c>
      <c r="AN353" s="278" t="str">
        <f ca="1">IF(BS_CONTROLE[[#This Row],[SB]]=0, "-", BS_CONTROLE[[#This Row],[SB]])</f>
        <v>-</v>
      </c>
      <c r="AO353" s="279" t="str">
        <f ca="1">IF(BS_CONTROLE[[#This Row],[SUB]]=0, "-", BS_CONTROLE[[#This Row],[SUB]])</f>
        <v>-</v>
      </c>
      <c r="AP353" s="280" t="str">
        <f ca="1">IF(BS_CONTROLE[[#This Row],[KM - Inicio]]=0, "-", BS_CONTROLE[[#This Row],[KM - Inicio]])</f>
        <v>-</v>
      </c>
      <c r="AQ353" s="280" t="str">
        <f ca="1"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 ca="1">IFERROR(_xlfn.XLOOKUP(AI353, BS_ATIVIDADE[ATIVIDADE],BS_ATIVIDADE[UNIDADE] ), "*")</f>
        <v>*</v>
      </c>
      <c r="BC353" s="70" t="str" cm="1">
        <f t="array" aca="1" ref="BC3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aca="1" ref="BD35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 ca="1">IFERROR(_xlfn.XLOOKUP(AO353, BASE_MAPA!$D$2:$D$359, BASE_MAPA!$I$2:$I$359), "ERRO")</f>
        <v>ERRO</v>
      </c>
      <c r="BF353" s="281" t="str">
        <f ca="1"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 ca="1"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aca="1" ref="M3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aca="1" ref="N3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aca="1" ref="S3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aca="1" ref="T3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 ca="1">IF(BS_CONTROLE[[#This Row],[Atividade]]=0, "-", BS_CONTROLE[[#This Row],[Atividade]])</f>
        <v>-</v>
      </c>
      <c r="AJ354" s="9" t="str">
        <f ca="1">IF(D354="","*",VLOOKUP(AI354,BS_ATIVIDADE[#Data],3,FALSE))</f>
        <v>*</v>
      </c>
      <c r="AK354" s="278" t="str">
        <f ca="1">IF(BS_CONTROLE[[#This Row],[Local - Partida]]=0, "-", BS_CONTROLE[[#This Row],[Local - Partida]])</f>
        <v>-</v>
      </c>
      <c r="AL354" s="278" t="str">
        <f ca="1">IF(BS_CONTROLE[[#This Row],[Local - Encerramento]]=0, "-", BS_CONTROLE[[#This Row],[Local - Encerramento]])</f>
        <v>-</v>
      </c>
      <c r="AM354" s="278" t="str">
        <f ca="1">IF(BS_CONTROLE[[#This Row],[Entre - Estações]]=0, "-", BS_CONTROLE[[#This Row],[Entre - Estações]])</f>
        <v>-</v>
      </c>
      <c r="AN354" s="278" t="str">
        <f ca="1">IF(BS_CONTROLE[[#This Row],[SB]]=0, "-", BS_CONTROLE[[#This Row],[SB]])</f>
        <v>-</v>
      </c>
      <c r="AO354" s="279" t="str">
        <f ca="1">IF(BS_CONTROLE[[#This Row],[SUB]]=0, "-", BS_CONTROLE[[#This Row],[SUB]])</f>
        <v>-</v>
      </c>
      <c r="AP354" s="280" t="str">
        <f ca="1">IF(BS_CONTROLE[[#This Row],[KM - Inicio]]=0, "-", BS_CONTROLE[[#This Row],[KM - Inicio]])</f>
        <v>-</v>
      </c>
      <c r="AQ354" s="280" t="str">
        <f ca="1"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 ca="1">IFERROR(_xlfn.XLOOKUP(AI354, BS_ATIVIDADE[ATIVIDADE],BS_ATIVIDADE[UNIDADE] ), "*")</f>
        <v>*</v>
      </c>
      <c r="BC354" s="70" t="str" cm="1">
        <f t="array" aca="1" ref="BC3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aca="1" ref="BD35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 ca="1">IFERROR(_xlfn.XLOOKUP(AO354, BASE_MAPA!$D$2:$D$359, BASE_MAPA!$I$2:$I$359), "ERRO")</f>
        <v>ERRO</v>
      </c>
      <c r="BF354" s="281" t="str">
        <f ca="1"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 ca="1"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aca="1" ref="M3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aca="1" ref="N3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aca="1" ref="S3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aca="1" ref="T3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 ca="1">IF(BS_CONTROLE[[#This Row],[Atividade]]=0, "-", BS_CONTROLE[[#This Row],[Atividade]])</f>
        <v>-</v>
      </c>
      <c r="AJ355" s="9" t="str">
        <f ca="1">IF(D355="","*",VLOOKUP(AI355,BS_ATIVIDADE[#Data],3,FALSE))</f>
        <v>*</v>
      </c>
      <c r="AK355" s="278" t="str">
        <f ca="1">IF(BS_CONTROLE[[#This Row],[Local - Partida]]=0, "-", BS_CONTROLE[[#This Row],[Local - Partida]])</f>
        <v>-</v>
      </c>
      <c r="AL355" s="278" t="str">
        <f ca="1">IF(BS_CONTROLE[[#This Row],[Local - Encerramento]]=0, "-", BS_CONTROLE[[#This Row],[Local - Encerramento]])</f>
        <v>-</v>
      </c>
      <c r="AM355" s="278" t="str">
        <f ca="1">IF(BS_CONTROLE[[#This Row],[Entre - Estações]]=0, "-", BS_CONTROLE[[#This Row],[Entre - Estações]])</f>
        <v>-</v>
      </c>
      <c r="AN355" s="278" t="str">
        <f ca="1">IF(BS_CONTROLE[[#This Row],[SB]]=0, "-", BS_CONTROLE[[#This Row],[SB]])</f>
        <v>-</v>
      </c>
      <c r="AO355" s="279" t="str">
        <f ca="1">IF(BS_CONTROLE[[#This Row],[SUB]]=0, "-", BS_CONTROLE[[#This Row],[SUB]])</f>
        <v>-</v>
      </c>
      <c r="AP355" s="280" t="str">
        <f ca="1">IF(BS_CONTROLE[[#This Row],[KM - Inicio]]=0, "-", BS_CONTROLE[[#This Row],[KM - Inicio]])</f>
        <v>-</v>
      </c>
      <c r="AQ355" s="280" t="str">
        <f ca="1"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 ca="1">IFERROR(_xlfn.XLOOKUP(AI355, BS_ATIVIDADE[ATIVIDADE],BS_ATIVIDADE[UNIDADE] ), "*")</f>
        <v>*</v>
      </c>
      <c r="BC355" s="70" t="str" cm="1">
        <f t="array" aca="1" ref="BC3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aca="1" ref="BD35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 ca="1">IFERROR(_xlfn.XLOOKUP(AO355, BASE_MAPA!$D$2:$D$359, BASE_MAPA!$I$2:$I$359), "ERRO")</f>
        <v>ERRO</v>
      </c>
      <c r="BF355" s="281" t="str">
        <f ca="1"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 ca="1"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aca="1" ref="M3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aca="1" ref="N3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aca="1" ref="S3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aca="1" ref="T3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 ca="1">IF(BS_CONTROLE[[#This Row],[Atividade]]=0, "-", BS_CONTROLE[[#This Row],[Atividade]])</f>
        <v>-</v>
      </c>
      <c r="AJ356" s="9" t="str">
        <f ca="1">IF(D356="","*",VLOOKUP(AI356,BS_ATIVIDADE[#Data],3,FALSE))</f>
        <v>*</v>
      </c>
      <c r="AK356" s="278" t="str">
        <f ca="1">IF(BS_CONTROLE[[#This Row],[Local - Partida]]=0, "-", BS_CONTROLE[[#This Row],[Local - Partida]])</f>
        <v>-</v>
      </c>
      <c r="AL356" s="278" t="str">
        <f ca="1">IF(BS_CONTROLE[[#This Row],[Local - Encerramento]]=0, "-", BS_CONTROLE[[#This Row],[Local - Encerramento]])</f>
        <v>-</v>
      </c>
      <c r="AM356" s="278" t="str">
        <f ca="1">IF(BS_CONTROLE[[#This Row],[Entre - Estações]]=0, "-", BS_CONTROLE[[#This Row],[Entre - Estações]])</f>
        <v>-</v>
      </c>
      <c r="AN356" s="278" t="str">
        <f ca="1">IF(BS_CONTROLE[[#This Row],[SB]]=0, "-", BS_CONTROLE[[#This Row],[SB]])</f>
        <v>-</v>
      </c>
      <c r="AO356" s="279" t="str">
        <f ca="1">IF(BS_CONTROLE[[#This Row],[SUB]]=0, "-", BS_CONTROLE[[#This Row],[SUB]])</f>
        <v>-</v>
      </c>
      <c r="AP356" s="280" t="str">
        <f ca="1">IF(BS_CONTROLE[[#This Row],[KM - Inicio]]=0, "-", BS_CONTROLE[[#This Row],[KM - Inicio]])</f>
        <v>-</v>
      </c>
      <c r="AQ356" s="280" t="str">
        <f ca="1"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 ca="1">IFERROR(_xlfn.XLOOKUP(AI356, BS_ATIVIDADE[ATIVIDADE],BS_ATIVIDADE[UNIDADE] ), "*")</f>
        <v>*</v>
      </c>
      <c r="BC356" s="70" t="str" cm="1">
        <f t="array" aca="1" ref="BC3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aca="1" ref="BD35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 ca="1">IFERROR(_xlfn.XLOOKUP(AO356, BASE_MAPA!$D$2:$D$359, BASE_MAPA!$I$2:$I$359), "ERRO")</f>
        <v>ERRO</v>
      </c>
      <c r="BF356" s="281" t="str">
        <f ca="1"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 ca="1"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aca="1" ref="M3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aca="1" ref="N3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aca="1" ref="S3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aca="1" ref="T3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 ca="1">IF(BS_CONTROLE[[#This Row],[Atividade]]=0, "-", BS_CONTROLE[[#This Row],[Atividade]])</f>
        <v>-</v>
      </c>
      <c r="AJ357" s="9" t="str">
        <f ca="1">IF(D357="","*",VLOOKUP(AI357,BS_ATIVIDADE[#Data],3,FALSE))</f>
        <v>*</v>
      </c>
      <c r="AK357" s="278" t="str">
        <f ca="1">IF(BS_CONTROLE[[#This Row],[Local - Partida]]=0, "-", BS_CONTROLE[[#This Row],[Local - Partida]])</f>
        <v>-</v>
      </c>
      <c r="AL357" s="278" t="str">
        <f ca="1">IF(BS_CONTROLE[[#This Row],[Local - Encerramento]]=0, "-", BS_CONTROLE[[#This Row],[Local - Encerramento]])</f>
        <v>-</v>
      </c>
      <c r="AM357" s="278" t="str">
        <f ca="1">IF(BS_CONTROLE[[#This Row],[Entre - Estações]]=0, "-", BS_CONTROLE[[#This Row],[Entre - Estações]])</f>
        <v>-</v>
      </c>
      <c r="AN357" s="278" t="str">
        <f ca="1">IF(BS_CONTROLE[[#This Row],[SB]]=0, "-", BS_CONTROLE[[#This Row],[SB]])</f>
        <v>-</v>
      </c>
      <c r="AO357" s="279" t="str">
        <f ca="1">IF(BS_CONTROLE[[#This Row],[SUB]]=0, "-", BS_CONTROLE[[#This Row],[SUB]])</f>
        <v>-</v>
      </c>
      <c r="AP357" s="280" t="str">
        <f ca="1">IF(BS_CONTROLE[[#This Row],[KM - Inicio]]=0, "-", BS_CONTROLE[[#This Row],[KM - Inicio]])</f>
        <v>-</v>
      </c>
      <c r="AQ357" s="280" t="str">
        <f ca="1"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 ca="1">IFERROR(_xlfn.XLOOKUP(AI357, BS_ATIVIDADE[ATIVIDADE],BS_ATIVIDADE[UNIDADE] ), "*")</f>
        <v>*</v>
      </c>
      <c r="BC357" s="70" t="str" cm="1">
        <f t="array" aca="1" ref="BC3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aca="1" ref="BD35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 ca="1">IFERROR(_xlfn.XLOOKUP(AO357, BASE_MAPA!$D$2:$D$359, BASE_MAPA!$I$2:$I$359), "ERRO")</f>
        <v>ERRO</v>
      </c>
      <c r="BF357" s="281" t="str">
        <f ca="1"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 ca="1"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aca="1" ref="M3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aca="1" ref="N3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aca="1" ref="S3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aca="1" ref="T3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 ca="1">IF(BS_CONTROLE[[#This Row],[Atividade]]=0, "-", BS_CONTROLE[[#This Row],[Atividade]])</f>
        <v>-</v>
      </c>
      <c r="AJ358" s="9" t="str">
        <f ca="1">IF(D358="","*",VLOOKUP(AI358,BS_ATIVIDADE[#Data],3,FALSE))</f>
        <v>*</v>
      </c>
      <c r="AK358" s="278" t="str">
        <f ca="1">IF(BS_CONTROLE[[#This Row],[Local - Partida]]=0, "-", BS_CONTROLE[[#This Row],[Local - Partida]])</f>
        <v>-</v>
      </c>
      <c r="AL358" s="278" t="str">
        <f ca="1">IF(BS_CONTROLE[[#This Row],[Local - Encerramento]]=0, "-", BS_CONTROLE[[#This Row],[Local - Encerramento]])</f>
        <v>-</v>
      </c>
      <c r="AM358" s="278" t="str">
        <f ca="1">IF(BS_CONTROLE[[#This Row],[Entre - Estações]]=0, "-", BS_CONTROLE[[#This Row],[Entre - Estações]])</f>
        <v>-</v>
      </c>
      <c r="AN358" s="278" t="str">
        <f ca="1">IF(BS_CONTROLE[[#This Row],[SB]]=0, "-", BS_CONTROLE[[#This Row],[SB]])</f>
        <v>-</v>
      </c>
      <c r="AO358" s="279" t="str">
        <f ca="1">IF(BS_CONTROLE[[#This Row],[SUB]]=0, "-", BS_CONTROLE[[#This Row],[SUB]])</f>
        <v>-</v>
      </c>
      <c r="AP358" s="280" t="str">
        <f ca="1">IF(BS_CONTROLE[[#This Row],[KM - Inicio]]=0, "-", BS_CONTROLE[[#This Row],[KM - Inicio]])</f>
        <v>-</v>
      </c>
      <c r="AQ358" s="280" t="str">
        <f ca="1"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 ca="1">IFERROR(_xlfn.XLOOKUP(AI358, BS_ATIVIDADE[ATIVIDADE],BS_ATIVIDADE[UNIDADE] ), "*")</f>
        <v>*</v>
      </c>
      <c r="BC358" s="70" t="str" cm="1">
        <f t="array" aca="1" ref="BC3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aca="1" ref="BD35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 ca="1">IFERROR(_xlfn.XLOOKUP(AO358, BASE_MAPA!$D$2:$D$359, BASE_MAPA!$I$2:$I$359), "ERRO")</f>
        <v>ERRO</v>
      </c>
      <c r="BF358" s="281" t="str">
        <f ca="1"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 ca="1"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aca="1" ref="M3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aca="1" ref="N3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aca="1" ref="S3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aca="1" ref="T3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 ca="1">IF(BS_CONTROLE[[#This Row],[Atividade]]=0, "-", BS_CONTROLE[[#This Row],[Atividade]])</f>
        <v>-</v>
      </c>
      <c r="AJ359" s="9" t="str">
        <f ca="1">IF(D359="","*",VLOOKUP(AI359,BS_ATIVIDADE[#Data],3,FALSE))</f>
        <v>*</v>
      </c>
      <c r="AK359" s="278" t="str">
        <f ca="1">IF(BS_CONTROLE[[#This Row],[Local - Partida]]=0, "-", BS_CONTROLE[[#This Row],[Local - Partida]])</f>
        <v>-</v>
      </c>
      <c r="AL359" s="278" t="str">
        <f ca="1">IF(BS_CONTROLE[[#This Row],[Local - Encerramento]]=0, "-", BS_CONTROLE[[#This Row],[Local - Encerramento]])</f>
        <v>-</v>
      </c>
      <c r="AM359" s="278" t="str">
        <f ca="1">IF(BS_CONTROLE[[#This Row],[Entre - Estações]]=0, "-", BS_CONTROLE[[#This Row],[Entre - Estações]])</f>
        <v>-</v>
      </c>
      <c r="AN359" s="278" t="str">
        <f ca="1">IF(BS_CONTROLE[[#This Row],[SB]]=0, "-", BS_CONTROLE[[#This Row],[SB]])</f>
        <v>-</v>
      </c>
      <c r="AO359" s="279" t="str">
        <f ca="1">IF(BS_CONTROLE[[#This Row],[SUB]]=0, "-", BS_CONTROLE[[#This Row],[SUB]])</f>
        <v>-</v>
      </c>
      <c r="AP359" s="280" t="str">
        <f ca="1">IF(BS_CONTROLE[[#This Row],[KM - Inicio]]=0, "-", BS_CONTROLE[[#This Row],[KM - Inicio]])</f>
        <v>-</v>
      </c>
      <c r="AQ359" s="280" t="str">
        <f ca="1"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 ca="1">IFERROR(_xlfn.XLOOKUP(AI359, BS_ATIVIDADE[ATIVIDADE],BS_ATIVIDADE[UNIDADE] ), "*")</f>
        <v>*</v>
      </c>
      <c r="BC359" s="70" t="str" cm="1">
        <f t="array" aca="1" ref="BC3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aca="1" ref="BD35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 ca="1">IFERROR(_xlfn.XLOOKUP(AO359, BASE_MAPA!$D$2:$D$359, BASE_MAPA!$I$2:$I$359), "ERRO")</f>
        <v>ERRO</v>
      </c>
      <c r="BF359" s="281" t="str">
        <f ca="1"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 ca="1"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aca="1" ref="M3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aca="1" ref="N3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aca="1" ref="S3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aca="1" ref="T3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 ca="1">IF(BS_CONTROLE[[#This Row],[Atividade]]=0, "-", BS_CONTROLE[[#This Row],[Atividade]])</f>
        <v>-</v>
      </c>
      <c r="AJ360" s="9" t="str">
        <f ca="1">IF(D360="","*",VLOOKUP(AI360,BS_ATIVIDADE[#Data],3,FALSE))</f>
        <v>*</v>
      </c>
      <c r="AK360" s="278" t="str">
        <f ca="1">IF(BS_CONTROLE[[#This Row],[Local - Partida]]=0, "-", BS_CONTROLE[[#This Row],[Local - Partida]])</f>
        <v>-</v>
      </c>
      <c r="AL360" s="278" t="str">
        <f ca="1">IF(BS_CONTROLE[[#This Row],[Local - Encerramento]]=0, "-", BS_CONTROLE[[#This Row],[Local - Encerramento]])</f>
        <v>-</v>
      </c>
      <c r="AM360" s="278" t="str">
        <f ca="1">IF(BS_CONTROLE[[#This Row],[Entre - Estações]]=0, "-", BS_CONTROLE[[#This Row],[Entre - Estações]])</f>
        <v>-</v>
      </c>
      <c r="AN360" s="278" t="str">
        <f ca="1">IF(BS_CONTROLE[[#This Row],[SB]]=0, "-", BS_CONTROLE[[#This Row],[SB]])</f>
        <v>-</v>
      </c>
      <c r="AO360" s="279" t="str">
        <f ca="1">IF(BS_CONTROLE[[#This Row],[SUB]]=0, "-", BS_CONTROLE[[#This Row],[SUB]])</f>
        <v>-</v>
      </c>
      <c r="AP360" s="280" t="str">
        <f ca="1">IF(BS_CONTROLE[[#This Row],[KM - Inicio]]=0, "-", BS_CONTROLE[[#This Row],[KM - Inicio]])</f>
        <v>-</v>
      </c>
      <c r="AQ360" s="280" t="str">
        <f ca="1"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 ca="1">IFERROR(_xlfn.XLOOKUP(AI360, BS_ATIVIDADE[ATIVIDADE],BS_ATIVIDADE[UNIDADE] ), "*")</f>
        <v>*</v>
      </c>
      <c r="BC360" s="70" t="str" cm="1">
        <f t="array" aca="1" ref="BC3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aca="1" ref="BD36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 ca="1">IFERROR(_xlfn.XLOOKUP(AO360, BASE_MAPA!$D$2:$D$359, BASE_MAPA!$I$2:$I$359), "ERRO")</f>
        <v>ERRO</v>
      </c>
      <c r="BF360" s="281" t="str">
        <f ca="1"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 ca="1"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aca="1" ref="M3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aca="1" ref="N3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aca="1" ref="S3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aca="1" ref="T3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 ca="1">IF(BS_CONTROLE[[#This Row],[Atividade]]=0, "-", BS_CONTROLE[[#This Row],[Atividade]])</f>
        <v>-</v>
      </c>
      <c r="AJ361" s="9" t="str">
        <f ca="1">IF(D361="","*",VLOOKUP(AI361,BS_ATIVIDADE[#Data],3,FALSE))</f>
        <v>*</v>
      </c>
      <c r="AK361" s="278" t="str">
        <f ca="1">IF(BS_CONTROLE[[#This Row],[Local - Partida]]=0, "-", BS_CONTROLE[[#This Row],[Local - Partida]])</f>
        <v>-</v>
      </c>
      <c r="AL361" s="278" t="str">
        <f ca="1">IF(BS_CONTROLE[[#This Row],[Local - Encerramento]]=0, "-", BS_CONTROLE[[#This Row],[Local - Encerramento]])</f>
        <v>-</v>
      </c>
      <c r="AM361" s="278" t="str">
        <f ca="1">IF(BS_CONTROLE[[#This Row],[Entre - Estações]]=0, "-", BS_CONTROLE[[#This Row],[Entre - Estações]])</f>
        <v>-</v>
      </c>
      <c r="AN361" s="278" t="str">
        <f ca="1">IF(BS_CONTROLE[[#This Row],[SB]]=0, "-", BS_CONTROLE[[#This Row],[SB]])</f>
        <v>-</v>
      </c>
      <c r="AO361" s="279" t="str">
        <f ca="1">IF(BS_CONTROLE[[#This Row],[SUB]]=0, "-", BS_CONTROLE[[#This Row],[SUB]])</f>
        <v>-</v>
      </c>
      <c r="AP361" s="280" t="str">
        <f ca="1">IF(BS_CONTROLE[[#This Row],[KM - Inicio]]=0, "-", BS_CONTROLE[[#This Row],[KM - Inicio]])</f>
        <v>-</v>
      </c>
      <c r="AQ361" s="280" t="str">
        <f ca="1"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 ca="1">IFERROR(_xlfn.XLOOKUP(AI361, BS_ATIVIDADE[ATIVIDADE],BS_ATIVIDADE[UNIDADE] ), "*")</f>
        <v>*</v>
      </c>
      <c r="BC361" s="70" t="str" cm="1">
        <f t="array" aca="1" ref="BC3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aca="1" ref="BD36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 ca="1">IFERROR(_xlfn.XLOOKUP(AO361, BASE_MAPA!$D$2:$D$359, BASE_MAPA!$I$2:$I$359), "ERRO")</f>
        <v>ERRO</v>
      </c>
      <c r="BF361" s="281" t="str">
        <f ca="1"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 ca="1"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aca="1" ref="M3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aca="1" ref="N3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aca="1" ref="S3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aca="1" ref="T3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 ca="1">IF(BS_CONTROLE[[#This Row],[Atividade]]=0, "-", BS_CONTROLE[[#This Row],[Atividade]])</f>
        <v>-</v>
      </c>
      <c r="AJ362" s="9" t="str">
        <f ca="1">IF(D362="","*",VLOOKUP(AI362,BS_ATIVIDADE[#Data],3,FALSE))</f>
        <v>*</v>
      </c>
      <c r="AK362" s="278" t="str">
        <f ca="1">IF(BS_CONTROLE[[#This Row],[Local - Partida]]=0, "-", BS_CONTROLE[[#This Row],[Local - Partida]])</f>
        <v>-</v>
      </c>
      <c r="AL362" s="278" t="str">
        <f ca="1">IF(BS_CONTROLE[[#This Row],[Local - Encerramento]]=0, "-", BS_CONTROLE[[#This Row],[Local - Encerramento]])</f>
        <v>-</v>
      </c>
      <c r="AM362" s="278" t="str">
        <f ca="1">IF(BS_CONTROLE[[#This Row],[Entre - Estações]]=0, "-", BS_CONTROLE[[#This Row],[Entre - Estações]])</f>
        <v>-</v>
      </c>
      <c r="AN362" s="278" t="str">
        <f ca="1">IF(BS_CONTROLE[[#This Row],[SB]]=0, "-", BS_CONTROLE[[#This Row],[SB]])</f>
        <v>-</v>
      </c>
      <c r="AO362" s="279" t="str">
        <f ca="1">IF(BS_CONTROLE[[#This Row],[SUB]]=0, "-", BS_CONTROLE[[#This Row],[SUB]])</f>
        <v>-</v>
      </c>
      <c r="AP362" s="280" t="str">
        <f ca="1">IF(BS_CONTROLE[[#This Row],[KM - Inicio]]=0, "-", BS_CONTROLE[[#This Row],[KM - Inicio]])</f>
        <v>-</v>
      </c>
      <c r="AQ362" s="280" t="str">
        <f ca="1"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 ca="1">IFERROR(_xlfn.XLOOKUP(AI362, BS_ATIVIDADE[ATIVIDADE],BS_ATIVIDADE[UNIDADE] ), "*")</f>
        <v>*</v>
      </c>
      <c r="BC362" s="70" t="str" cm="1">
        <f t="array" aca="1" ref="BC3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aca="1" ref="BD36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 ca="1">IFERROR(_xlfn.XLOOKUP(AO362, BASE_MAPA!$D$2:$D$359, BASE_MAPA!$I$2:$I$359), "ERRO")</f>
        <v>ERRO</v>
      </c>
      <c r="BF362" s="281" t="str">
        <f ca="1"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 ca="1"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aca="1" ref="M3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aca="1" ref="N3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aca="1" ref="S3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aca="1" ref="T3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 ca="1">IF(BS_CONTROLE[[#This Row],[Atividade]]=0, "-", BS_CONTROLE[[#This Row],[Atividade]])</f>
        <v>-</v>
      </c>
      <c r="AJ363" s="9" t="str">
        <f ca="1">IF(D363="","*",VLOOKUP(AI363,BS_ATIVIDADE[#Data],3,FALSE))</f>
        <v>*</v>
      </c>
      <c r="AK363" s="278" t="str">
        <f ca="1">IF(BS_CONTROLE[[#This Row],[Local - Partida]]=0, "-", BS_CONTROLE[[#This Row],[Local - Partida]])</f>
        <v>-</v>
      </c>
      <c r="AL363" s="278" t="str">
        <f ca="1">IF(BS_CONTROLE[[#This Row],[Local - Encerramento]]=0, "-", BS_CONTROLE[[#This Row],[Local - Encerramento]])</f>
        <v>-</v>
      </c>
      <c r="AM363" s="278" t="str">
        <f ca="1">IF(BS_CONTROLE[[#This Row],[Entre - Estações]]=0, "-", BS_CONTROLE[[#This Row],[Entre - Estações]])</f>
        <v>-</v>
      </c>
      <c r="AN363" s="278" t="str">
        <f ca="1">IF(BS_CONTROLE[[#This Row],[SB]]=0, "-", BS_CONTROLE[[#This Row],[SB]])</f>
        <v>-</v>
      </c>
      <c r="AO363" s="279" t="str">
        <f ca="1">IF(BS_CONTROLE[[#This Row],[SUB]]=0, "-", BS_CONTROLE[[#This Row],[SUB]])</f>
        <v>-</v>
      </c>
      <c r="AP363" s="280" t="str">
        <f ca="1">IF(BS_CONTROLE[[#This Row],[KM - Inicio]]=0, "-", BS_CONTROLE[[#This Row],[KM - Inicio]])</f>
        <v>-</v>
      </c>
      <c r="AQ363" s="280" t="str">
        <f ca="1"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 ca="1">IFERROR(_xlfn.XLOOKUP(AI363, BS_ATIVIDADE[ATIVIDADE],BS_ATIVIDADE[UNIDADE] ), "*")</f>
        <v>*</v>
      </c>
      <c r="BC363" s="70" t="str" cm="1">
        <f t="array" aca="1" ref="BC3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aca="1" ref="BD36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 ca="1">IFERROR(_xlfn.XLOOKUP(AO363, BASE_MAPA!$D$2:$D$359, BASE_MAPA!$I$2:$I$359), "ERRO")</f>
        <v>ERRO</v>
      </c>
      <c r="BF363" s="281" t="str">
        <f ca="1"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 ca="1"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aca="1" ref="M3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aca="1" ref="N3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aca="1" ref="S3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aca="1" ref="T3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 ca="1">IF(BS_CONTROLE[[#This Row],[Atividade]]=0, "-", BS_CONTROLE[[#This Row],[Atividade]])</f>
        <v>-</v>
      </c>
      <c r="AJ364" s="9" t="str">
        <f ca="1">IF(D364="","*",VLOOKUP(AI364,BS_ATIVIDADE[#Data],3,FALSE))</f>
        <v>*</v>
      </c>
      <c r="AK364" s="278" t="str">
        <f ca="1">IF(BS_CONTROLE[[#This Row],[Local - Partida]]=0, "-", BS_CONTROLE[[#This Row],[Local - Partida]])</f>
        <v>-</v>
      </c>
      <c r="AL364" s="278" t="str">
        <f ca="1">IF(BS_CONTROLE[[#This Row],[Local - Encerramento]]=0, "-", BS_CONTROLE[[#This Row],[Local - Encerramento]])</f>
        <v>-</v>
      </c>
      <c r="AM364" s="278" t="str">
        <f ca="1">IF(BS_CONTROLE[[#This Row],[Entre - Estações]]=0, "-", BS_CONTROLE[[#This Row],[Entre - Estações]])</f>
        <v>-</v>
      </c>
      <c r="AN364" s="278" t="str">
        <f ca="1">IF(BS_CONTROLE[[#This Row],[SB]]=0, "-", BS_CONTROLE[[#This Row],[SB]])</f>
        <v>-</v>
      </c>
      <c r="AO364" s="279" t="str">
        <f ca="1">IF(BS_CONTROLE[[#This Row],[SUB]]=0, "-", BS_CONTROLE[[#This Row],[SUB]])</f>
        <v>-</v>
      </c>
      <c r="AP364" s="280" t="str">
        <f ca="1">IF(BS_CONTROLE[[#This Row],[KM - Inicio]]=0, "-", BS_CONTROLE[[#This Row],[KM - Inicio]])</f>
        <v>-</v>
      </c>
      <c r="AQ364" s="280" t="str">
        <f ca="1"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 ca="1">IFERROR(_xlfn.XLOOKUP(AI364, BS_ATIVIDADE[ATIVIDADE],BS_ATIVIDADE[UNIDADE] ), "*")</f>
        <v>*</v>
      </c>
      <c r="BC364" s="70" t="str" cm="1">
        <f t="array" aca="1" ref="BC3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aca="1" ref="BD36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 ca="1">IFERROR(_xlfn.XLOOKUP(AO364, BASE_MAPA!$D$2:$D$359, BASE_MAPA!$I$2:$I$359), "ERRO")</f>
        <v>ERRO</v>
      </c>
      <c r="BF364" s="281" t="str">
        <f ca="1"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 ca="1"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aca="1" ref="M3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aca="1" ref="N3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aca="1" ref="S3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aca="1" ref="T3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 ca="1">IF(BS_CONTROLE[[#This Row],[Atividade]]=0, "-", BS_CONTROLE[[#This Row],[Atividade]])</f>
        <v>-</v>
      </c>
      <c r="AJ365" s="9" t="str">
        <f ca="1">IF(D365="","*",VLOOKUP(AI365,BS_ATIVIDADE[#Data],3,FALSE))</f>
        <v>*</v>
      </c>
      <c r="AK365" s="278" t="str">
        <f ca="1">IF(BS_CONTROLE[[#This Row],[Local - Partida]]=0, "-", BS_CONTROLE[[#This Row],[Local - Partida]])</f>
        <v>-</v>
      </c>
      <c r="AL365" s="278" t="str">
        <f ca="1">IF(BS_CONTROLE[[#This Row],[Local - Encerramento]]=0, "-", BS_CONTROLE[[#This Row],[Local - Encerramento]])</f>
        <v>-</v>
      </c>
      <c r="AM365" s="278" t="str">
        <f ca="1">IF(BS_CONTROLE[[#This Row],[Entre - Estações]]=0, "-", BS_CONTROLE[[#This Row],[Entre - Estações]])</f>
        <v>-</v>
      </c>
      <c r="AN365" s="278" t="str">
        <f ca="1">IF(BS_CONTROLE[[#This Row],[SB]]=0, "-", BS_CONTROLE[[#This Row],[SB]])</f>
        <v>-</v>
      </c>
      <c r="AO365" s="279" t="str">
        <f ca="1">IF(BS_CONTROLE[[#This Row],[SUB]]=0, "-", BS_CONTROLE[[#This Row],[SUB]])</f>
        <v>-</v>
      </c>
      <c r="AP365" s="280" t="str">
        <f ca="1">IF(BS_CONTROLE[[#This Row],[KM - Inicio]]=0, "-", BS_CONTROLE[[#This Row],[KM - Inicio]])</f>
        <v>-</v>
      </c>
      <c r="AQ365" s="280" t="str">
        <f ca="1"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 ca="1">IFERROR(_xlfn.XLOOKUP(AI365, BS_ATIVIDADE[ATIVIDADE],BS_ATIVIDADE[UNIDADE] ), "*")</f>
        <v>*</v>
      </c>
      <c r="BC365" s="70" t="str" cm="1">
        <f t="array" aca="1" ref="BC3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aca="1" ref="BD36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 ca="1">IFERROR(_xlfn.XLOOKUP(AO365, BASE_MAPA!$D$2:$D$359, BASE_MAPA!$I$2:$I$359), "ERRO")</f>
        <v>ERRO</v>
      </c>
      <c r="BF365" s="281" t="str">
        <f ca="1"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 ca="1"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aca="1" ref="M3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aca="1" ref="N3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aca="1" ref="S3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aca="1" ref="T3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 ca="1">IF(BS_CONTROLE[[#This Row],[Atividade]]=0, "-", BS_CONTROLE[[#This Row],[Atividade]])</f>
        <v>-</v>
      </c>
      <c r="AJ366" s="9" t="str">
        <f ca="1">IF(D366="","*",VLOOKUP(AI366,BS_ATIVIDADE[#Data],3,FALSE))</f>
        <v>*</v>
      </c>
      <c r="AK366" s="278" t="str">
        <f ca="1">IF(BS_CONTROLE[[#This Row],[Local - Partida]]=0, "-", BS_CONTROLE[[#This Row],[Local - Partida]])</f>
        <v>-</v>
      </c>
      <c r="AL366" s="278" t="str">
        <f ca="1">IF(BS_CONTROLE[[#This Row],[Local - Encerramento]]=0, "-", BS_CONTROLE[[#This Row],[Local - Encerramento]])</f>
        <v>-</v>
      </c>
      <c r="AM366" s="278" t="str">
        <f ca="1">IF(BS_CONTROLE[[#This Row],[Entre - Estações]]=0, "-", BS_CONTROLE[[#This Row],[Entre - Estações]])</f>
        <v>-</v>
      </c>
      <c r="AN366" s="278" t="str">
        <f ca="1">IF(BS_CONTROLE[[#This Row],[SB]]=0, "-", BS_CONTROLE[[#This Row],[SB]])</f>
        <v>-</v>
      </c>
      <c r="AO366" s="279" t="str">
        <f ca="1">IF(BS_CONTROLE[[#This Row],[SUB]]=0, "-", BS_CONTROLE[[#This Row],[SUB]])</f>
        <v>-</v>
      </c>
      <c r="AP366" s="280" t="str">
        <f ca="1">IF(BS_CONTROLE[[#This Row],[KM - Inicio]]=0, "-", BS_CONTROLE[[#This Row],[KM - Inicio]])</f>
        <v>-</v>
      </c>
      <c r="AQ366" s="280" t="str">
        <f ca="1"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 ca="1">IFERROR(_xlfn.XLOOKUP(AI366, BS_ATIVIDADE[ATIVIDADE],BS_ATIVIDADE[UNIDADE] ), "*")</f>
        <v>*</v>
      </c>
      <c r="BC366" s="70" t="str" cm="1">
        <f t="array" aca="1" ref="BC3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aca="1" ref="BD36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 ca="1">IFERROR(_xlfn.XLOOKUP(AO366, BASE_MAPA!$D$2:$D$359, BASE_MAPA!$I$2:$I$359), "ERRO")</f>
        <v>ERRO</v>
      </c>
      <c r="BF366" s="281" t="str">
        <f ca="1"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 ca="1"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aca="1" ref="M3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aca="1" ref="N3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aca="1" ref="S3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aca="1" ref="T3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 ca="1">IF(BS_CONTROLE[[#This Row],[Atividade]]=0, "-", BS_CONTROLE[[#This Row],[Atividade]])</f>
        <v>-</v>
      </c>
      <c r="AJ367" s="9" t="str">
        <f ca="1">IF(D367="","*",VLOOKUP(AI367,BS_ATIVIDADE[#Data],3,FALSE))</f>
        <v>*</v>
      </c>
      <c r="AK367" s="278" t="str">
        <f ca="1">IF(BS_CONTROLE[[#This Row],[Local - Partida]]=0, "-", BS_CONTROLE[[#This Row],[Local - Partida]])</f>
        <v>-</v>
      </c>
      <c r="AL367" s="278" t="str">
        <f ca="1">IF(BS_CONTROLE[[#This Row],[Local - Encerramento]]=0, "-", BS_CONTROLE[[#This Row],[Local - Encerramento]])</f>
        <v>-</v>
      </c>
      <c r="AM367" s="278" t="str">
        <f ca="1">IF(BS_CONTROLE[[#This Row],[Entre - Estações]]=0, "-", BS_CONTROLE[[#This Row],[Entre - Estações]])</f>
        <v>-</v>
      </c>
      <c r="AN367" s="278" t="str">
        <f ca="1">IF(BS_CONTROLE[[#This Row],[SB]]=0, "-", BS_CONTROLE[[#This Row],[SB]])</f>
        <v>-</v>
      </c>
      <c r="AO367" s="279" t="str">
        <f ca="1">IF(BS_CONTROLE[[#This Row],[SUB]]=0, "-", BS_CONTROLE[[#This Row],[SUB]])</f>
        <v>-</v>
      </c>
      <c r="AP367" s="280" t="str">
        <f ca="1">IF(BS_CONTROLE[[#This Row],[KM - Inicio]]=0, "-", BS_CONTROLE[[#This Row],[KM - Inicio]])</f>
        <v>-</v>
      </c>
      <c r="AQ367" s="280" t="str">
        <f ca="1"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 ca="1">IFERROR(_xlfn.XLOOKUP(AI367, BS_ATIVIDADE[ATIVIDADE],BS_ATIVIDADE[UNIDADE] ), "*")</f>
        <v>*</v>
      </c>
      <c r="BC367" s="70" t="str" cm="1">
        <f t="array" aca="1" ref="BC3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aca="1" ref="BD36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 ca="1">IFERROR(_xlfn.XLOOKUP(AO367, BASE_MAPA!$D$2:$D$359, BASE_MAPA!$I$2:$I$359), "ERRO")</f>
        <v>ERRO</v>
      </c>
      <c r="BF367" s="281" t="str">
        <f ca="1"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 ca="1"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aca="1" ref="M3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aca="1" ref="N3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aca="1" ref="S3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aca="1" ref="T3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 ca="1">IF(BS_CONTROLE[[#This Row],[Atividade]]=0, "-", BS_CONTROLE[[#This Row],[Atividade]])</f>
        <v>-</v>
      </c>
      <c r="AJ368" s="9" t="str">
        <f ca="1">IF(D368="","*",VLOOKUP(AI368,BS_ATIVIDADE[#Data],3,FALSE))</f>
        <v>*</v>
      </c>
      <c r="AK368" s="278" t="str">
        <f ca="1">IF(BS_CONTROLE[[#This Row],[Local - Partida]]=0, "-", BS_CONTROLE[[#This Row],[Local - Partida]])</f>
        <v>-</v>
      </c>
      <c r="AL368" s="278" t="str">
        <f ca="1">IF(BS_CONTROLE[[#This Row],[Local - Encerramento]]=0, "-", BS_CONTROLE[[#This Row],[Local - Encerramento]])</f>
        <v>-</v>
      </c>
      <c r="AM368" s="278" t="str">
        <f ca="1">IF(BS_CONTROLE[[#This Row],[Entre - Estações]]=0, "-", BS_CONTROLE[[#This Row],[Entre - Estações]])</f>
        <v>-</v>
      </c>
      <c r="AN368" s="278" t="str">
        <f ca="1">IF(BS_CONTROLE[[#This Row],[SB]]=0, "-", BS_CONTROLE[[#This Row],[SB]])</f>
        <v>-</v>
      </c>
      <c r="AO368" s="279" t="str">
        <f ca="1">IF(BS_CONTROLE[[#This Row],[SUB]]=0, "-", BS_CONTROLE[[#This Row],[SUB]])</f>
        <v>-</v>
      </c>
      <c r="AP368" s="280" t="str">
        <f ca="1">IF(BS_CONTROLE[[#This Row],[KM - Inicio]]=0, "-", BS_CONTROLE[[#This Row],[KM - Inicio]])</f>
        <v>-</v>
      </c>
      <c r="AQ368" s="280" t="str">
        <f ca="1"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 ca="1">IFERROR(_xlfn.XLOOKUP(AI368, BS_ATIVIDADE[ATIVIDADE],BS_ATIVIDADE[UNIDADE] ), "*")</f>
        <v>*</v>
      </c>
      <c r="BC368" s="70" t="str" cm="1">
        <f t="array" aca="1" ref="BC3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aca="1" ref="BD36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 ca="1">IFERROR(_xlfn.XLOOKUP(AO368, BASE_MAPA!$D$2:$D$359, BASE_MAPA!$I$2:$I$359), "ERRO")</f>
        <v>ERRO</v>
      </c>
      <c r="BF368" s="281" t="str">
        <f ca="1"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 ca="1"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aca="1" ref="M3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aca="1" ref="N3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aca="1" ref="S3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aca="1" ref="T3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 ca="1">IF(BS_CONTROLE[[#This Row],[Atividade]]=0, "-", BS_CONTROLE[[#This Row],[Atividade]])</f>
        <v>-</v>
      </c>
      <c r="AJ369" s="9" t="str">
        <f ca="1">IF(D369="","*",VLOOKUP(AI369,BS_ATIVIDADE[#Data],3,FALSE))</f>
        <v>*</v>
      </c>
      <c r="AK369" s="278" t="str">
        <f ca="1">IF(BS_CONTROLE[[#This Row],[Local - Partida]]=0, "-", BS_CONTROLE[[#This Row],[Local - Partida]])</f>
        <v>-</v>
      </c>
      <c r="AL369" s="278" t="str">
        <f ca="1">IF(BS_CONTROLE[[#This Row],[Local - Encerramento]]=0, "-", BS_CONTROLE[[#This Row],[Local - Encerramento]])</f>
        <v>-</v>
      </c>
      <c r="AM369" s="278" t="str">
        <f ca="1">IF(BS_CONTROLE[[#This Row],[Entre - Estações]]=0, "-", BS_CONTROLE[[#This Row],[Entre - Estações]])</f>
        <v>-</v>
      </c>
      <c r="AN369" s="278" t="str">
        <f ca="1">IF(BS_CONTROLE[[#This Row],[SB]]=0, "-", BS_CONTROLE[[#This Row],[SB]])</f>
        <v>-</v>
      </c>
      <c r="AO369" s="279" t="str">
        <f ca="1">IF(BS_CONTROLE[[#This Row],[SUB]]=0, "-", BS_CONTROLE[[#This Row],[SUB]])</f>
        <v>-</v>
      </c>
      <c r="AP369" s="280" t="str">
        <f ca="1">IF(BS_CONTROLE[[#This Row],[KM - Inicio]]=0, "-", BS_CONTROLE[[#This Row],[KM - Inicio]])</f>
        <v>-</v>
      </c>
      <c r="AQ369" s="280" t="str">
        <f ca="1"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 ca="1">IFERROR(_xlfn.XLOOKUP(AI369, BS_ATIVIDADE[ATIVIDADE],BS_ATIVIDADE[UNIDADE] ), "*")</f>
        <v>*</v>
      </c>
      <c r="BC369" s="70" t="str" cm="1">
        <f t="array" aca="1" ref="BC3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aca="1" ref="BD36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 ca="1">IFERROR(_xlfn.XLOOKUP(AO369, BASE_MAPA!$D$2:$D$359, BASE_MAPA!$I$2:$I$359), "ERRO")</f>
        <v>ERRO</v>
      </c>
      <c r="BF369" s="281" t="str">
        <f ca="1"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 ca="1"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aca="1" ref="M3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aca="1" ref="N3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aca="1" ref="S3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aca="1" ref="T3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 ca="1">IF(BS_CONTROLE[[#This Row],[Atividade]]=0, "-", BS_CONTROLE[[#This Row],[Atividade]])</f>
        <v>-</v>
      </c>
      <c r="AJ370" s="9" t="str">
        <f ca="1">IF(D370="","*",VLOOKUP(AI370,BS_ATIVIDADE[#Data],3,FALSE))</f>
        <v>*</v>
      </c>
      <c r="AK370" s="278" t="str">
        <f ca="1">IF(BS_CONTROLE[[#This Row],[Local - Partida]]=0, "-", BS_CONTROLE[[#This Row],[Local - Partida]])</f>
        <v>-</v>
      </c>
      <c r="AL370" s="278" t="str">
        <f ca="1">IF(BS_CONTROLE[[#This Row],[Local - Encerramento]]=0, "-", BS_CONTROLE[[#This Row],[Local - Encerramento]])</f>
        <v>-</v>
      </c>
      <c r="AM370" s="278" t="str">
        <f ca="1">IF(BS_CONTROLE[[#This Row],[Entre - Estações]]=0, "-", BS_CONTROLE[[#This Row],[Entre - Estações]])</f>
        <v>-</v>
      </c>
      <c r="AN370" s="278" t="str">
        <f ca="1">IF(BS_CONTROLE[[#This Row],[SB]]=0, "-", BS_CONTROLE[[#This Row],[SB]])</f>
        <v>-</v>
      </c>
      <c r="AO370" s="279" t="str">
        <f ca="1">IF(BS_CONTROLE[[#This Row],[SUB]]=0, "-", BS_CONTROLE[[#This Row],[SUB]])</f>
        <v>-</v>
      </c>
      <c r="AP370" s="280" t="str">
        <f ca="1">IF(BS_CONTROLE[[#This Row],[KM - Inicio]]=0, "-", BS_CONTROLE[[#This Row],[KM - Inicio]])</f>
        <v>-</v>
      </c>
      <c r="AQ370" s="280" t="str">
        <f ca="1"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 ca="1">IFERROR(_xlfn.XLOOKUP(AI370, BS_ATIVIDADE[ATIVIDADE],BS_ATIVIDADE[UNIDADE] ), "*")</f>
        <v>*</v>
      </c>
      <c r="BC370" s="70" t="str" cm="1">
        <f t="array" aca="1" ref="BC3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aca="1" ref="BD37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 ca="1">IFERROR(_xlfn.XLOOKUP(AO370, BASE_MAPA!$D$2:$D$359, BASE_MAPA!$I$2:$I$359), "ERRO")</f>
        <v>ERRO</v>
      </c>
      <c r="BF370" s="281" t="str">
        <f ca="1"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 ca="1"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aca="1" ref="M3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aca="1" ref="N3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aca="1" ref="S3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aca="1" ref="T3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 ca="1">IF(BS_CONTROLE[[#This Row],[Atividade]]=0, "-", BS_CONTROLE[[#This Row],[Atividade]])</f>
        <v>-</v>
      </c>
      <c r="AJ371" s="9" t="str">
        <f ca="1">IF(D371="","*",VLOOKUP(AI371,BS_ATIVIDADE[#Data],3,FALSE))</f>
        <v>*</v>
      </c>
      <c r="AK371" s="278" t="str">
        <f ca="1">IF(BS_CONTROLE[[#This Row],[Local - Partida]]=0, "-", BS_CONTROLE[[#This Row],[Local - Partida]])</f>
        <v>-</v>
      </c>
      <c r="AL371" s="278" t="str">
        <f ca="1">IF(BS_CONTROLE[[#This Row],[Local - Encerramento]]=0, "-", BS_CONTROLE[[#This Row],[Local - Encerramento]])</f>
        <v>-</v>
      </c>
      <c r="AM371" s="278" t="str">
        <f ca="1">IF(BS_CONTROLE[[#This Row],[Entre - Estações]]=0, "-", BS_CONTROLE[[#This Row],[Entre - Estações]])</f>
        <v>-</v>
      </c>
      <c r="AN371" s="278" t="str">
        <f ca="1">IF(BS_CONTROLE[[#This Row],[SB]]=0, "-", BS_CONTROLE[[#This Row],[SB]])</f>
        <v>-</v>
      </c>
      <c r="AO371" s="279" t="str">
        <f ca="1">IF(BS_CONTROLE[[#This Row],[SUB]]=0, "-", BS_CONTROLE[[#This Row],[SUB]])</f>
        <v>-</v>
      </c>
      <c r="AP371" s="280" t="str">
        <f ca="1">IF(BS_CONTROLE[[#This Row],[KM - Inicio]]=0, "-", BS_CONTROLE[[#This Row],[KM - Inicio]])</f>
        <v>-</v>
      </c>
      <c r="AQ371" s="280" t="str">
        <f ca="1"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 ca="1">IFERROR(_xlfn.XLOOKUP(AI371, BS_ATIVIDADE[ATIVIDADE],BS_ATIVIDADE[UNIDADE] ), "*")</f>
        <v>*</v>
      </c>
      <c r="BC371" s="70" t="str" cm="1">
        <f t="array" aca="1" ref="BC3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aca="1" ref="BD37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 ca="1">IFERROR(_xlfn.XLOOKUP(AO371, BASE_MAPA!$D$2:$D$359, BASE_MAPA!$I$2:$I$359), "ERRO")</f>
        <v>ERRO</v>
      </c>
      <c r="BF371" s="281" t="str">
        <f ca="1"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 ca="1"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aca="1" ref="M3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aca="1" ref="N3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aca="1" ref="S3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aca="1" ref="T3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 ca="1">IF(BS_CONTROLE[[#This Row],[Atividade]]=0, "-", BS_CONTROLE[[#This Row],[Atividade]])</f>
        <v>-</v>
      </c>
      <c r="AJ372" s="9" t="str">
        <f ca="1">IF(D372="","*",VLOOKUP(AI372,BS_ATIVIDADE[#Data],3,FALSE))</f>
        <v>*</v>
      </c>
      <c r="AK372" s="278" t="str">
        <f ca="1">IF(BS_CONTROLE[[#This Row],[Local - Partida]]=0, "-", BS_CONTROLE[[#This Row],[Local - Partida]])</f>
        <v>-</v>
      </c>
      <c r="AL372" s="278" t="str">
        <f ca="1">IF(BS_CONTROLE[[#This Row],[Local - Encerramento]]=0, "-", BS_CONTROLE[[#This Row],[Local - Encerramento]])</f>
        <v>-</v>
      </c>
      <c r="AM372" s="278" t="str">
        <f ca="1">IF(BS_CONTROLE[[#This Row],[Entre - Estações]]=0, "-", BS_CONTROLE[[#This Row],[Entre - Estações]])</f>
        <v>-</v>
      </c>
      <c r="AN372" s="278" t="str">
        <f ca="1">IF(BS_CONTROLE[[#This Row],[SB]]=0, "-", BS_CONTROLE[[#This Row],[SB]])</f>
        <v>-</v>
      </c>
      <c r="AO372" s="279" t="str">
        <f ca="1">IF(BS_CONTROLE[[#This Row],[SUB]]=0, "-", BS_CONTROLE[[#This Row],[SUB]])</f>
        <v>-</v>
      </c>
      <c r="AP372" s="280" t="str">
        <f ca="1">IF(BS_CONTROLE[[#This Row],[KM - Inicio]]=0, "-", BS_CONTROLE[[#This Row],[KM - Inicio]])</f>
        <v>-</v>
      </c>
      <c r="AQ372" s="280" t="str">
        <f ca="1"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 ca="1">IFERROR(_xlfn.XLOOKUP(AI372, BS_ATIVIDADE[ATIVIDADE],BS_ATIVIDADE[UNIDADE] ), "*")</f>
        <v>*</v>
      </c>
      <c r="BC372" s="70" t="str" cm="1">
        <f t="array" aca="1" ref="BC3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aca="1" ref="BD37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 ca="1">IFERROR(_xlfn.XLOOKUP(AO372, BASE_MAPA!$D$2:$D$359, BASE_MAPA!$I$2:$I$359), "ERRO")</f>
        <v>ERRO</v>
      </c>
      <c r="BF372" s="281" t="str">
        <f ca="1"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 ca="1"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aca="1" ref="M3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aca="1" ref="N3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aca="1" ref="S3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aca="1" ref="T3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 ca="1">IF(BS_CONTROLE[[#This Row],[Atividade]]=0, "-", BS_CONTROLE[[#This Row],[Atividade]])</f>
        <v>-</v>
      </c>
      <c r="AJ373" s="9" t="str">
        <f ca="1">IF(D373="","*",VLOOKUP(AI373,BS_ATIVIDADE[#Data],3,FALSE))</f>
        <v>*</v>
      </c>
      <c r="AK373" s="278" t="str">
        <f ca="1">IF(BS_CONTROLE[[#This Row],[Local - Partida]]=0, "-", BS_CONTROLE[[#This Row],[Local - Partida]])</f>
        <v>-</v>
      </c>
      <c r="AL373" s="278" t="str">
        <f ca="1">IF(BS_CONTROLE[[#This Row],[Local - Encerramento]]=0, "-", BS_CONTROLE[[#This Row],[Local - Encerramento]])</f>
        <v>-</v>
      </c>
      <c r="AM373" s="278" t="str">
        <f ca="1">IF(BS_CONTROLE[[#This Row],[Entre - Estações]]=0, "-", BS_CONTROLE[[#This Row],[Entre - Estações]])</f>
        <v>-</v>
      </c>
      <c r="AN373" s="278" t="str">
        <f ca="1">IF(BS_CONTROLE[[#This Row],[SB]]=0, "-", BS_CONTROLE[[#This Row],[SB]])</f>
        <v>-</v>
      </c>
      <c r="AO373" s="279" t="str">
        <f ca="1">IF(BS_CONTROLE[[#This Row],[SUB]]=0, "-", BS_CONTROLE[[#This Row],[SUB]])</f>
        <v>-</v>
      </c>
      <c r="AP373" s="280" t="str">
        <f ca="1">IF(BS_CONTROLE[[#This Row],[KM - Inicio]]=0, "-", BS_CONTROLE[[#This Row],[KM - Inicio]])</f>
        <v>-</v>
      </c>
      <c r="AQ373" s="280" t="str">
        <f ca="1"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 ca="1">IFERROR(_xlfn.XLOOKUP(AI373, BS_ATIVIDADE[ATIVIDADE],BS_ATIVIDADE[UNIDADE] ), "*")</f>
        <v>*</v>
      </c>
      <c r="BC373" s="70" t="str" cm="1">
        <f t="array" aca="1" ref="BC3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aca="1" ref="BD37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 ca="1">IFERROR(_xlfn.XLOOKUP(AO373, BASE_MAPA!$D$2:$D$359, BASE_MAPA!$I$2:$I$359), "ERRO")</f>
        <v>ERRO</v>
      </c>
      <c r="BF373" s="281" t="str">
        <f ca="1"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 ca="1"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aca="1" ref="M3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aca="1" ref="N3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aca="1" ref="S3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aca="1" ref="T3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 ca="1">IF(BS_CONTROLE[[#This Row],[Atividade]]=0, "-", BS_CONTROLE[[#This Row],[Atividade]])</f>
        <v>-</v>
      </c>
      <c r="AJ374" s="9" t="str">
        <f ca="1">IF(D374="","*",VLOOKUP(AI374,BS_ATIVIDADE[#Data],3,FALSE))</f>
        <v>*</v>
      </c>
      <c r="AK374" s="278" t="str">
        <f ca="1">IF(BS_CONTROLE[[#This Row],[Local - Partida]]=0, "-", BS_CONTROLE[[#This Row],[Local - Partida]])</f>
        <v>-</v>
      </c>
      <c r="AL374" s="278" t="str">
        <f ca="1">IF(BS_CONTROLE[[#This Row],[Local - Encerramento]]=0, "-", BS_CONTROLE[[#This Row],[Local - Encerramento]])</f>
        <v>-</v>
      </c>
      <c r="AM374" s="278" t="str">
        <f ca="1">IF(BS_CONTROLE[[#This Row],[Entre - Estações]]=0, "-", BS_CONTROLE[[#This Row],[Entre - Estações]])</f>
        <v>-</v>
      </c>
      <c r="AN374" s="278" t="str">
        <f ca="1">IF(BS_CONTROLE[[#This Row],[SB]]=0, "-", BS_CONTROLE[[#This Row],[SB]])</f>
        <v>-</v>
      </c>
      <c r="AO374" s="279" t="str">
        <f ca="1">IF(BS_CONTROLE[[#This Row],[SUB]]=0, "-", BS_CONTROLE[[#This Row],[SUB]])</f>
        <v>-</v>
      </c>
      <c r="AP374" s="280" t="str">
        <f ca="1">IF(BS_CONTROLE[[#This Row],[KM - Inicio]]=0, "-", BS_CONTROLE[[#This Row],[KM - Inicio]])</f>
        <v>-</v>
      </c>
      <c r="AQ374" s="280" t="str">
        <f ca="1"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 ca="1">IFERROR(_xlfn.XLOOKUP(AI374, BS_ATIVIDADE[ATIVIDADE],BS_ATIVIDADE[UNIDADE] ), "*")</f>
        <v>*</v>
      </c>
      <c r="BC374" s="70" t="str" cm="1">
        <f t="array" aca="1" ref="BC3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aca="1" ref="BD37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 ca="1">IFERROR(_xlfn.XLOOKUP(AO374, BASE_MAPA!$D$2:$D$359, BASE_MAPA!$I$2:$I$359), "ERRO")</f>
        <v>ERRO</v>
      </c>
      <c r="BF374" s="281" t="str">
        <f ca="1"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 ca="1"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aca="1" ref="M3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aca="1" ref="N3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aca="1" ref="S3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aca="1" ref="T3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 ca="1">IF(BS_CONTROLE[[#This Row],[Atividade]]=0, "-", BS_CONTROLE[[#This Row],[Atividade]])</f>
        <v>-</v>
      </c>
      <c r="AJ375" s="9" t="str">
        <f ca="1">IF(D375="","*",VLOOKUP(AI375,BS_ATIVIDADE[#Data],3,FALSE))</f>
        <v>*</v>
      </c>
      <c r="AK375" s="278" t="str">
        <f ca="1">IF(BS_CONTROLE[[#This Row],[Local - Partida]]=0, "-", BS_CONTROLE[[#This Row],[Local - Partida]])</f>
        <v>-</v>
      </c>
      <c r="AL375" s="278" t="str">
        <f ca="1">IF(BS_CONTROLE[[#This Row],[Local - Encerramento]]=0, "-", BS_CONTROLE[[#This Row],[Local - Encerramento]])</f>
        <v>-</v>
      </c>
      <c r="AM375" s="278" t="str">
        <f ca="1">IF(BS_CONTROLE[[#This Row],[Entre - Estações]]=0, "-", BS_CONTROLE[[#This Row],[Entre - Estações]])</f>
        <v>-</v>
      </c>
      <c r="AN375" s="278" t="str">
        <f ca="1">IF(BS_CONTROLE[[#This Row],[SB]]=0, "-", BS_CONTROLE[[#This Row],[SB]])</f>
        <v>-</v>
      </c>
      <c r="AO375" s="279" t="str">
        <f ca="1">IF(BS_CONTROLE[[#This Row],[SUB]]=0, "-", BS_CONTROLE[[#This Row],[SUB]])</f>
        <v>-</v>
      </c>
      <c r="AP375" s="280" t="str">
        <f ca="1">IF(BS_CONTROLE[[#This Row],[KM - Inicio]]=0, "-", BS_CONTROLE[[#This Row],[KM - Inicio]])</f>
        <v>-</v>
      </c>
      <c r="AQ375" s="280" t="str">
        <f ca="1"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 ca="1">IFERROR(_xlfn.XLOOKUP(AI375, BS_ATIVIDADE[ATIVIDADE],BS_ATIVIDADE[UNIDADE] ), "*")</f>
        <v>*</v>
      </c>
      <c r="BC375" s="70" t="str" cm="1">
        <f t="array" aca="1" ref="BC3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aca="1" ref="BD37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 ca="1">IFERROR(_xlfn.XLOOKUP(AO375, BASE_MAPA!$D$2:$D$359, BASE_MAPA!$I$2:$I$359), "ERRO")</f>
        <v>ERRO</v>
      </c>
      <c r="BF375" s="281" t="str">
        <f ca="1"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 ca="1"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aca="1" ref="M3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aca="1" ref="N3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aca="1" ref="S3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aca="1" ref="T3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 ca="1">IF(BS_CONTROLE[[#This Row],[Atividade]]=0, "-", BS_CONTROLE[[#This Row],[Atividade]])</f>
        <v>-</v>
      </c>
      <c r="AJ376" s="9" t="str">
        <f ca="1">IF(D376="","*",VLOOKUP(AI376,BS_ATIVIDADE[#Data],3,FALSE))</f>
        <v>*</v>
      </c>
      <c r="AK376" s="278" t="str">
        <f ca="1">IF(BS_CONTROLE[[#This Row],[Local - Partida]]=0, "-", BS_CONTROLE[[#This Row],[Local - Partida]])</f>
        <v>-</v>
      </c>
      <c r="AL376" s="278" t="str">
        <f ca="1">IF(BS_CONTROLE[[#This Row],[Local - Encerramento]]=0, "-", BS_CONTROLE[[#This Row],[Local - Encerramento]])</f>
        <v>-</v>
      </c>
      <c r="AM376" s="278" t="str">
        <f ca="1">IF(BS_CONTROLE[[#This Row],[Entre - Estações]]=0, "-", BS_CONTROLE[[#This Row],[Entre - Estações]])</f>
        <v>-</v>
      </c>
      <c r="AN376" s="278" t="str">
        <f ca="1">IF(BS_CONTROLE[[#This Row],[SB]]=0, "-", BS_CONTROLE[[#This Row],[SB]])</f>
        <v>-</v>
      </c>
      <c r="AO376" s="279" t="str">
        <f ca="1">IF(BS_CONTROLE[[#This Row],[SUB]]=0, "-", BS_CONTROLE[[#This Row],[SUB]])</f>
        <v>-</v>
      </c>
      <c r="AP376" s="280" t="str">
        <f ca="1">IF(BS_CONTROLE[[#This Row],[KM - Inicio]]=0, "-", BS_CONTROLE[[#This Row],[KM - Inicio]])</f>
        <v>-</v>
      </c>
      <c r="AQ376" s="280" t="str">
        <f ca="1"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 ca="1">IFERROR(_xlfn.XLOOKUP(AI376, BS_ATIVIDADE[ATIVIDADE],BS_ATIVIDADE[UNIDADE] ), "*")</f>
        <v>*</v>
      </c>
      <c r="BC376" s="70" t="str" cm="1">
        <f t="array" aca="1" ref="BC3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aca="1" ref="BD37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 ca="1">IFERROR(_xlfn.XLOOKUP(AO376, BASE_MAPA!$D$2:$D$359, BASE_MAPA!$I$2:$I$359), "ERRO")</f>
        <v>ERRO</v>
      </c>
      <c r="BF376" s="281" t="str">
        <f ca="1"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 ca="1"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aca="1" ref="M3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aca="1" ref="N3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aca="1" ref="S3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aca="1" ref="T3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 ca="1">IF(BS_CONTROLE[[#This Row],[Atividade]]=0, "-", BS_CONTROLE[[#This Row],[Atividade]])</f>
        <v>-</v>
      </c>
      <c r="AJ377" s="9" t="str">
        <f ca="1">IF(D377="","*",VLOOKUP(AI377,BS_ATIVIDADE[#Data],3,FALSE))</f>
        <v>*</v>
      </c>
      <c r="AK377" s="278" t="str">
        <f ca="1">IF(BS_CONTROLE[[#This Row],[Local - Partida]]=0, "-", BS_CONTROLE[[#This Row],[Local - Partida]])</f>
        <v>-</v>
      </c>
      <c r="AL377" s="278" t="str">
        <f ca="1">IF(BS_CONTROLE[[#This Row],[Local - Encerramento]]=0, "-", BS_CONTROLE[[#This Row],[Local - Encerramento]])</f>
        <v>-</v>
      </c>
      <c r="AM377" s="278" t="str">
        <f ca="1">IF(BS_CONTROLE[[#This Row],[Entre - Estações]]=0, "-", BS_CONTROLE[[#This Row],[Entre - Estações]])</f>
        <v>-</v>
      </c>
      <c r="AN377" s="278" t="str">
        <f ca="1">IF(BS_CONTROLE[[#This Row],[SB]]=0, "-", BS_CONTROLE[[#This Row],[SB]])</f>
        <v>-</v>
      </c>
      <c r="AO377" s="279" t="str">
        <f ca="1">IF(BS_CONTROLE[[#This Row],[SUB]]=0, "-", BS_CONTROLE[[#This Row],[SUB]])</f>
        <v>-</v>
      </c>
      <c r="AP377" s="280" t="str">
        <f ca="1">IF(BS_CONTROLE[[#This Row],[KM - Inicio]]=0, "-", BS_CONTROLE[[#This Row],[KM - Inicio]])</f>
        <v>-</v>
      </c>
      <c r="AQ377" s="280" t="str">
        <f ca="1"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 ca="1">IFERROR(_xlfn.XLOOKUP(AI377, BS_ATIVIDADE[ATIVIDADE],BS_ATIVIDADE[UNIDADE] ), "*")</f>
        <v>*</v>
      </c>
      <c r="BC377" s="70" t="str" cm="1">
        <f t="array" aca="1" ref="BC3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aca="1" ref="BD37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 ca="1">IFERROR(_xlfn.XLOOKUP(AO377, BASE_MAPA!$D$2:$D$359, BASE_MAPA!$I$2:$I$359), "ERRO")</f>
        <v>ERRO</v>
      </c>
      <c r="BF377" s="281" t="str">
        <f ca="1"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 ca="1"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aca="1" ref="M3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aca="1" ref="N3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aca="1" ref="S3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aca="1" ref="T3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 ca="1">IF(BS_CONTROLE[[#This Row],[Atividade]]=0, "-", BS_CONTROLE[[#This Row],[Atividade]])</f>
        <v>-</v>
      </c>
      <c r="AJ378" s="9" t="str">
        <f ca="1">IF(D378="","*",VLOOKUP(AI378,BS_ATIVIDADE[#Data],3,FALSE))</f>
        <v>*</v>
      </c>
      <c r="AK378" s="278" t="str">
        <f ca="1">IF(BS_CONTROLE[[#This Row],[Local - Partida]]=0, "-", BS_CONTROLE[[#This Row],[Local - Partida]])</f>
        <v>-</v>
      </c>
      <c r="AL378" s="278" t="str">
        <f ca="1">IF(BS_CONTROLE[[#This Row],[Local - Encerramento]]=0, "-", BS_CONTROLE[[#This Row],[Local - Encerramento]])</f>
        <v>-</v>
      </c>
      <c r="AM378" s="278" t="str">
        <f ca="1">IF(BS_CONTROLE[[#This Row],[Entre - Estações]]=0, "-", BS_CONTROLE[[#This Row],[Entre - Estações]])</f>
        <v>-</v>
      </c>
      <c r="AN378" s="278" t="str">
        <f ca="1">IF(BS_CONTROLE[[#This Row],[SB]]=0, "-", BS_CONTROLE[[#This Row],[SB]])</f>
        <v>-</v>
      </c>
      <c r="AO378" s="279" t="str">
        <f ca="1">IF(BS_CONTROLE[[#This Row],[SUB]]=0, "-", BS_CONTROLE[[#This Row],[SUB]])</f>
        <v>-</v>
      </c>
      <c r="AP378" s="280" t="str">
        <f ca="1">IF(BS_CONTROLE[[#This Row],[KM - Inicio]]=0, "-", BS_CONTROLE[[#This Row],[KM - Inicio]])</f>
        <v>-</v>
      </c>
      <c r="AQ378" s="280" t="str">
        <f ca="1"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 ca="1">IFERROR(_xlfn.XLOOKUP(AI378, BS_ATIVIDADE[ATIVIDADE],BS_ATIVIDADE[UNIDADE] ), "*")</f>
        <v>*</v>
      </c>
      <c r="BC378" s="70" t="str" cm="1">
        <f t="array" aca="1" ref="BC3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aca="1" ref="BD37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 ca="1">IFERROR(_xlfn.XLOOKUP(AO378, BASE_MAPA!$D$2:$D$359, BASE_MAPA!$I$2:$I$359), "ERRO")</f>
        <v>ERRO</v>
      </c>
      <c r="BF378" s="281" t="str">
        <f ca="1"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 ca="1"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aca="1" ref="M3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aca="1" ref="N3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aca="1" ref="S3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aca="1" ref="T3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 ca="1">IF(BS_CONTROLE[[#This Row],[Atividade]]=0, "-", BS_CONTROLE[[#This Row],[Atividade]])</f>
        <v>-</v>
      </c>
      <c r="AJ379" s="9" t="str">
        <f ca="1">IF(D379="","*",VLOOKUP(AI379,BS_ATIVIDADE[#Data],3,FALSE))</f>
        <v>*</v>
      </c>
      <c r="AK379" s="278" t="str">
        <f ca="1">IF(BS_CONTROLE[[#This Row],[Local - Partida]]=0, "-", BS_CONTROLE[[#This Row],[Local - Partida]])</f>
        <v>-</v>
      </c>
      <c r="AL379" s="278" t="str">
        <f ca="1">IF(BS_CONTROLE[[#This Row],[Local - Encerramento]]=0, "-", BS_CONTROLE[[#This Row],[Local - Encerramento]])</f>
        <v>-</v>
      </c>
      <c r="AM379" s="278" t="str">
        <f ca="1">IF(BS_CONTROLE[[#This Row],[Entre - Estações]]=0, "-", BS_CONTROLE[[#This Row],[Entre - Estações]])</f>
        <v>-</v>
      </c>
      <c r="AN379" s="278" t="str">
        <f ca="1">IF(BS_CONTROLE[[#This Row],[SB]]=0, "-", BS_CONTROLE[[#This Row],[SB]])</f>
        <v>-</v>
      </c>
      <c r="AO379" s="279" t="str">
        <f ca="1">IF(BS_CONTROLE[[#This Row],[SUB]]=0, "-", BS_CONTROLE[[#This Row],[SUB]])</f>
        <v>-</v>
      </c>
      <c r="AP379" s="280" t="str">
        <f ca="1">IF(BS_CONTROLE[[#This Row],[KM - Inicio]]=0, "-", BS_CONTROLE[[#This Row],[KM - Inicio]])</f>
        <v>-</v>
      </c>
      <c r="AQ379" s="280" t="str">
        <f ca="1"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 ca="1">IFERROR(_xlfn.XLOOKUP(AI379, BS_ATIVIDADE[ATIVIDADE],BS_ATIVIDADE[UNIDADE] ), "*")</f>
        <v>*</v>
      </c>
      <c r="BC379" s="70" t="str" cm="1">
        <f t="array" aca="1" ref="BC3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aca="1" ref="BD37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 ca="1">IFERROR(_xlfn.XLOOKUP(AO379, BASE_MAPA!$D$2:$D$359, BASE_MAPA!$I$2:$I$359), "ERRO")</f>
        <v>ERRO</v>
      </c>
      <c r="BF379" s="281" t="str">
        <f ca="1"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 ca="1"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aca="1" ref="M3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aca="1" ref="N3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aca="1" ref="S3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aca="1" ref="T3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 ca="1">IF(BS_CONTROLE[[#This Row],[Atividade]]=0, "-", BS_CONTROLE[[#This Row],[Atividade]])</f>
        <v>-</v>
      </c>
      <c r="AJ380" s="9" t="str">
        <f ca="1">IF(D380="","*",VLOOKUP(AI380,BS_ATIVIDADE[#Data],3,FALSE))</f>
        <v>*</v>
      </c>
      <c r="AK380" s="278" t="str">
        <f ca="1">IF(BS_CONTROLE[[#This Row],[Local - Partida]]=0, "-", BS_CONTROLE[[#This Row],[Local - Partida]])</f>
        <v>-</v>
      </c>
      <c r="AL380" s="278" t="str">
        <f ca="1">IF(BS_CONTROLE[[#This Row],[Local - Encerramento]]=0, "-", BS_CONTROLE[[#This Row],[Local - Encerramento]])</f>
        <v>-</v>
      </c>
      <c r="AM380" s="278" t="str">
        <f ca="1">IF(BS_CONTROLE[[#This Row],[Entre - Estações]]=0, "-", BS_CONTROLE[[#This Row],[Entre - Estações]])</f>
        <v>-</v>
      </c>
      <c r="AN380" s="278" t="str">
        <f ca="1">IF(BS_CONTROLE[[#This Row],[SB]]=0, "-", BS_CONTROLE[[#This Row],[SB]])</f>
        <v>-</v>
      </c>
      <c r="AO380" s="279" t="str">
        <f ca="1">IF(BS_CONTROLE[[#This Row],[SUB]]=0, "-", BS_CONTROLE[[#This Row],[SUB]])</f>
        <v>-</v>
      </c>
      <c r="AP380" s="280" t="str">
        <f ca="1">IF(BS_CONTROLE[[#This Row],[KM - Inicio]]=0, "-", BS_CONTROLE[[#This Row],[KM - Inicio]])</f>
        <v>-</v>
      </c>
      <c r="AQ380" s="280" t="str">
        <f ca="1"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 ca="1">IFERROR(_xlfn.XLOOKUP(AI380, BS_ATIVIDADE[ATIVIDADE],BS_ATIVIDADE[UNIDADE] ), "*")</f>
        <v>*</v>
      </c>
      <c r="BC380" s="70" t="str" cm="1">
        <f t="array" aca="1" ref="BC3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aca="1" ref="BD38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 ca="1">IFERROR(_xlfn.XLOOKUP(AO380, BASE_MAPA!$D$2:$D$359, BASE_MAPA!$I$2:$I$359), "ERRO")</f>
        <v>ERRO</v>
      </c>
      <c r="BF380" s="281" t="str">
        <f ca="1"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 ca="1"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aca="1" ref="M3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aca="1" ref="N3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aca="1" ref="S3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aca="1" ref="T3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 ca="1">IF(BS_CONTROLE[[#This Row],[Atividade]]=0, "-", BS_CONTROLE[[#This Row],[Atividade]])</f>
        <v>-</v>
      </c>
      <c r="AJ381" s="9" t="str">
        <f ca="1">IF(D381="","*",VLOOKUP(AI381,BS_ATIVIDADE[#Data],3,FALSE))</f>
        <v>*</v>
      </c>
      <c r="AK381" s="278" t="str">
        <f ca="1">IF(BS_CONTROLE[[#This Row],[Local - Partida]]=0, "-", BS_CONTROLE[[#This Row],[Local - Partida]])</f>
        <v>-</v>
      </c>
      <c r="AL381" s="278" t="str">
        <f ca="1">IF(BS_CONTROLE[[#This Row],[Local - Encerramento]]=0, "-", BS_CONTROLE[[#This Row],[Local - Encerramento]])</f>
        <v>-</v>
      </c>
      <c r="AM381" s="278" t="str">
        <f ca="1">IF(BS_CONTROLE[[#This Row],[Entre - Estações]]=0, "-", BS_CONTROLE[[#This Row],[Entre - Estações]])</f>
        <v>-</v>
      </c>
      <c r="AN381" s="278" t="str">
        <f ca="1">IF(BS_CONTROLE[[#This Row],[SB]]=0, "-", BS_CONTROLE[[#This Row],[SB]])</f>
        <v>-</v>
      </c>
      <c r="AO381" s="279" t="str">
        <f ca="1">IF(BS_CONTROLE[[#This Row],[SUB]]=0, "-", BS_CONTROLE[[#This Row],[SUB]])</f>
        <v>-</v>
      </c>
      <c r="AP381" s="280" t="str">
        <f ca="1">IF(BS_CONTROLE[[#This Row],[KM - Inicio]]=0, "-", BS_CONTROLE[[#This Row],[KM - Inicio]])</f>
        <v>-</v>
      </c>
      <c r="AQ381" s="280" t="str">
        <f ca="1"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 ca="1">IFERROR(_xlfn.XLOOKUP(AI381, BS_ATIVIDADE[ATIVIDADE],BS_ATIVIDADE[UNIDADE] ), "*")</f>
        <v>*</v>
      </c>
      <c r="BC381" s="70" t="str" cm="1">
        <f t="array" aca="1" ref="BC3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aca="1" ref="BD38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 ca="1">IFERROR(_xlfn.XLOOKUP(AO381, BASE_MAPA!$D$2:$D$359, BASE_MAPA!$I$2:$I$359), "ERRO")</f>
        <v>ERRO</v>
      </c>
      <c r="BF381" s="281" t="str">
        <f ca="1"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 ca="1"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aca="1" ref="M3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aca="1" ref="N3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aca="1" ref="S3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aca="1" ref="T3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 ca="1">IF(BS_CONTROLE[[#This Row],[Atividade]]=0, "-", BS_CONTROLE[[#This Row],[Atividade]])</f>
        <v>-</v>
      </c>
      <c r="AJ382" s="9" t="str">
        <f ca="1">IF(D382="","*",VLOOKUP(AI382,BS_ATIVIDADE[#Data],3,FALSE))</f>
        <v>*</v>
      </c>
      <c r="AK382" s="278" t="str">
        <f ca="1">IF(BS_CONTROLE[[#This Row],[Local - Partida]]=0, "-", BS_CONTROLE[[#This Row],[Local - Partida]])</f>
        <v>-</v>
      </c>
      <c r="AL382" s="278" t="str">
        <f ca="1">IF(BS_CONTROLE[[#This Row],[Local - Encerramento]]=0, "-", BS_CONTROLE[[#This Row],[Local - Encerramento]])</f>
        <v>-</v>
      </c>
      <c r="AM382" s="278" t="str">
        <f ca="1">IF(BS_CONTROLE[[#This Row],[Entre - Estações]]=0, "-", BS_CONTROLE[[#This Row],[Entre - Estações]])</f>
        <v>-</v>
      </c>
      <c r="AN382" s="278" t="str">
        <f ca="1">IF(BS_CONTROLE[[#This Row],[SB]]=0, "-", BS_CONTROLE[[#This Row],[SB]])</f>
        <v>-</v>
      </c>
      <c r="AO382" s="279" t="str">
        <f ca="1">IF(BS_CONTROLE[[#This Row],[SUB]]=0, "-", BS_CONTROLE[[#This Row],[SUB]])</f>
        <v>-</v>
      </c>
      <c r="AP382" s="280" t="str">
        <f ca="1">IF(BS_CONTROLE[[#This Row],[KM - Inicio]]=0, "-", BS_CONTROLE[[#This Row],[KM - Inicio]])</f>
        <v>-</v>
      </c>
      <c r="AQ382" s="280" t="str">
        <f ca="1"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 ca="1">IFERROR(_xlfn.XLOOKUP(AI382, BS_ATIVIDADE[ATIVIDADE],BS_ATIVIDADE[UNIDADE] ), "*")</f>
        <v>*</v>
      </c>
      <c r="BC382" s="70" t="str" cm="1">
        <f t="array" aca="1" ref="BC3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aca="1" ref="BD38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 ca="1">IFERROR(_xlfn.XLOOKUP(AO382, BASE_MAPA!$D$2:$D$359, BASE_MAPA!$I$2:$I$359), "ERRO")</f>
        <v>ERRO</v>
      </c>
      <c r="BF382" s="281" t="str">
        <f ca="1"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 ca="1"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aca="1" ref="M3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aca="1" ref="N3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aca="1" ref="S3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aca="1" ref="T3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 ca="1">IF(BS_CONTROLE[[#This Row],[Atividade]]=0, "-", BS_CONTROLE[[#This Row],[Atividade]])</f>
        <v>-</v>
      </c>
      <c r="AJ383" s="9" t="str">
        <f ca="1">IF(D383="","*",VLOOKUP(AI383,BS_ATIVIDADE[#Data],3,FALSE))</f>
        <v>*</v>
      </c>
      <c r="AK383" s="278" t="str">
        <f ca="1">IF(BS_CONTROLE[[#This Row],[Local - Partida]]=0, "-", BS_CONTROLE[[#This Row],[Local - Partida]])</f>
        <v>-</v>
      </c>
      <c r="AL383" s="278" t="str">
        <f ca="1">IF(BS_CONTROLE[[#This Row],[Local - Encerramento]]=0, "-", BS_CONTROLE[[#This Row],[Local - Encerramento]])</f>
        <v>-</v>
      </c>
      <c r="AM383" s="278" t="str">
        <f ca="1">IF(BS_CONTROLE[[#This Row],[Entre - Estações]]=0, "-", BS_CONTROLE[[#This Row],[Entre - Estações]])</f>
        <v>-</v>
      </c>
      <c r="AN383" s="278" t="str">
        <f ca="1">IF(BS_CONTROLE[[#This Row],[SB]]=0, "-", BS_CONTROLE[[#This Row],[SB]])</f>
        <v>-</v>
      </c>
      <c r="AO383" s="279" t="str">
        <f ca="1">IF(BS_CONTROLE[[#This Row],[SUB]]=0, "-", BS_CONTROLE[[#This Row],[SUB]])</f>
        <v>-</v>
      </c>
      <c r="AP383" s="280" t="str">
        <f ca="1">IF(BS_CONTROLE[[#This Row],[KM - Inicio]]=0, "-", BS_CONTROLE[[#This Row],[KM - Inicio]])</f>
        <v>-</v>
      </c>
      <c r="AQ383" s="280" t="str">
        <f ca="1"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 ca="1">IFERROR(_xlfn.XLOOKUP(AI383, BS_ATIVIDADE[ATIVIDADE],BS_ATIVIDADE[UNIDADE] ), "*")</f>
        <v>*</v>
      </c>
      <c r="BC383" s="70" t="str" cm="1">
        <f t="array" aca="1" ref="BC3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aca="1" ref="BD38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 ca="1">IFERROR(_xlfn.XLOOKUP(AO383, BASE_MAPA!$D$2:$D$359, BASE_MAPA!$I$2:$I$359), "ERRO")</f>
        <v>ERRO</v>
      </c>
      <c r="BF383" s="281" t="str">
        <f ca="1"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 ca="1"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aca="1" ref="M3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aca="1" ref="N3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aca="1" ref="S3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aca="1" ref="T3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 ca="1">IF(BS_CONTROLE[[#This Row],[Atividade]]=0, "-", BS_CONTROLE[[#This Row],[Atividade]])</f>
        <v>-</v>
      </c>
      <c r="AJ384" s="9" t="str">
        <f ca="1">IF(D384="","*",VLOOKUP(AI384,BS_ATIVIDADE[#Data],3,FALSE))</f>
        <v>*</v>
      </c>
      <c r="AK384" s="278" t="str">
        <f ca="1">IF(BS_CONTROLE[[#This Row],[Local - Partida]]=0, "-", BS_CONTROLE[[#This Row],[Local - Partida]])</f>
        <v>-</v>
      </c>
      <c r="AL384" s="278" t="str">
        <f ca="1">IF(BS_CONTROLE[[#This Row],[Local - Encerramento]]=0, "-", BS_CONTROLE[[#This Row],[Local - Encerramento]])</f>
        <v>-</v>
      </c>
      <c r="AM384" s="278" t="str">
        <f ca="1">IF(BS_CONTROLE[[#This Row],[Entre - Estações]]=0, "-", BS_CONTROLE[[#This Row],[Entre - Estações]])</f>
        <v>-</v>
      </c>
      <c r="AN384" s="278" t="str">
        <f ca="1">IF(BS_CONTROLE[[#This Row],[SB]]=0, "-", BS_CONTROLE[[#This Row],[SB]])</f>
        <v>-</v>
      </c>
      <c r="AO384" s="279" t="str">
        <f ca="1">IF(BS_CONTROLE[[#This Row],[SUB]]=0, "-", BS_CONTROLE[[#This Row],[SUB]])</f>
        <v>-</v>
      </c>
      <c r="AP384" s="280" t="str">
        <f ca="1">IF(BS_CONTROLE[[#This Row],[KM - Inicio]]=0, "-", BS_CONTROLE[[#This Row],[KM - Inicio]])</f>
        <v>-</v>
      </c>
      <c r="AQ384" s="280" t="str">
        <f ca="1"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 ca="1">IFERROR(_xlfn.XLOOKUP(AI384, BS_ATIVIDADE[ATIVIDADE],BS_ATIVIDADE[UNIDADE] ), "*")</f>
        <v>*</v>
      </c>
      <c r="BC384" s="70" t="str" cm="1">
        <f t="array" aca="1" ref="BC3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aca="1" ref="BD38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 ca="1">IFERROR(_xlfn.XLOOKUP(AO384, BASE_MAPA!$D$2:$D$359, BASE_MAPA!$I$2:$I$359), "ERRO")</f>
        <v>ERRO</v>
      </c>
      <c r="BF384" s="281" t="str">
        <f ca="1"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 ca="1"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aca="1" ref="M3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aca="1" ref="N3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aca="1" ref="S3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aca="1" ref="T3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 ca="1">IF(BS_CONTROLE[[#This Row],[Atividade]]=0, "-", BS_CONTROLE[[#This Row],[Atividade]])</f>
        <v>-</v>
      </c>
      <c r="AJ385" s="9" t="str">
        <f ca="1">IF(D385="","*",VLOOKUP(AI385,BS_ATIVIDADE[#Data],3,FALSE))</f>
        <v>*</v>
      </c>
      <c r="AK385" s="278" t="str">
        <f ca="1">IF(BS_CONTROLE[[#This Row],[Local - Partida]]=0, "-", BS_CONTROLE[[#This Row],[Local - Partida]])</f>
        <v>-</v>
      </c>
      <c r="AL385" s="278" t="str">
        <f ca="1">IF(BS_CONTROLE[[#This Row],[Local - Encerramento]]=0, "-", BS_CONTROLE[[#This Row],[Local - Encerramento]])</f>
        <v>-</v>
      </c>
      <c r="AM385" s="278" t="str">
        <f ca="1">IF(BS_CONTROLE[[#This Row],[Entre - Estações]]=0, "-", BS_CONTROLE[[#This Row],[Entre - Estações]])</f>
        <v>-</v>
      </c>
      <c r="AN385" s="278" t="str">
        <f ca="1">IF(BS_CONTROLE[[#This Row],[SB]]=0, "-", BS_CONTROLE[[#This Row],[SB]])</f>
        <v>-</v>
      </c>
      <c r="AO385" s="279" t="str">
        <f ca="1">IF(BS_CONTROLE[[#This Row],[SUB]]=0, "-", BS_CONTROLE[[#This Row],[SUB]])</f>
        <v>-</v>
      </c>
      <c r="AP385" s="280" t="str">
        <f ca="1">IF(BS_CONTROLE[[#This Row],[KM - Inicio]]=0, "-", BS_CONTROLE[[#This Row],[KM - Inicio]])</f>
        <v>-</v>
      </c>
      <c r="AQ385" s="280" t="str">
        <f ca="1"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 ca="1">IFERROR(_xlfn.XLOOKUP(AI385, BS_ATIVIDADE[ATIVIDADE],BS_ATIVIDADE[UNIDADE] ), "*")</f>
        <v>*</v>
      </c>
      <c r="BC385" s="70" t="str" cm="1">
        <f t="array" aca="1" ref="BC3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aca="1" ref="BD38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 ca="1">IFERROR(_xlfn.XLOOKUP(AO385, BASE_MAPA!$D$2:$D$359, BASE_MAPA!$I$2:$I$359), "ERRO")</f>
        <v>ERRO</v>
      </c>
      <c r="BF385" s="281" t="str">
        <f ca="1"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 ca="1"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aca="1" ref="M3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aca="1" ref="N3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aca="1" ref="S3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aca="1" ref="T3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 ca="1">IF(BS_CONTROLE[[#This Row],[Atividade]]=0, "-", BS_CONTROLE[[#This Row],[Atividade]])</f>
        <v>-</v>
      </c>
      <c r="AJ386" s="9" t="str">
        <f ca="1">IF(D386="","*",VLOOKUP(AI386,BS_ATIVIDADE[#Data],3,FALSE))</f>
        <v>*</v>
      </c>
      <c r="AK386" s="278" t="str">
        <f ca="1">IF(BS_CONTROLE[[#This Row],[Local - Partida]]=0, "-", BS_CONTROLE[[#This Row],[Local - Partida]])</f>
        <v>-</v>
      </c>
      <c r="AL386" s="278" t="str">
        <f ca="1">IF(BS_CONTROLE[[#This Row],[Local - Encerramento]]=0, "-", BS_CONTROLE[[#This Row],[Local - Encerramento]])</f>
        <v>-</v>
      </c>
      <c r="AM386" s="278" t="str">
        <f ca="1">IF(BS_CONTROLE[[#This Row],[Entre - Estações]]=0, "-", BS_CONTROLE[[#This Row],[Entre - Estações]])</f>
        <v>-</v>
      </c>
      <c r="AN386" s="278" t="str">
        <f ca="1">IF(BS_CONTROLE[[#This Row],[SB]]=0, "-", BS_CONTROLE[[#This Row],[SB]])</f>
        <v>-</v>
      </c>
      <c r="AO386" s="279" t="str">
        <f ca="1">IF(BS_CONTROLE[[#This Row],[SUB]]=0, "-", BS_CONTROLE[[#This Row],[SUB]])</f>
        <v>-</v>
      </c>
      <c r="AP386" s="280" t="str">
        <f ca="1">IF(BS_CONTROLE[[#This Row],[KM - Inicio]]=0, "-", BS_CONTROLE[[#This Row],[KM - Inicio]])</f>
        <v>-</v>
      </c>
      <c r="AQ386" s="280" t="str">
        <f ca="1"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 ca="1">IFERROR(_xlfn.XLOOKUP(AI386, BS_ATIVIDADE[ATIVIDADE],BS_ATIVIDADE[UNIDADE] ), "*")</f>
        <v>*</v>
      </c>
      <c r="BC386" s="70" t="str" cm="1">
        <f t="array" aca="1" ref="BC3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aca="1" ref="BD38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 ca="1">IFERROR(_xlfn.XLOOKUP(AO386, BASE_MAPA!$D$2:$D$359, BASE_MAPA!$I$2:$I$359), "ERRO")</f>
        <v>ERRO</v>
      </c>
      <c r="BF386" s="281" t="str">
        <f ca="1"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 ca="1"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aca="1" ref="M3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aca="1" ref="N3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aca="1" ref="S3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aca="1" ref="T3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 ca="1">IF(BS_CONTROLE[[#This Row],[Atividade]]=0, "-", BS_CONTROLE[[#This Row],[Atividade]])</f>
        <v>-</v>
      </c>
      <c r="AJ387" s="9" t="str">
        <f ca="1">IF(D387="","*",VLOOKUP(AI387,BS_ATIVIDADE[#Data],3,FALSE))</f>
        <v>*</v>
      </c>
      <c r="AK387" s="278" t="str">
        <f ca="1">IF(BS_CONTROLE[[#This Row],[Local - Partida]]=0, "-", BS_CONTROLE[[#This Row],[Local - Partida]])</f>
        <v>-</v>
      </c>
      <c r="AL387" s="278" t="str">
        <f ca="1">IF(BS_CONTROLE[[#This Row],[Local - Encerramento]]=0, "-", BS_CONTROLE[[#This Row],[Local - Encerramento]])</f>
        <v>-</v>
      </c>
      <c r="AM387" s="278" t="str">
        <f ca="1">IF(BS_CONTROLE[[#This Row],[Entre - Estações]]=0, "-", BS_CONTROLE[[#This Row],[Entre - Estações]])</f>
        <v>-</v>
      </c>
      <c r="AN387" s="278" t="str">
        <f ca="1">IF(BS_CONTROLE[[#This Row],[SB]]=0, "-", BS_CONTROLE[[#This Row],[SB]])</f>
        <v>-</v>
      </c>
      <c r="AO387" s="279" t="str">
        <f ca="1">IF(BS_CONTROLE[[#This Row],[SUB]]=0, "-", BS_CONTROLE[[#This Row],[SUB]])</f>
        <v>-</v>
      </c>
      <c r="AP387" s="280" t="str">
        <f ca="1">IF(BS_CONTROLE[[#This Row],[KM - Inicio]]=0, "-", BS_CONTROLE[[#This Row],[KM - Inicio]])</f>
        <v>-</v>
      </c>
      <c r="AQ387" s="280" t="str">
        <f ca="1"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 ca="1">IFERROR(_xlfn.XLOOKUP(AI387, BS_ATIVIDADE[ATIVIDADE],BS_ATIVIDADE[UNIDADE] ), "*")</f>
        <v>*</v>
      </c>
      <c r="BC387" s="70" t="str" cm="1">
        <f t="array" aca="1" ref="BC3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aca="1" ref="BD38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 ca="1">IFERROR(_xlfn.XLOOKUP(AO387, BASE_MAPA!$D$2:$D$359, BASE_MAPA!$I$2:$I$359), "ERRO")</f>
        <v>ERRO</v>
      </c>
      <c r="BF387" s="281" t="str">
        <f ca="1"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 ca="1"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aca="1" ref="M3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aca="1" ref="N3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aca="1" ref="S3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aca="1" ref="T3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 ca="1">IF(BS_CONTROLE[[#This Row],[Atividade]]=0, "-", BS_CONTROLE[[#This Row],[Atividade]])</f>
        <v>-</v>
      </c>
      <c r="AJ388" s="9" t="str">
        <f ca="1">IF(D388="","*",VLOOKUP(AI388,BS_ATIVIDADE[#Data],3,FALSE))</f>
        <v>*</v>
      </c>
      <c r="AK388" s="278" t="str">
        <f ca="1">IF(BS_CONTROLE[[#This Row],[Local - Partida]]=0, "-", BS_CONTROLE[[#This Row],[Local - Partida]])</f>
        <v>-</v>
      </c>
      <c r="AL388" s="278" t="str">
        <f ca="1">IF(BS_CONTROLE[[#This Row],[Local - Encerramento]]=0, "-", BS_CONTROLE[[#This Row],[Local - Encerramento]])</f>
        <v>-</v>
      </c>
      <c r="AM388" s="278" t="str">
        <f ca="1">IF(BS_CONTROLE[[#This Row],[Entre - Estações]]=0, "-", BS_CONTROLE[[#This Row],[Entre - Estações]])</f>
        <v>-</v>
      </c>
      <c r="AN388" s="278" t="str">
        <f ca="1">IF(BS_CONTROLE[[#This Row],[SB]]=0, "-", BS_CONTROLE[[#This Row],[SB]])</f>
        <v>-</v>
      </c>
      <c r="AO388" s="279" t="str">
        <f ca="1">IF(BS_CONTROLE[[#This Row],[SUB]]=0, "-", BS_CONTROLE[[#This Row],[SUB]])</f>
        <v>-</v>
      </c>
      <c r="AP388" s="280" t="str">
        <f ca="1">IF(BS_CONTROLE[[#This Row],[KM - Inicio]]=0, "-", BS_CONTROLE[[#This Row],[KM - Inicio]])</f>
        <v>-</v>
      </c>
      <c r="AQ388" s="280" t="str">
        <f ca="1"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 ca="1">IFERROR(_xlfn.XLOOKUP(AI388, BS_ATIVIDADE[ATIVIDADE],BS_ATIVIDADE[UNIDADE] ), "*")</f>
        <v>*</v>
      </c>
      <c r="BC388" s="70" t="str" cm="1">
        <f t="array" aca="1" ref="BC3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aca="1" ref="BD38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 ca="1">IFERROR(_xlfn.XLOOKUP(AO388, BASE_MAPA!$D$2:$D$359, BASE_MAPA!$I$2:$I$359), "ERRO")</f>
        <v>ERRO</v>
      </c>
      <c r="BF388" s="281" t="str">
        <f ca="1"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 ca="1"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aca="1" ref="M3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aca="1" ref="N3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aca="1" ref="S3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aca="1" ref="T3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 ca="1">IF(BS_CONTROLE[[#This Row],[Atividade]]=0, "-", BS_CONTROLE[[#This Row],[Atividade]])</f>
        <v>-</v>
      </c>
      <c r="AJ389" s="9" t="str">
        <f ca="1">IF(D389="","*",VLOOKUP(AI389,BS_ATIVIDADE[#Data],3,FALSE))</f>
        <v>*</v>
      </c>
      <c r="AK389" s="278" t="str">
        <f ca="1">IF(BS_CONTROLE[[#This Row],[Local - Partida]]=0, "-", BS_CONTROLE[[#This Row],[Local - Partida]])</f>
        <v>-</v>
      </c>
      <c r="AL389" s="278" t="str">
        <f ca="1">IF(BS_CONTROLE[[#This Row],[Local - Encerramento]]=0, "-", BS_CONTROLE[[#This Row],[Local - Encerramento]])</f>
        <v>-</v>
      </c>
      <c r="AM389" s="278" t="str">
        <f ca="1">IF(BS_CONTROLE[[#This Row],[Entre - Estações]]=0, "-", BS_CONTROLE[[#This Row],[Entre - Estações]])</f>
        <v>-</v>
      </c>
      <c r="AN389" s="278" t="str">
        <f ca="1">IF(BS_CONTROLE[[#This Row],[SB]]=0, "-", BS_CONTROLE[[#This Row],[SB]])</f>
        <v>-</v>
      </c>
      <c r="AO389" s="279" t="str">
        <f ca="1">IF(BS_CONTROLE[[#This Row],[SUB]]=0, "-", BS_CONTROLE[[#This Row],[SUB]])</f>
        <v>-</v>
      </c>
      <c r="AP389" s="280" t="str">
        <f ca="1">IF(BS_CONTROLE[[#This Row],[KM - Inicio]]=0, "-", BS_CONTROLE[[#This Row],[KM - Inicio]])</f>
        <v>-</v>
      </c>
      <c r="AQ389" s="280" t="str">
        <f ca="1"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 ca="1">IFERROR(_xlfn.XLOOKUP(AI389, BS_ATIVIDADE[ATIVIDADE],BS_ATIVIDADE[UNIDADE] ), "*")</f>
        <v>*</v>
      </c>
      <c r="BC389" s="70" t="str" cm="1">
        <f t="array" aca="1" ref="BC3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aca="1" ref="BD38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 ca="1">IFERROR(_xlfn.XLOOKUP(AO389, BASE_MAPA!$D$2:$D$359, BASE_MAPA!$I$2:$I$359), "ERRO")</f>
        <v>ERRO</v>
      </c>
      <c r="BF389" s="281" t="str">
        <f ca="1"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 ca="1"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aca="1" ref="M3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aca="1" ref="N3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aca="1" ref="S3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aca="1" ref="T3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 ca="1">IF(BS_CONTROLE[[#This Row],[Atividade]]=0, "-", BS_CONTROLE[[#This Row],[Atividade]])</f>
        <v>-</v>
      </c>
      <c r="AJ390" s="9" t="str">
        <f ca="1">IF(D390="","*",VLOOKUP(AI390,BS_ATIVIDADE[#Data],3,FALSE))</f>
        <v>*</v>
      </c>
      <c r="AK390" s="278" t="str">
        <f ca="1">IF(BS_CONTROLE[[#This Row],[Local - Partida]]=0, "-", BS_CONTROLE[[#This Row],[Local - Partida]])</f>
        <v>-</v>
      </c>
      <c r="AL390" s="278" t="str">
        <f ca="1">IF(BS_CONTROLE[[#This Row],[Local - Encerramento]]=0, "-", BS_CONTROLE[[#This Row],[Local - Encerramento]])</f>
        <v>-</v>
      </c>
      <c r="AM390" s="278" t="str">
        <f ca="1">IF(BS_CONTROLE[[#This Row],[Entre - Estações]]=0, "-", BS_CONTROLE[[#This Row],[Entre - Estações]])</f>
        <v>-</v>
      </c>
      <c r="AN390" s="278" t="str">
        <f ca="1">IF(BS_CONTROLE[[#This Row],[SB]]=0, "-", BS_CONTROLE[[#This Row],[SB]])</f>
        <v>-</v>
      </c>
      <c r="AO390" s="279" t="str">
        <f ca="1">IF(BS_CONTROLE[[#This Row],[SUB]]=0, "-", BS_CONTROLE[[#This Row],[SUB]])</f>
        <v>-</v>
      </c>
      <c r="AP390" s="280" t="str">
        <f ca="1">IF(BS_CONTROLE[[#This Row],[KM - Inicio]]=0, "-", BS_CONTROLE[[#This Row],[KM - Inicio]])</f>
        <v>-</v>
      </c>
      <c r="AQ390" s="280" t="str">
        <f ca="1"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 ca="1">IFERROR(_xlfn.XLOOKUP(AI390, BS_ATIVIDADE[ATIVIDADE],BS_ATIVIDADE[UNIDADE] ), "*")</f>
        <v>*</v>
      </c>
      <c r="BC390" s="70" t="str" cm="1">
        <f t="array" aca="1" ref="BC3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aca="1" ref="BD39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 ca="1">IFERROR(_xlfn.XLOOKUP(AO390, BASE_MAPA!$D$2:$D$359, BASE_MAPA!$I$2:$I$359), "ERRO")</f>
        <v>ERRO</v>
      </c>
      <c r="BF390" s="281" t="str">
        <f ca="1"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 ca="1"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aca="1" ref="M3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aca="1" ref="N3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aca="1" ref="S3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aca="1" ref="T3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 ca="1">IF(BS_CONTROLE[[#This Row],[Atividade]]=0, "-", BS_CONTROLE[[#This Row],[Atividade]])</f>
        <v>-</v>
      </c>
      <c r="AJ391" s="9" t="str">
        <f ca="1">IF(D391="","*",VLOOKUP(AI391,BS_ATIVIDADE[#Data],3,FALSE))</f>
        <v>*</v>
      </c>
      <c r="AK391" s="278" t="str">
        <f ca="1">IF(BS_CONTROLE[[#This Row],[Local - Partida]]=0, "-", BS_CONTROLE[[#This Row],[Local - Partida]])</f>
        <v>-</v>
      </c>
      <c r="AL391" s="278" t="str">
        <f ca="1">IF(BS_CONTROLE[[#This Row],[Local - Encerramento]]=0, "-", BS_CONTROLE[[#This Row],[Local - Encerramento]])</f>
        <v>-</v>
      </c>
      <c r="AM391" s="278" t="str">
        <f ca="1">IF(BS_CONTROLE[[#This Row],[Entre - Estações]]=0, "-", BS_CONTROLE[[#This Row],[Entre - Estações]])</f>
        <v>-</v>
      </c>
      <c r="AN391" s="278" t="str">
        <f ca="1">IF(BS_CONTROLE[[#This Row],[SB]]=0, "-", BS_CONTROLE[[#This Row],[SB]])</f>
        <v>-</v>
      </c>
      <c r="AO391" s="279" t="str">
        <f ca="1">IF(BS_CONTROLE[[#This Row],[SUB]]=0, "-", BS_CONTROLE[[#This Row],[SUB]])</f>
        <v>-</v>
      </c>
      <c r="AP391" s="280" t="str">
        <f ca="1">IF(BS_CONTROLE[[#This Row],[KM - Inicio]]=0, "-", BS_CONTROLE[[#This Row],[KM - Inicio]])</f>
        <v>-</v>
      </c>
      <c r="AQ391" s="280" t="str">
        <f ca="1"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 ca="1">IFERROR(_xlfn.XLOOKUP(AI391, BS_ATIVIDADE[ATIVIDADE],BS_ATIVIDADE[UNIDADE] ), "*")</f>
        <v>*</v>
      </c>
      <c r="BC391" s="70" t="str" cm="1">
        <f t="array" aca="1" ref="BC3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aca="1" ref="BD39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 ca="1">IFERROR(_xlfn.XLOOKUP(AO391, BASE_MAPA!$D$2:$D$359, BASE_MAPA!$I$2:$I$359), "ERRO")</f>
        <v>ERRO</v>
      </c>
      <c r="BF391" s="281" t="str">
        <f ca="1"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 ca="1"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aca="1" ref="M3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aca="1" ref="N3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aca="1" ref="S3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aca="1" ref="T3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 ca="1">IF(BS_CONTROLE[[#This Row],[Atividade]]=0, "-", BS_CONTROLE[[#This Row],[Atividade]])</f>
        <v>-</v>
      </c>
      <c r="AJ392" s="9" t="str">
        <f ca="1">IF(D392="","*",VLOOKUP(AI392,BS_ATIVIDADE[#Data],3,FALSE))</f>
        <v>*</v>
      </c>
      <c r="AK392" s="278" t="str">
        <f ca="1">IF(BS_CONTROLE[[#This Row],[Local - Partida]]=0, "-", BS_CONTROLE[[#This Row],[Local - Partida]])</f>
        <v>-</v>
      </c>
      <c r="AL392" s="278" t="str">
        <f ca="1">IF(BS_CONTROLE[[#This Row],[Local - Encerramento]]=0, "-", BS_CONTROLE[[#This Row],[Local - Encerramento]])</f>
        <v>-</v>
      </c>
      <c r="AM392" s="278" t="str">
        <f ca="1">IF(BS_CONTROLE[[#This Row],[Entre - Estações]]=0, "-", BS_CONTROLE[[#This Row],[Entre - Estações]])</f>
        <v>-</v>
      </c>
      <c r="AN392" s="278" t="str">
        <f ca="1">IF(BS_CONTROLE[[#This Row],[SB]]=0, "-", BS_CONTROLE[[#This Row],[SB]])</f>
        <v>-</v>
      </c>
      <c r="AO392" s="279" t="str">
        <f ca="1">IF(BS_CONTROLE[[#This Row],[SUB]]=0, "-", BS_CONTROLE[[#This Row],[SUB]])</f>
        <v>-</v>
      </c>
      <c r="AP392" s="280" t="str">
        <f ca="1">IF(BS_CONTROLE[[#This Row],[KM - Inicio]]=0, "-", BS_CONTROLE[[#This Row],[KM - Inicio]])</f>
        <v>-</v>
      </c>
      <c r="AQ392" s="280" t="str">
        <f ca="1"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 ca="1">IFERROR(_xlfn.XLOOKUP(AI392, BS_ATIVIDADE[ATIVIDADE],BS_ATIVIDADE[UNIDADE] ), "*")</f>
        <v>*</v>
      </c>
      <c r="BC392" s="70" t="str" cm="1">
        <f t="array" aca="1" ref="BC3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aca="1" ref="BD39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 ca="1">IFERROR(_xlfn.XLOOKUP(AO392, BASE_MAPA!$D$2:$D$359, BASE_MAPA!$I$2:$I$359), "ERRO")</f>
        <v>ERRO</v>
      </c>
      <c r="BF392" s="281" t="str">
        <f ca="1"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 ca="1"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aca="1" ref="M3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aca="1" ref="N3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aca="1" ref="S3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aca="1" ref="T3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 ca="1">IF(BS_CONTROLE[[#This Row],[Atividade]]=0, "-", BS_CONTROLE[[#This Row],[Atividade]])</f>
        <v>-</v>
      </c>
      <c r="AJ393" s="9" t="str">
        <f ca="1">IF(D393="","*",VLOOKUP(AI393,BS_ATIVIDADE[#Data],3,FALSE))</f>
        <v>*</v>
      </c>
      <c r="AK393" s="278" t="str">
        <f ca="1">IF(BS_CONTROLE[[#This Row],[Local - Partida]]=0, "-", BS_CONTROLE[[#This Row],[Local - Partida]])</f>
        <v>-</v>
      </c>
      <c r="AL393" s="278" t="str">
        <f ca="1">IF(BS_CONTROLE[[#This Row],[Local - Encerramento]]=0, "-", BS_CONTROLE[[#This Row],[Local - Encerramento]])</f>
        <v>-</v>
      </c>
      <c r="AM393" s="278" t="str">
        <f ca="1">IF(BS_CONTROLE[[#This Row],[Entre - Estações]]=0, "-", BS_CONTROLE[[#This Row],[Entre - Estações]])</f>
        <v>-</v>
      </c>
      <c r="AN393" s="278" t="str">
        <f ca="1">IF(BS_CONTROLE[[#This Row],[SB]]=0, "-", BS_CONTROLE[[#This Row],[SB]])</f>
        <v>-</v>
      </c>
      <c r="AO393" s="279" t="str">
        <f ca="1">IF(BS_CONTROLE[[#This Row],[SUB]]=0, "-", BS_CONTROLE[[#This Row],[SUB]])</f>
        <v>-</v>
      </c>
      <c r="AP393" s="280" t="str">
        <f ca="1">IF(BS_CONTROLE[[#This Row],[KM - Inicio]]=0, "-", BS_CONTROLE[[#This Row],[KM - Inicio]])</f>
        <v>-</v>
      </c>
      <c r="AQ393" s="280" t="str">
        <f ca="1"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 ca="1">IFERROR(_xlfn.XLOOKUP(AI393, BS_ATIVIDADE[ATIVIDADE],BS_ATIVIDADE[UNIDADE] ), "*")</f>
        <v>*</v>
      </c>
      <c r="BC393" s="70" t="str" cm="1">
        <f t="array" aca="1" ref="BC3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aca="1" ref="BD39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 ca="1">IFERROR(_xlfn.XLOOKUP(AO393, BASE_MAPA!$D$2:$D$359, BASE_MAPA!$I$2:$I$359), "ERRO")</f>
        <v>ERRO</v>
      </c>
      <c r="BF393" s="281" t="str">
        <f ca="1"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 ca="1"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aca="1" ref="M3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aca="1" ref="N3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aca="1" ref="S3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aca="1" ref="T3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 ca="1">IF(BS_CONTROLE[[#This Row],[Atividade]]=0, "-", BS_CONTROLE[[#This Row],[Atividade]])</f>
        <v>-</v>
      </c>
      <c r="AJ394" s="9" t="str">
        <f ca="1">IF(D394="","*",VLOOKUP(AI394,BS_ATIVIDADE[#Data],3,FALSE))</f>
        <v>*</v>
      </c>
      <c r="AK394" s="278" t="str">
        <f ca="1">IF(BS_CONTROLE[[#This Row],[Local - Partida]]=0, "-", BS_CONTROLE[[#This Row],[Local - Partida]])</f>
        <v>-</v>
      </c>
      <c r="AL394" s="278" t="str">
        <f ca="1">IF(BS_CONTROLE[[#This Row],[Local - Encerramento]]=0, "-", BS_CONTROLE[[#This Row],[Local - Encerramento]])</f>
        <v>-</v>
      </c>
      <c r="AM394" s="278" t="str">
        <f ca="1">IF(BS_CONTROLE[[#This Row],[Entre - Estações]]=0, "-", BS_CONTROLE[[#This Row],[Entre - Estações]])</f>
        <v>-</v>
      </c>
      <c r="AN394" s="278" t="str">
        <f ca="1">IF(BS_CONTROLE[[#This Row],[SB]]=0, "-", BS_CONTROLE[[#This Row],[SB]])</f>
        <v>-</v>
      </c>
      <c r="AO394" s="279" t="str">
        <f ca="1">IF(BS_CONTROLE[[#This Row],[SUB]]=0, "-", BS_CONTROLE[[#This Row],[SUB]])</f>
        <v>-</v>
      </c>
      <c r="AP394" s="280" t="str">
        <f ca="1">IF(BS_CONTROLE[[#This Row],[KM - Inicio]]=0, "-", BS_CONTROLE[[#This Row],[KM - Inicio]])</f>
        <v>-</v>
      </c>
      <c r="AQ394" s="280" t="str">
        <f ca="1"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 ca="1">IFERROR(_xlfn.XLOOKUP(AI394, BS_ATIVIDADE[ATIVIDADE],BS_ATIVIDADE[UNIDADE] ), "*")</f>
        <v>*</v>
      </c>
      <c r="BC394" s="70" t="str" cm="1">
        <f t="array" aca="1" ref="BC3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aca="1" ref="BD39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 ca="1">IFERROR(_xlfn.XLOOKUP(AO394, BASE_MAPA!$D$2:$D$359, BASE_MAPA!$I$2:$I$359), "ERRO")</f>
        <v>ERRO</v>
      </c>
      <c r="BF394" s="281" t="str">
        <f ca="1"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 ca="1"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aca="1" ref="M3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aca="1" ref="N3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aca="1" ref="S3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aca="1" ref="T3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 ca="1">IF(BS_CONTROLE[[#This Row],[Atividade]]=0, "-", BS_CONTROLE[[#This Row],[Atividade]])</f>
        <v>-</v>
      </c>
      <c r="AJ395" s="9" t="str">
        <f ca="1">IF(D395="","*",VLOOKUP(AI395,BS_ATIVIDADE[#Data],3,FALSE))</f>
        <v>*</v>
      </c>
      <c r="AK395" s="278" t="str">
        <f ca="1">IF(BS_CONTROLE[[#This Row],[Local - Partida]]=0, "-", BS_CONTROLE[[#This Row],[Local - Partida]])</f>
        <v>-</v>
      </c>
      <c r="AL395" s="278" t="str">
        <f ca="1">IF(BS_CONTROLE[[#This Row],[Local - Encerramento]]=0, "-", BS_CONTROLE[[#This Row],[Local - Encerramento]])</f>
        <v>-</v>
      </c>
      <c r="AM395" s="278" t="str">
        <f ca="1">IF(BS_CONTROLE[[#This Row],[Entre - Estações]]=0, "-", BS_CONTROLE[[#This Row],[Entre - Estações]])</f>
        <v>-</v>
      </c>
      <c r="AN395" s="278" t="str">
        <f ca="1">IF(BS_CONTROLE[[#This Row],[SB]]=0, "-", BS_CONTROLE[[#This Row],[SB]])</f>
        <v>-</v>
      </c>
      <c r="AO395" s="279" t="str">
        <f ca="1">IF(BS_CONTROLE[[#This Row],[SUB]]=0, "-", BS_CONTROLE[[#This Row],[SUB]])</f>
        <v>-</v>
      </c>
      <c r="AP395" s="280" t="str">
        <f ca="1">IF(BS_CONTROLE[[#This Row],[KM - Inicio]]=0, "-", BS_CONTROLE[[#This Row],[KM - Inicio]])</f>
        <v>-</v>
      </c>
      <c r="AQ395" s="280" t="str">
        <f ca="1"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 ca="1">IFERROR(_xlfn.XLOOKUP(AI395, BS_ATIVIDADE[ATIVIDADE],BS_ATIVIDADE[UNIDADE] ), "*")</f>
        <v>*</v>
      </c>
      <c r="BC395" s="70" t="str" cm="1">
        <f t="array" aca="1" ref="BC3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aca="1" ref="BD39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 ca="1">IFERROR(_xlfn.XLOOKUP(AO395, BASE_MAPA!$D$2:$D$359, BASE_MAPA!$I$2:$I$359), "ERRO")</f>
        <v>ERRO</v>
      </c>
      <c r="BF395" s="281" t="str">
        <f ca="1"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 ca="1"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aca="1" ref="M3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aca="1" ref="N3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aca="1" ref="S3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aca="1" ref="T3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 ca="1">IF(BS_CONTROLE[[#This Row],[Atividade]]=0, "-", BS_CONTROLE[[#This Row],[Atividade]])</f>
        <v>-</v>
      </c>
      <c r="AJ396" s="9" t="str">
        <f ca="1">IF(D396="","*",VLOOKUP(AI396,BS_ATIVIDADE[#Data],3,FALSE))</f>
        <v>*</v>
      </c>
      <c r="AK396" s="278" t="str">
        <f ca="1">IF(BS_CONTROLE[[#This Row],[Local - Partida]]=0, "-", BS_CONTROLE[[#This Row],[Local - Partida]])</f>
        <v>-</v>
      </c>
      <c r="AL396" s="278" t="str">
        <f ca="1">IF(BS_CONTROLE[[#This Row],[Local - Encerramento]]=0, "-", BS_CONTROLE[[#This Row],[Local - Encerramento]])</f>
        <v>-</v>
      </c>
      <c r="AM396" s="278" t="str">
        <f ca="1">IF(BS_CONTROLE[[#This Row],[Entre - Estações]]=0, "-", BS_CONTROLE[[#This Row],[Entre - Estações]])</f>
        <v>-</v>
      </c>
      <c r="AN396" s="278" t="str">
        <f ca="1">IF(BS_CONTROLE[[#This Row],[SB]]=0, "-", BS_CONTROLE[[#This Row],[SB]])</f>
        <v>-</v>
      </c>
      <c r="AO396" s="279" t="str">
        <f ca="1">IF(BS_CONTROLE[[#This Row],[SUB]]=0, "-", BS_CONTROLE[[#This Row],[SUB]])</f>
        <v>-</v>
      </c>
      <c r="AP396" s="280" t="str">
        <f ca="1">IF(BS_CONTROLE[[#This Row],[KM - Inicio]]=0, "-", BS_CONTROLE[[#This Row],[KM - Inicio]])</f>
        <v>-</v>
      </c>
      <c r="AQ396" s="280" t="str">
        <f ca="1"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 ca="1">IFERROR(_xlfn.XLOOKUP(AI396, BS_ATIVIDADE[ATIVIDADE],BS_ATIVIDADE[UNIDADE] ), "*")</f>
        <v>*</v>
      </c>
      <c r="BC396" s="70" t="str" cm="1">
        <f t="array" aca="1" ref="BC3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aca="1" ref="BD39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 ca="1">IFERROR(_xlfn.XLOOKUP(AO396, BASE_MAPA!$D$2:$D$359, BASE_MAPA!$I$2:$I$359), "ERRO")</f>
        <v>ERRO</v>
      </c>
      <c r="BF396" s="281" t="str">
        <f ca="1"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 ca="1"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aca="1" ref="M3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aca="1" ref="N3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aca="1" ref="S3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aca="1" ref="T3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 ca="1">IF(BS_CONTROLE[[#This Row],[Atividade]]=0, "-", BS_CONTROLE[[#This Row],[Atividade]])</f>
        <v>-</v>
      </c>
      <c r="AJ397" s="9" t="str">
        <f ca="1">IF(D397="","*",VLOOKUP(AI397,BS_ATIVIDADE[#Data],3,FALSE))</f>
        <v>*</v>
      </c>
      <c r="AK397" s="278" t="str">
        <f ca="1">IF(BS_CONTROLE[[#This Row],[Local - Partida]]=0, "-", BS_CONTROLE[[#This Row],[Local - Partida]])</f>
        <v>-</v>
      </c>
      <c r="AL397" s="278" t="str">
        <f ca="1">IF(BS_CONTROLE[[#This Row],[Local - Encerramento]]=0, "-", BS_CONTROLE[[#This Row],[Local - Encerramento]])</f>
        <v>-</v>
      </c>
      <c r="AM397" s="278" t="str">
        <f ca="1">IF(BS_CONTROLE[[#This Row],[Entre - Estações]]=0, "-", BS_CONTROLE[[#This Row],[Entre - Estações]])</f>
        <v>-</v>
      </c>
      <c r="AN397" s="278" t="str">
        <f ca="1">IF(BS_CONTROLE[[#This Row],[SB]]=0, "-", BS_CONTROLE[[#This Row],[SB]])</f>
        <v>-</v>
      </c>
      <c r="AO397" s="279" t="str">
        <f ca="1">IF(BS_CONTROLE[[#This Row],[SUB]]=0, "-", BS_CONTROLE[[#This Row],[SUB]])</f>
        <v>-</v>
      </c>
      <c r="AP397" s="280" t="str">
        <f ca="1">IF(BS_CONTROLE[[#This Row],[KM - Inicio]]=0, "-", BS_CONTROLE[[#This Row],[KM - Inicio]])</f>
        <v>-</v>
      </c>
      <c r="AQ397" s="280" t="str">
        <f ca="1"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 ca="1">IFERROR(_xlfn.XLOOKUP(AI397, BS_ATIVIDADE[ATIVIDADE],BS_ATIVIDADE[UNIDADE] ), "*")</f>
        <v>*</v>
      </c>
      <c r="BC397" s="70" t="str" cm="1">
        <f t="array" aca="1" ref="BC3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aca="1" ref="BD39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 ca="1">IFERROR(_xlfn.XLOOKUP(AO397, BASE_MAPA!$D$2:$D$359, BASE_MAPA!$I$2:$I$359), "ERRO")</f>
        <v>ERRO</v>
      </c>
      <c r="BF397" s="281" t="str">
        <f ca="1"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 ca="1"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aca="1" ref="M3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aca="1" ref="N3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aca="1" ref="S3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aca="1" ref="T3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 ca="1">IF(BS_CONTROLE[[#This Row],[Atividade]]=0, "-", BS_CONTROLE[[#This Row],[Atividade]])</f>
        <v>-</v>
      </c>
      <c r="AJ398" s="9" t="str">
        <f ca="1">IF(D398="","*",VLOOKUP(AI398,BS_ATIVIDADE[#Data],3,FALSE))</f>
        <v>*</v>
      </c>
      <c r="AK398" s="278" t="str">
        <f ca="1">IF(BS_CONTROLE[[#This Row],[Local - Partida]]=0, "-", BS_CONTROLE[[#This Row],[Local - Partida]])</f>
        <v>-</v>
      </c>
      <c r="AL398" s="278" t="str">
        <f ca="1">IF(BS_CONTROLE[[#This Row],[Local - Encerramento]]=0, "-", BS_CONTROLE[[#This Row],[Local - Encerramento]])</f>
        <v>-</v>
      </c>
      <c r="AM398" s="278" t="str">
        <f ca="1">IF(BS_CONTROLE[[#This Row],[Entre - Estações]]=0, "-", BS_CONTROLE[[#This Row],[Entre - Estações]])</f>
        <v>-</v>
      </c>
      <c r="AN398" s="278" t="str">
        <f ca="1">IF(BS_CONTROLE[[#This Row],[SB]]=0, "-", BS_CONTROLE[[#This Row],[SB]])</f>
        <v>-</v>
      </c>
      <c r="AO398" s="279" t="str">
        <f ca="1">IF(BS_CONTROLE[[#This Row],[SUB]]=0, "-", BS_CONTROLE[[#This Row],[SUB]])</f>
        <v>-</v>
      </c>
      <c r="AP398" s="280" t="str">
        <f ca="1">IF(BS_CONTROLE[[#This Row],[KM - Inicio]]=0, "-", BS_CONTROLE[[#This Row],[KM - Inicio]])</f>
        <v>-</v>
      </c>
      <c r="AQ398" s="280" t="str">
        <f ca="1"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 ca="1">IFERROR(_xlfn.XLOOKUP(AI398, BS_ATIVIDADE[ATIVIDADE],BS_ATIVIDADE[UNIDADE] ), "*")</f>
        <v>*</v>
      </c>
      <c r="BC398" s="70" t="str" cm="1">
        <f t="array" aca="1" ref="BC3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aca="1" ref="BD39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 ca="1">IFERROR(_xlfn.XLOOKUP(AO398, BASE_MAPA!$D$2:$D$359, BASE_MAPA!$I$2:$I$359), "ERRO")</f>
        <v>ERRO</v>
      </c>
      <c r="BF398" s="281" t="str">
        <f ca="1"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 ca="1"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aca="1" ref="M3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aca="1" ref="N3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aca="1" ref="S3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aca="1" ref="T3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 ca="1">IF(BS_CONTROLE[[#This Row],[Atividade]]=0, "-", BS_CONTROLE[[#This Row],[Atividade]])</f>
        <v>-</v>
      </c>
      <c r="AJ399" s="9" t="str">
        <f ca="1">IF(D399="","*",VLOOKUP(AI399,BS_ATIVIDADE[#Data],3,FALSE))</f>
        <v>*</v>
      </c>
      <c r="AK399" s="278" t="str">
        <f ca="1">IF(BS_CONTROLE[[#This Row],[Local - Partida]]=0, "-", BS_CONTROLE[[#This Row],[Local - Partida]])</f>
        <v>-</v>
      </c>
      <c r="AL399" s="278" t="str">
        <f ca="1">IF(BS_CONTROLE[[#This Row],[Local - Encerramento]]=0, "-", BS_CONTROLE[[#This Row],[Local - Encerramento]])</f>
        <v>-</v>
      </c>
      <c r="AM399" s="278" t="str">
        <f ca="1">IF(BS_CONTROLE[[#This Row],[Entre - Estações]]=0, "-", BS_CONTROLE[[#This Row],[Entre - Estações]])</f>
        <v>-</v>
      </c>
      <c r="AN399" s="278" t="str">
        <f ca="1">IF(BS_CONTROLE[[#This Row],[SB]]=0, "-", BS_CONTROLE[[#This Row],[SB]])</f>
        <v>-</v>
      </c>
      <c r="AO399" s="279" t="str">
        <f ca="1">IF(BS_CONTROLE[[#This Row],[SUB]]=0, "-", BS_CONTROLE[[#This Row],[SUB]])</f>
        <v>-</v>
      </c>
      <c r="AP399" s="280" t="str">
        <f ca="1">IF(BS_CONTROLE[[#This Row],[KM - Inicio]]=0, "-", BS_CONTROLE[[#This Row],[KM - Inicio]])</f>
        <v>-</v>
      </c>
      <c r="AQ399" s="280" t="str">
        <f ca="1"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 ca="1">IFERROR(_xlfn.XLOOKUP(AI399, BS_ATIVIDADE[ATIVIDADE],BS_ATIVIDADE[UNIDADE] ), "*")</f>
        <v>*</v>
      </c>
      <c r="BC399" s="70" t="str" cm="1">
        <f t="array" aca="1" ref="BC3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aca="1" ref="BD39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 ca="1">IFERROR(_xlfn.XLOOKUP(AO399, BASE_MAPA!$D$2:$D$359, BASE_MAPA!$I$2:$I$359), "ERRO")</f>
        <v>ERRO</v>
      </c>
      <c r="BF399" s="281" t="str">
        <f ca="1"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 ca="1"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aca="1" ref="M4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aca="1" ref="N4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aca="1" ref="S4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aca="1" ref="T4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 ca="1">IF(BS_CONTROLE[[#This Row],[Atividade]]=0, "-", BS_CONTROLE[[#This Row],[Atividade]])</f>
        <v>-</v>
      </c>
      <c r="AJ400" s="9" t="str">
        <f ca="1">IF(D400="","*",VLOOKUP(AI400,BS_ATIVIDADE[#Data],3,FALSE))</f>
        <v>*</v>
      </c>
      <c r="AK400" s="278" t="str">
        <f ca="1">IF(BS_CONTROLE[[#This Row],[Local - Partida]]=0, "-", BS_CONTROLE[[#This Row],[Local - Partida]])</f>
        <v>-</v>
      </c>
      <c r="AL400" s="278" t="str">
        <f ca="1">IF(BS_CONTROLE[[#This Row],[Local - Encerramento]]=0, "-", BS_CONTROLE[[#This Row],[Local - Encerramento]])</f>
        <v>-</v>
      </c>
      <c r="AM400" s="278" t="str">
        <f ca="1">IF(BS_CONTROLE[[#This Row],[Entre - Estações]]=0, "-", BS_CONTROLE[[#This Row],[Entre - Estações]])</f>
        <v>-</v>
      </c>
      <c r="AN400" s="278" t="str">
        <f ca="1">IF(BS_CONTROLE[[#This Row],[SB]]=0, "-", BS_CONTROLE[[#This Row],[SB]])</f>
        <v>-</v>
      </c>
      <c r="AO400" s="279" t="str">
        <f ca="1">IF(BS_CONTROLE[[#This Row],[SUB]]=0, "-", BS_CONTROLE[[#This Row],[SUB]])</f>
        <v>-</v>
      </c>
      <c r="AP400" s="280" t="str">
        <f ca="1">IF(BS_CONTROLE[[#This Row],[KM - Inicio]]=0, "-", BS_CONTROLE[[#This Row],[KM - Inicio]])</f>
        <v>-</v>
      </c>
      <c r="AQ400" s="280" t="str">
        <f ca="1"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 ca="1">IFERROR(_xlfn.XLOOKUP(AI400, BS_ATIVIDADE[ATIVIDADE],BS_ATIVIDADE[UNIDADE] ), "*")</f>
        <v>*</v>
      </c>
      <c r="BC400" s="70" t="str" cm="1">
        <f t="array" aca="1" ref="BC4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aca="1" ref="BD40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 ca="1">IFERROR(_xlfn.XLOOKUP(AO400, BASE_MAPA!$D$2:$D$359, BASE_MAPA!$I$2:$I$359), "ERRO")</f>
        <v>ERRO</v>
      </c>
      <c r="BF400" s="281" t="str">
        <f ca="1"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 ca="1"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aca="1" ref="M4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aca="1" ref="N4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aca="1" ref="S4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aca="1" ref="T4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 ca="1">IF(BS_CONTROLE[[#This Row],[Atividade]]=0, "-", BS_CONTROLE[[#This Row],[Atividade]])</f>
        <v>-</v>
      </c>
      <c r="AJ401" s="9" t="str">
        <f ca="1">IF(D401="","*",VLOOKUP(AI401,BS_ATIVIDADE[#Data],3,FALSE))</f>
        <v>*</v>
      </c>
      <c r="AK401" s="278" t="str">
        <f ca="1">IF(BS_CONTROLE[[#This Row],[Local - Partida]]=0, "-", BS_CONTROLE[[#This Row],[Local - Partida]])</f>
        <v>-</v>
      </c>
      <c r="AL401" s="278" t="str">
        <f ca="1">IF(BS_CONTROLE[[#This Row],[Local - Encerramento]]=0, "-", BS_CONTROLE[[#This Row],[Local - Encerramento]])</f>
        <v>-</v>
      </c>
      <c r="AM401" s="278" t="str">
        <f ca="1">IF(BS_CONTROLE[[#This Row],[Entre - Estações]]=0, "-", BS_CONTROLE[[#This Row],[Entre - Estações]])</f>
        <v>-</v>
      </c>
      <c r="AN401" s="278" t="str">
        <f ca="1">IF(BS_CONTROLE[[#This Row],[SB]]=0, "-", BS_CONTROLE[[#This Row],[SB]])</f>
        <v>-</v>
      </c>
      <c r="AO401" s="279" t="str">
        <f ca="1">IF(BS_CONTROLE[[#This Row],[SUB]]=0, "-", BS_CONTROLE[[#This Row],[SUB]])</f>
        <v>-</v>
      </c>
      <c r="AP401" s="280" t="str">
        <f ca="1">IF(BS_CONTROLE[[#This Row],[KM - Inicio]]=0, "-", BS_CONTROLE[[#This Row],[KM - Inicio]])</f>
        <v>-</v>
      </c>
      <c r="AQ401" s="280" t="str">
        <f ca="1"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 ca="1">IFERROR(_xlfn.XLOOKUP(AI401, BS_ATIVIDADE[ATIVIDADE],BS_ATIVIDADE[UNIDADE] ), "*")</f>
        <v>*</v>
      </c>
      <c r="BC401" s="70" t="str" cm="1">
        <f t="array" aca="1" ref="BC4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aca="1" ref="BD40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 ca="1">IFERROR(_xlfn.XLOOKUP(AO401, BASE_MAPA!$D$2:$D$359, BASE_MAPA!$I$2:$I$359), "ERRO")</f>
        <v>ERRO</v>
      </c>
      <c r="BF401" s="281" t="str">
        <f ca="1"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 ca="1"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aca="1" ref="S4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aca="1" ref="T4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 ca="1">IF(BS_CONTROLE[[#This Row],[Atividade]]=0, "-", BS_CONTROLE[[#This Row],[Atividade]])</f>
        <v>-</v>
      </c>
      <c r="AJ402" s="9" t="str">
        <f ca="1">IF(D402="","*",VLOOKUP(AI402,BS_ATIVIDADE[#Data],3,FALSE))</f>
        <v>*</v>
      </c>
      <c r="AK402" s="278" t="str">
        <f ca="1">IF(BS_CONTROLE[[#This Row],[Local - Partida]]=0, "-", BS_CONTROLE[[#This Row],[Local - Partida]])</f>
        <v>-</v>
      </c>
      <c r="AL402" s="278" t="str">
        <f ca="1">IF(BS_CONTROLE[[#This Row],[Local - Encerramento]]=0, "-", BS_CONTROLE[[#This Row],[Local - Encerramento]])</f>
        <v>-</v>
      </c>
      <c r="AM402" s="278" t="str">
        <f ca="1">IF(BS_CONTROLE[[#This Row],[Entre - Estações]]=0, "-", BS_CONTROLE[[#This Row],[Entre - Estações]])</f>
        <v>-</v>
      </c>
      <c r="AN402" s="278" t="str">
        <f ca="1">IF(BS_CONTROLE[[#This Row],[SB]]=0, "-", BS_CONTROLE[[#This Row],[SB]])</f>
        <v>-</v>
      </c>
      <c r="AO402" s="279" t="str">
        <f ca="1">IF(BS_CONTROLE[[#This Row],[SUB]]=0, "-", BS_CONTROLE[[#This Row],[SUB]])</f>
        <v>-</v>
      </c>
      <c r="AP402" s="280" t="str">
        <f ca="1">IF(BS_CONTROLE[[#This Row],[KM - Inicio]]=0, "-", BS_CONTROLE[[#This Row],[KM - Inicio]])</f>
        <v>-</v>
      </c>
      <c r="AQ402" s="280" t="str">
        <f ca="1"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 ca="1">IFERROR(_xlfn.XLOOKUP(AI402, BS_ATIVIDADE[ATIVIDADE],BS_ATIVIDADE[UNIDADE] ), "*")</f>
        <v>*</v>
      </c>
      <c r="BC402" s="70" t="str" cm="1">
        <f t="array" aca="1" ref="BC4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aca="1" ref="BD40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 ca="1">IFERROR(_xlfn.XLOOKUP(AO402, BASE_MAPA!$D$2:$D$359, BASE_MAPA!$I$2:$I$359), "ERRO")</f>
        <v>ERRO</v>
      </c>
      <c r="BF402" s="281" t="str">
        <f ca="1"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 ca="1"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aca="1" ref="S4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aca="1" ref="T4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 ca="1">IF(BS_CONTROLE[[#This Row],[Atividade]]=0, "-", BS_CONTROLE[[#This Row],[Atividade]])</f>
        <v>-</v>
      </c>
      <c r="AJ403" s="9" t="str">
        <f ca="1">IF(D403="","*",VLOOKUP(AI403,BS_ATIVIDADE[#Data],3,FALSE))</f>
        <v>*</v>
      </c>
      <c r="AK403" s="278" t="str">
        <f ca="1">IF(BS_CONTROLE[[#This Row],[Local - Partida]]=0, "-", BS_CONTROLE[[#This Row],[Local - Partida]])</f>
        <v>-</v>
      </c>
      <c r="AL403" s="278" t="str">
        <f ca="1">IF(BS_CONTROLE[[#This Row],[Local - Encerramento]]=0, "-", BS_CONTROLE[[#This Row],[Local - Encerramento]])</f>
        <v>-</v>
      </c>
      <c r="AM403" s="278" t="str">
        <f ca="1">IF(BS_CONTROLE[[#This Row],[Entre - Estações]]=0, "-", BS_CONTROLE[[#This Row],[Entre - Estações]])</f>
        <v>-</v>
      </c>
      <c r="AN403" s="278" t="str">
        <f ca="1">IF(BS_CONTROLE[[#This Row],[SB]]=0, "-", BS_CONTROLE[[#This Row],[SB]])</f>
        <v>-</v>
      </c>
      <c r="AO403" s="279" t="str">
        <f ca="1">IF(BS_CONTROLE[[#This Row],[SUB]]=0, "-", BS_CONTROLE[[#This Row],[SUB]])</f>
        <v>-</v>
      </c>
      <c r="AP403" s="280" t="str">
        <f ca="1">IF(BS_CONTROLE[[#This Row],[KM - Inicio]]=0, "-", BS_CONTROLE[[#This Row],[KM - Inicio]])</f>
        <v>-</v>
      </c>
      <c r="AQ403" s="280" t="str">
        <f ca="1"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 ca="1">IFERROR(_xlfn.XLOOKUP(AI403, BS_ATIVIDADE[ATIVIDADE],BS_ATIVIDADE[UNIDADE] ), "*")</f>
        <v>*</v>
      </c>
      <c r="BC403" s="70" t="str" cm="1">
        <f t="array" aca="1" ref="BC4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aca="1" ref="BD40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 ca="1">IFERROR(_xlfn.XLOOKUP(AO403, BASE_MAPA!$D$2:$D$359, BASE_MAPA!$I$2:$I$359), "ERRO")</f>
        <v>ERRO</v>
      </c>
      <c r="BF403" s="281" t="str">
        <f ca="1"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 ca="1"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aca="1" ref="S4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aca="1" ref="T4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 ca="1">IF(BS_CONTROLE[[#This Row],[Atividade]]=0, "-", BS_CONTROLE[[#This Row],[Atividade]])</f>
        <v>-</v>
      </c>
      <c r="AJ404" s="9" t="str">
        <f ca="1">IF(D404="","*",VLOOKUP(AI404,BS_ATIVIDADE[#Data],3,FALSE))</f>
        <v>*</v>
      </c>
      <c r="AK404" s="278" t="str">
        <f ca="1">IF(BS_CONTROLE[[#This Row],[Local - Partida]]=0, "-", BS_CONTROLE[[#This Row],[Local - Partida]])</f>
        <v>-</v>
      </c>
      <c r="AL404" s="278" t="str">
        <f ca="1">IF(BS_CONTROLE[[#This Row],[Local - Encerramento]]=0, "-", BS_CONTROLE[[#This Row],[Local - Encerramento]])</f>
        <v>-</v>
      </c>
      <c r="AM404" s="278" t="str">
        <f ca="1">IF(BS_CONTROLE[[#This Row],[Entre - Estações]]=0, "-", BS_CONTROLE[[#This Row],[Entre - Estações]])</f>
        <v>-</v>
      </c>
      <c r="AN404" s="278" t="str">
        <f ca="1">IF(BS_CONTROLE[[#This Row],[SB]]=0, "-", BS_CONTROLE[[#This Row],[SB]])</f>
        <v>-</v>
      </c>
      <c r="AO404" s="279" t="str">
        <f ca="1">IF(BS_CONTROLE[[#This Row],[SUB]]=0, "-", BS_CONTROLE[[#This Row],[SUB]])</f>
        <v>-</v>
      </c>
      <c r="AP404" s="280" t="str">
        <f ca="1">IF(BS_CONTROLE[[#This Row],[KM - Inicio]]=0, "-", BS_CONTROLE[[#This Row],[KM - Inicio]])</f>
        <v>-</v>
      </c>
      <c r="AQ404" s="280" t="str">
        <f ca="1"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 ca="1">IFERROR(_xlfn.XLOOKUP(AI404, BS_ATIVIDADE[ATIVIDADE],BS_ATIVIDADE[UNIDADE] ), "*")</f>
        <v>*</v>
      </c>
      <c r="BC404" s="70" t="str" cm="1">
        <f t="array" aca="1" ref="BC4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aca="1" ref="BD40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 ca="1">IFERROR(_xlfn.XLOOKUP(AO404, BASE_MAPA!$D$2:$D$359, BASE_MAPA!$I$2:$I$359), "ERRO")</f>
        <v>ERRO</v>
      </c>
      <c r="BF404" s="281" t="str">
        <f ca="1"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 ca="1"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aca="1" ref="S4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aca="1" ref="T4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 ca="1">IF(BS_CONTROLE[[#This Row],[Atividade]]=0, "-", BS_CONTROLE[[#This Row],[Atividade]])</f>
        <v>-</v>
      </c>
      <c r="AJ405" s="9" t="str">
        <f ca="1">IF(D405="","*",VLOOKUP(AI405,BS_ATIVIDADE[#Data],3,FALSE))</f>
        <v>*</v>
      </c>
      <c r="AK405" s="278" t="str">
        <f ca="1">IF(BS_CONTROLE[[#This Row],[Local - Partida]]=0, "-", BS_CONTROLE[[#This Row],[Local - Partida]])</f>
        <v>-</v>
      </c>
      <c r="AL405" s="278" t="str">
        <f ca="1">IF(BS_CONTROLE[[#This Row],[Local - Encerramento]]=0, "-", BS_CONTROLE[[#This Row],[Local - Encerramento]])</f>
        <v>-</v>
      </c>
      <c r="AM405" s="278" t="str">
        <f ca="1">IF(BS_CONTROLE[[#This Row],[Entre - Estações]]=0, "-", BS_CONTROLE[[#This Row],[Entre - Estações]])</f>
        <v>-</v>
      </c>
      <c r="AN405" s="278" t="str">
        <f ca="1">IF(BS_CONTROLE[[#This Row],[SB]]=0, "-", BS_CONTROLE[[#This Row],[SB]])</f>
        <v>-</v>
      </c>
      <c r="AO405" s="279" t="str">
        <f ca="1">IF(BS_CONTROLE[[#This Row],[SUB]]=0, "-", BS_CONTROLE[[#This Row],[SUB]])</f>
        <v>-</v>
      </c>
      <c r="AP405" s="280" t="str">
        <f ca="1">IF(BS_CONTROLE[[#This Row],[KM - Inicio]]=0, "-", BS_CONTROLE[[#This Row],[KM - Inicio]])</f>
        <v>-</v>
      </c>
      <c r="AQ405" s="280" t="str">
        <f ca="1"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 ca="1">IFERROR(_xlfn.XLOOKUP(AI405, BS_ATIVIDADE[ATIVIDADE],BS_ATIVIDADE[UNIDADE] ), "*")</f>
        <v>*</v>
      </c>
      <c r="BC405" s="70" t="str" cm="1">
        <f t="array" aca="1" ref="BC4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aca="1" ref="BD40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 ca="1">IFERROR(_xlfn.XLOOKUP(AO405, BASE_MAPA!$D$2:$D$359, BASE_MAPA!$I$2:$I$359), "ERRO")</f>
        <v>ERRO</v>
      </c>
      <c r="BF405" s="281" t="str">
        <f ca="1"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 ca="1"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aca="1" ref="S4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aca="1" ref="T4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 ca="1">IF(BS_CONTROLE[[#This Row],[Atividade]]=0, "-", BS_CONTROLE[[#This Row],[Atividade]])</f>
        <v>-</v>
      </c>
      <c r="AJ406" s="9" t="str">
        <f ca="1">IF(D406="","*",VLOOKUP(AI406,BS_ATIVIDADE[#Data],3,FALSE))</f>
        <v>*</v>
      </c>
      <c r="AK406" s="278" t="str">
        <f ca="1">IF(BS_CONTROLE[[#This Row],[Local - Partida]]=0, "-", BS_CONTROLE[[#This Row],[Local - Partida]])</f>
        <v>-</v>
      </c>
      <c r="AL406" s="278" t="str">
        <f ca="1">IF(BS_CONTROLE[[#This Row],[Local - Encerramento]]=0, "-", BS_CONTROLE[[#This Row],[Local - Encerramento]])</f>
        <v>-</v>
      </c>
      <c r="AM406" s="278" t="str">
        <f ca="1">IF(BS_CONTROLE[[#This Row],[Entre - Estações]]=0, "-", BS_CONTROLE[[#This Row],[Entre - Estações]])</f>
        <v>-</v>
      </c>
      <c r="AN406" s="278" t="str">
        <f ca="1">IF(BS_CONTROLE[[#This Row],[SB]]=0, "-", BS_CONTROLE[[#This Row],[SB]])</f>
        <v>-</v>
      </c>
      <c r="AO406" s="279" t="str">
        <f ca="1">IF(BS_CONTROLE[[#This Row],[SUB]]=0, "-", BS_CONTROLE[[#This Row],[SUB]])</f>
        <v>-</v>
      </c>
      <c r="AP406" s="280" t="str">
        <f ca="1">IF(BS_CONTROLE[[#This Row],[KM - Inicio]]=0, "-", BS_CONTROLE[[#This Row],[KM - Inicio]])</f>
        <v>-</v>
      </c>
      <c r="AQ406" s="280" t="str">
        <f ca="1"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 ca="1">IFERROR(_xlfn.XLOOKUP(AI406, BS_ATIVIDADE[ATIVIDADE],BS_ATIVIDADE[UNIDADE] ), "*")</f>
        <v>*</v>
      </c>
      <c r="BC406" s="70" t="str" cm="1">
        <f t="array" aca="1" ref="BC4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aca="1" ref="BD40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 ca="1">IFERROR(_xlfn.XLOOKUP(AO406, BASE_MAPA!$D$2:$D$359, BASE_MAPA!$I$2:$I$359), "ERRO")</f>
        <v>ERRO</v>
      </c>
      <c r="BF406" s="281" t="str">
        <f ca="1"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 ca="1"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aca="1" ref="S4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aca="1" ref="T4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 ca="1">IF(BS_CONTROLE[[#This Row],[Atividade]]=0, "-", BS_CONTROLE[[#This Row],[Atividade]])</f>
        <v>-</v>
      </c>
      <c r="AJ407" s="9" t="str">
        <f ca="1">IF(D407="","*",VLOOKUP(AI407,BS_ATIVIDADE[#Data],3,FALSE))</f>
        <v>*</v>
      </c>
      <c r="AK407" s="278" t="str">
        <f ca="1">IF(BS_CONTROLE[[#This Row],[Local - Partida]]=0, "-", BS_CONTROLE[[#This Row],[Local - Partida]])</f>
        <v>-</v>
      </c>
      <c r="AL407" s="278" t="str">
        <f ca="1">IF(BS_CONTROLE[[#This Row],[Local - Encerramento]]=0, "-", BS_CONTROLE[[#This Row],[Local - Encerramento]])</f>
        <v>-</v>
      </c>
      <c r="AM407" s="278" t="str">
        <f ca="1">IF(BS_CONTROLE[[#This Row],[Entre - Estações]]=0, "-", BS_CONTROLE[[#This Row],[Entre - Estações]])</f>
        <v>-</v>
      </c>
      <c r="AN407" s="278" t="str">
        <f ca="1">IF(BS_CONTROLE[[#This Row],[SB]]=0, "-", BS_CONTROLE[[#This Row],[SB]])</f>
        <v>-</v>
      </c>
      <c r="AO407" s="279" t="str">
        <f ca="1">IF(BS_CONTROLE[[#This Row],[SUB]]=0, "-", BS_CONTROLE[[#This Row],[SUB]])</f>
        <v>-</v>
      </c>
      <c r="AP407" s="280" t="str">
        <f ca="1">IF(BS_CONTROLE[[#This Row],[KM - Inicio]]=0, "-", BS_CONTROLE[[#This Row],[KM - Inicio]])</f>
        <v>-</v>
      </c>
      <c r="AQ407" s="280" t="str">
        <f ca="1"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 ca="1">IFERROR(_xlfn.XLOOKUP(AI407, BS_ATIVIDADE[ATIVIDADE],BS_ATIVIDADE[UNIDADE] ), "*")</f>
        <v>*</v>
      </c>
      <c r="BC407" s="70" t="str" cm="1">
        <f t="array" aca="1" ref="BC4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aca="1" ref="BD40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 ca="1">IFERROR(_xlfn.XLOOKUP(AO407, BASE_MAPA!$D$2:$D$359, BASE_MAPA!$I$2:$I$359), "ERRO")</f>
        <v>ERRO</v>
      </c>
      <c r="BF407" s="281" t="str">
        <f ca="1"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 ca="1"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aca="1" ref="S4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aca="1" ref="T4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 ca="1">IF(BS_CONTROLE[[#This Row],[Atividade]]=0, "-", BS_CONTROLE[[#This Row],[Atividade]])</f>
        <v>-</v>
      </c>
      <c r="AJ408" s="9" t="str">
        <f ca="1">IF(D408="","*",VLOOKUP(AI408,BS_ATIVIDADE[#Data],3,FALSE))</f>
        <v>*</v>
      </c>
      <c r="AK408" s="278" t="str">
        <f ca="1">IF(BS_CONTROLE[[#This Row],[Local - Partida]]=0, "-", BS_CONTROLE[[#This Row],[Local - Partida]])</f>
        <v>-</v>
      </c>
      <c r="AL408" s="278" t="str">
        <f ca="1">IF(BS_CONTROLE[[#This Row],[Local - Encerramento]]=0, "-", BS_CONTROLE[[#This Row],[Local - Encerramento]])</f>
        <v>-</v>
      </c>
      <c r="AM408" s="278" t="str">
        <f ca="1">IF(BS_CONTROLE[[#This Row],[Entre - Estações]]=0, "-", BS_CONTROLE[[#This Row],[Entre - Estações]])</f>
        <v>-</v>
      </c>
      <c r="AN408" s="278" t="str">
        <f ca="1">IF(BS_CONTROLE[[#This Row],[SB]]=0, "-", BS_CONTROLE[[#This Row],[SB]])</f>
        <v>-</v>
      </c>
      <c r="AO408" s="279" t="str">
        <f ca="1">IF(BS_CONTROLE[[#This Row],[SUB]]=0, "-", BS_CONTROLE[[#This Row],[SUB]])</f>
        <v>-</v>
      </c>
      <c r="AP408" s="280" t="str">
        <f ca="1">IF(BS_CONTROLE[[#This Row],[KM - Inicio]]=0, "-", BS_CONTROLE[[#This Row],[KM - Inicio]])</f>
        <v>-</v>
      </c>
      <c r="AQ408" s="280" t="str">
        <f ca="1"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 ca="1">IFERROR(_xlfn.XLOOKUP(AI408, BS_ATIVIDADE[ATIVIDADE],BS_ATIVIDADE[UNIDADE] ), "*")</f>
        <v>*</v>
      </c>
      <c r="BC408" s="70" t="str" cm="1">
        <f t="array" aca="1" ref="BC4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aca="1" ref="BD40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 ca="1">IFERROR(_xlfn.XLOOKUP(AO408, BASE_MAPA!$D$2:$D$359, BASE_MAPA!$I$2:$I$359), "ERRO")</f>
        <v>ERRO</v>
      </c>
      <c r="BF408" s="281" t="str">
        <f ca="1"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 ca="1"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aca="1" ref="M4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aca="1" ref="N4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aca="1" ref="S4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aca="1" ref="T4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 ca="1">IF(BS_CONTROLE[[#This Row],[Atividade]]=0, "-", BS_CONTROLE[[#This Row],[Atividade]])</f>
        <v>-</v>
      </c>
      <c r="AJ409" s="9" t="str">
        <f ca="1">IF(D409="","*",VLOOKUP(AI409,BS_ATIVIDADE[#Data],3,FALSE))</f>
        <v>*</v>
      </c>
      <c r="AK409" s="278" t="str">
        <f ca="1">IF(BS_CONTROLE[[#This Row],[Local - Partida]]=0, "-", BS_CONTROLE[[#This Row],[Local - Partida]])</f>
        <v>-</v>
      </c>
      <c r="AL409" s="278" t="str">
        <f ca="1">IF(BS_CONTROLE[[#This Row],[Local - Encerramento]]=0, "-", BS_CONTROLE[[#This Row],[Local - Encerramento]])</f>
        <v>-</v>
      </c>
      <c r="AM409" s="278" t="str">
        <f ca="1">IF(BS_CONTROLE[[#This Row],[Entre - Estações]]=0, "-", BS_CONTROLE[[#This Row],[Entre - Estações]])</f>
        <v>-</v>
      </c>
      <c r="AN409" s="278" t="str">
        <f ca="1">IF(BS_CONTROLE[[#This Row],[SB]]=0, "-", BS_CONTROLE[[#This Row],[SB]])</f>
        <v>-</v>
      </c>
      <c r="AO409" s="279" t="str">
        <f ca="1">IF(BS_CONTROLE[[#This Row],[SUB]]=0, "-", BS_CONTROLE[[#This Row],[SUB]])</f>
        <v>-</v>
      </c>
      <c r="AP409" s="280" t="str">
        <f ca="1">IF(BS_CONTROLE[[#This Row],[KM - Inicio]]=0, "-", BS_CONTROLE[[#This Row],[KM - Inicio]])</f>
        <v>-</v>
      </c>
      <c r="AQ409" s="280" t="str">
        <f ca="1"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 ca="1">IFERROR(_xlfn.XLOOKUP(AI409, BS_ATIVIDADE[ATIVIDADE],BS_ATIVIDADE[UNIDADE] ), "*")</f>
        <v>*</v>
      </c>
      <c r="BC409" s="70" t="str" cm="1">
        <f t="array" aca="1" ref="BC4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aca="1" ref="BD40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 ca="1">IFERROR(_xlfn.XLOOKUP(AO409, BASE_MAPA!$D$2:$D$359, BASE_MAPA!$I$2:$I$359), "ERRO")</f>
        <v>ERRO</v>
      </c>
      <c r="BF409" s="281" t="str">
        <f ca="1"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 ca="1"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aca="1" ref="M4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aca="1" ref="N4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aca="1" ref="S4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aca="1" ref="T4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 ca="1">IF(BS_CONTROLE[[#This Row],[Atividade]]=0, "-", BS_CONTROLE[[#This Row],[Atividade]])</f>
        <v>-</v>
      </c>
      <c r="AJ410" s="9" t="str">
        <f ca="1">IF(D410="","*",VLOOKUP(AI410,BS_ATIVIDADE[#Data],3,FALSE))</f>
        <v>*</v>
      </c>
      <c r="AK410" s="278" t="str">
        <f ca="1">IF(BS_CONTROLE[[#This Row],[Local - Partida]]=0, "-", BS_CONTROLE[[#This Row],[Local - Partida]])</f>
        <v>-</v>
      </c>
      <c r="AL410" s="278" t="str">
        <f ca="1">IF(BS_CONTROLE[[#This Row],[Local - Encerramento]]=0, "-", BS_CONTROLE[[#This Row],[Local - Encerramento]])</f>
        <v>-</v>
      </c>
      <c r="AM410" s="278" t="str">
        <f ca="1">IF(BS_CONTROLE[[#This Row],[Entre - Estações]]=0, "-", BS_CONTROLE[[#This Row],[Entre - Estações]])</f>
        <v>-</v>
      </c>
      <c r="AN410" s="278" t="str">
        <f ca="1">IF(BS_CONTROLE[[#This Row],[SB]]=0, "-", BS_CONTROLE[[#This Row],[SB]])</f>
        <v>-</v>
      </c>
      <c r="AO410" s="279" t="str">
        <f ca="1">IF(BS_CONTROLE[[#This Row],[SUB]]=0, "-", BS_CONTROLE[[#This Row],[SUB]])</f>
        <v>-</v>
      </c>
      <c r="AP410" s="280" t="str">
        <f ca="1">IF(BS_CONTROLE[[#This Row],[KM - Inicio]]=0, "-", BS_CONTROLE[[#This Row],[KM - Inicio]])</f>
        <v>-</v>
      </c>
      <c r="AQ410" s="280" t="str">
        <f ca="1"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 ca="1">IFERROR(_xlfn.XLOOKUP(AI410, BS_ATIVIDADE[ATIVIDADE],BS_ATIVIDADE[UNIDADE] ), "*")</f>
        <v>*</v>
      </c>
      <c r="BC410" s="70" t="str" cm="1">
        <f t="array" aca="1" ref="BC4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aca="1" ref="BD41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 ca="1">IFERROR(_xlfn.XLOOKUP(AO410, BASE_MAPA!$D$2:$D$359, BASE_MAPA!$I$2:$I$359), "ERRO")</f>
        <v>ERRO</v>
      </c>
      <c r="BF410" s="281" t="str">
        <f ca="1"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 ca="1"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aca="1" ref="M4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aca="1" ref="N4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aca="1" ref="S4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aca="1" ref="T4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 ca="1">IF(BS_CONTROLE[[#This Row],[Atividade]]=0, "-", BS_CONTROLE[[#This Row],[Atividade]])</f>
        <v>-</v>
      </c>
      <c r="AJ411" s="9" t="str">
        <f ca="1">IF(D411="","*",VLOOKUP(AI411,BS_ATIVIDADE[#Data],3,FALSE))</f>
        <v>*</v>
      </c>
      <c r="AK411" s="278" t="str">
        <f ca="1">IF(BS_CONTROLE[[#This Row],[Local - Partida]]=0, "-", BS_CONTROLE[[#This Row],[Local - Partida]])</f>
        <v>-</v>
      </c>
      <c r="AL411" s="278" t="str">
        <f ca="1">IF(BS_CONTROLE[[#This Row],[Local - Encerramento]]=0, "-", BS_CONTROLE[[#This Row],[Local - Encerramento]])</f>
        <v>-</v>
      </c>
      <c r="AM411" s="278" t="str">
        <f ca="1">IF(BS_CONTROLE[[#This Row],[Entre - Estações]]=0, "-", BS_CONTROLE[[#This Row],[Entre - Estações]])</f>
        <v>-</v>
      </c>
      <c r="AN411" s="278" t="str">
        <f ca="1">IF(BS_CONTROLE[[#This Row],[SB]]=0, "-", BS_CONTROLE[[#This Row],[SB]])</f>
        <v>-</v>
      </c>
      <c r="AO411" s="279" t="str">
        <f ca="1">IF(BS_CONTROLE[[#This Row],[SUB]]=0, "-", BS_CONTROLE[[#This Row],[SUB]])</f>
        <v>-</v>
      </c>
      <c r="AP411" s="280" t="str">
        <f ca="1">IF(BS_CONTROLE[[#This Row],[KM - Inicio]]=0, "-", BS_CONTROLE[[#This Row],[KM - Inicio]])</f>
        <v>-</v>
      </c>
      <c r="AQ411" s="280" t="str">
        <f ca="1"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 ca="1">IFERROR(_xlfn.XLOOKUP(AI411, BS_ATIVIDADE[ATIVIDADE],BS_ATIVIDADE[UNIDADE] ), "*")</f>
        <v>*</v>
      </c>
      <c r="BC411" s="70" t="str" cm="1">
        <f t="array" aca="1" ref="BC4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aca="1" ref="BD41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 ca="1">IFERROR(_xlfn.XLOOKUP(AO411, BASE_MAPA!$D$2:$D$359, BASE_MAPA!$I$2:$I$359), "ERRO")</f>
        <v>ERRO</v>
      </c>
      <c r="BF411" s="281" t="str">
        <f ca="1"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 ca="1"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aca="1" ref="M4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aca="1" ref="N4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aca="1" ref="S4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aca="1" ref="T4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 ca="1">IF(BS_CONTROLE[[#This Row],[Atividade]]=0, "-", BS_CONTROLE[[#This Row],[Atividade]])</f>
        <v>-</v>
      </c>
      <c r="AJ412" s="9" t="str">
        <f ca="1">IF(D412="","*",VLOOKUP(AI412,BS_ATIVIDADE[#Data],3,FALSE))</f>
        <v>*</v>
      </c>
      <c r="AK412" s="278" t="str">
        <f ca="1">IF(BS_CONTROLE[[#This Row],[Local - Partida]]=0, "-", BS_CONTROLE[[#This Row],[Local - Partida]])</f>
        <v>-</v>
      </c>
      <c r="AL412" s="278" t="str">
        <f ca="1">IF(BS_CONTROLE[[#This Row],[Local - Encerramento]]=0, "-", BS_CONTROLE[[#This Row],[Local - Encerramento]])</f>
        <v>-</v>
      </c>
      <c r="AM412" s="278" t="str">
        <f ca="1">IF(BS_CONTROLE[[#This Row],[Entre - Estações]]=0, "-", BS_CONTROLE[[#This Row],[Entre - Estações]])</f>
        <v>-</v>
      </c>
      <c r="AN412" s="278" t="str">
        <f ca="1">IF(BS_CONTROLE[[#This Row],[SB]]=0, "-", BS_CONTROLE[[#This Row],[SB]])</f>
        <v>-</v>
      </c>
      <c r="AO412" s="279" t="str">
        <f ca="1">IF(BS_CONTROLE[[#This Row],[SUB]]=0, "-", BS_CONTROLE[[#This Row],[SUB]])</f>
        <v>-</v>
      </c>
      <c r="AP412" s="280" t="str">
        <f ca="1">IF(BS_CONTROLE[[#This Row],[KM - Inicio]]=0, "-", BS_CONTROLE[[#This Row],[KM - Inicio]])</f>
        <v>-</v>
      </c>
      <c r="AQ412" s="280" t="str">
        <f ca="1"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 ca="1">IFERROR(_xlfn.XLOOKUP(AI412, BS_ATIVIDADE[ATIVIDADE],BS_ATIVIDADE[UNIDADE] ), "*")</f>
        <v>*</v>
      </c>
      <c r="BC412" s="70" t="str" cm="1">
        <f t="array" aca="1" ref="BC4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aca="1" ref="BD41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 ca="1">IFERROR(_xlfn.XLOOKUP(AO412, BASE_MAPA!$D$2:$D$359, BASE_MAPA!$I$2:$I$359), "ERRO")</f>
        <v>ERRO</v>
      </c>
      <c r="BF412" s="281" t="str">
        <f ca="1"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 ca="1"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aca="1" ref="M4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aca="1" ref="N4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aca="1" ref="S4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aca="1" ref="T4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 ca="1">IF(BS_CONTROLE[[#This Row],[Atividade]]=0, "-", BS_CONTROLE[[#This Row],[Atividade]])</f>
        <v>-</v>
      </c>
      <c r="AJ413" s="9" t="str">
        <f ca="1">IF(D413="","*",VLOOKUP(AI413,BS_ATIVIDADE[#Data],3,FALSE))</f>
        <v>*</v>
      </c>
      <c r="AK413" s="278" t="str">
        <f ca="1">IF(BS_CONTROLE[[#This Row],[Local - Partida]]=0, "-", BS_CONTROLE[[#This Row],[Local - Partida]])</f>
        <v>-</v>
      </c>
      <c r="AL413" s="278" t="str">
        <f ca="1">IF(BS_CONTROLE[[#This Row],[Local - Encerramento]]=0, "-", BS_CONTROLE[[#This Row],[Local - Encerramento]])</f>
        <v>-</v>
      </c>
      <c r="AM413" s="278" t="str">
        <f ca="1">IF(BS_CONTROLE[[#This Row],[Entre - Estações]]=0, "-", BS_CONTROLE[[#This Row],[Entre - Estações]])</f>
        <v>-</v>
      </c>
      <c r="AN413" s="278" t="str">
        <f ca="1">IF(BS_CONTROLE[[#This Row],[SB]]=0, "-", BS_CONTROLE[[#This Row],[SB]])</f>
        <v>-</v>
      </c>
      <c r="AO413" s="279" t="str">
        <f ca="1">IF(BS_CONTROLE[[#This Row],[SUB]]=0, "-", BS_CONTROLE[[#This Row],[SUB]])</f>
        <v>-</v>
      </c>
      <c r="AP413" s="280" t="str">
        <f ca="1">IF(BS_CONTROLE[[#This Row],[KM - Inicio]]=0, "-", BS_CONTROLE[[#This Row],[KM - Inicio]])</f>
        <v>-</v>
      </c>
      <c r="AQ413" s="280" t="str">
        <f ca="1"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 ca="1">IFERROR(_xlfn.XLOOKUP(AI413, BS_ATIVIDADE[ATIVIDADE],BS_ATIVIDADE[UNIDADE] ), "*")</f>
        <v>*</v>
      </c>
      <c r="BC413" s="70" t="str" cm="1">
        <f t="array" aca="1" ref="BC4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aca="1" ref="BD41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 ca="1">IFERROR(_xlfn.XLOOKUP(AO413, BASE_MAPA!$D$2:$D$359, BASE_MAPA!$I$2:$I$359), "ERRO")</f>
        <v>ERRO</v>
      </c>
      <c r="BF413" s="281" t="str">
        <f ca="1"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 ca="1"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aca="1" ref="M4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aca="1" ref="N4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aca="1" ref="S4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aca="1" ref="T4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 ca="1">IF(BS_CONTROLE[[#This Row],[Atividade]]=0, "-", BS_CONTROLE[[#This Row],[Atividade]])</f>
        <v>-</v>
      </c>
      <c r="AJ414" s="9" t="str">
        <f ca="1">IF(D414="","*",VLOOKUP(AI414,BS_ATIVIDADE[#Data],3,FALSE))</f>
        <v>*</v>
      </c>
      <c r="AK414" s="278" t="str">
        <f ca="1">IF(BS_CONTROLE[[#This Row],[Local - Partida]]=0, "-", BS_CONTROLE[[#This Row],[Local - Partida]])</f>
        <v>-</v>
      </c>
      <c r="AL414" s="278" t="str">
        <f ca="1">IF(BS_CONTROLE[[#This Row],[Local - Encerramento]]=0, "-", BS_CONTROLE[[#This Row],[Local - Encerramento]])</f>
        <v>-</v>
      </c>
      <c r="AM414" s="278" t="str">
        <f ca="1">IF(BS_CONTROLE[[#This Row],[Entre - Estações]]=0, "-", BS_CONTROLE[[#This Row],[Entre - Estações]])</f>
        <v>-</v>
      </c>
      <c r="AN414" s="278" t="str">
        <f ca="1">IF(BS_CONTROLE[[#This Row],[SB]]=0, "-", BS_CONTROLE[[#This Row],[SB]])</f>
        <v>-</v>
      </c>
      <c r="AO414" s="279" t="str">
        <f ca="1">IF(BS_CONTROLE[[#This Row],[SUB]]=0, "-", BS_CONTROLE[[#This Row],[SUB]])</f>
        <v>-</v>
      </c>
      <c r="AP414" s="280" t="str">
        <f ca="1">IF(BS_CONTROLE[[#This Row],[KM - Inicio]]=0, "-", BS_CONTROLE[[#This Row],[KM - Inicio]])</f>
        <v>-</v>
      </c>
      <c r="AQ414" s="280" t="str">
        <f ca="1"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 ca="1">IFERROR(_xlfn.XLOOKUP(AI414, BS_ATIVIDADE[ATIVIDADE],BS_ATIVIDADE[UNIDADE] ), "*")</f>
        <v>*</v>
      </c>
      <c r="BC414" s="70" t="str" cm="1">
        <f t="array" aca="1" ref="BC4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aca="1" ref="BD41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 ca="1">IFERROR(_xlfn.XLOOKUP(AO414, BASE_MAPA!$D$2:$D$359, BASE_MAPA!$I$2:$I$359), "ERRO")</f>
        <v>ERRO</v>
      </c>
      <c r="BF414" s="281" t="str">
        <f ca="1"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 ca="1"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aca="1" ref="M4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aca="1" ref="N4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aca="1" ref="S4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aca="1" ref="T4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 ca="1">IF(BS_CONTROLE[[#This Row],[Atividade]]=0, "-", BS_CONTROLE[[#This Row],[Atividade]])</f>
        <v>-</v>
      </c>
      <c r="AJ415" s="9" t="str">
        <f ca="1">IF(D415="","*",VLOOKUP(AI415,BS_ATIVIDADE[#Data],3,FALSE))</f>
        <v>*</v>
      </c>
      <c r="AK415" s="278" t="str">
        <f ca="1">IF(BS_CONTROLE[[#This Row],[Local - Partida]]=0, "-", BS_CONTROLE[[#This Row],[Local - Partida]])</f>
        <v>-</v>
      </c>
      <c r="AL415" s="278" t="str">
        <f ca="1">IF(BS_CONTROLE[[#This Row],[Local - Encerramento]]=0, "-", BS_CONTROLE[[#This Row],[Local - Encerramento]])</f>
        <v>-</v>
      </c>
      <c r="AM415" s="278" t="str">
        <f ca="1">IF(BS_CONTROLE[[#This Row],[Entre - Estações]]=0, "-", BS_CONTROLE[[#This Row],[Entre - Estações]])</f>
        <v>-</v>
      </c>
      <c r="AN415" s="278" t="str">
        <f ca="1">IF(BS_CONTROLE[[#This Row],[SB]]=0, "-", BS_CONTROLE[[#This Row],[SB]])</f>
        <v>-</v>
      </c>
      <c r="AO415" s="279" t="str">
        <f ca="1">IF(BS_CONTROLE[[#This Row],[SUB]]=0, "-", BS_CONTROLE[[#This Row],[SUB]])</f>
        <v>-</v>
      </c>
      <c r="AP415" s="280" t="str">
        <f ca="1">IF(BS_CONTROLE[[#This Row],[KM - Inicio]]=0, "-", BS_CONTROLE[[#This Row],[KM - Inicio]])</f>
        <v>-</v>
      </c>
      <c r="AQ415" s="280" t="str">
        <f ca="1"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 ca="1">IFERROR(_xlfn.XLOOKUP(AI415, BS_ATIVIDADE[ATIVIDADE],BS_ATIVIDADE[UNIDADE] ), "*")</f>
        <v>*</v>
      </c>
      <c r="BC415" s="70" t="str" cm="1">
        <f t="array" aca="1" ref="BC4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aca="1" ref="BD41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 ca="1">IFERROR(_xlfn.XLOOKUP(AO415, BASE_MAPA!$D$2:$D$359, BASE_MAPA!$I$2:$I$359), "ERRO")</f>
        <v>ERRO</v>
      </c>
      <c r="BF415" s="281" t="str">
        <f ca="1"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 ca="1"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aca="1" ref="M4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aca="1" ref="N4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aca="1" ref="S4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aca="1" ref="T4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 ca="1">IF(BS_CONTROLE[[#This Row],[Atividade]]=0, "-", BS_CONTROLE[[#This Row],[Atividade]])</f>
        <v>-</v>
      </c>
      <c r="AJ416" s="9" t="str">
        <f ca="1">IF(D416="","*",VLOOKUP(AI416,BS_ATIVIDADE[#Data],3,FALSE))</f>
        <v>*</v>
      </c>
      <c r="AK416" s="278" t="str">
        <f ca="1">IF(BS_CONTROLE[[#This Row],[Local - Partida]]=0, "-", BS_CONTROLE[[#This Row],[Local - Partida]])</f>
        <v>-</v>
      </c>
      <c r="AL416" s="278" t="str">
        <f ca="1">IF(BS_CONTROLE[[#This Row],[Local - Encerramento]]=0, "-", BS_CONTROLE[[#This Row],[Local - Encerramento]])</f>
        <v>-</v>
      </c>
      <c r="AM416" s="278" t="str">
        <f ca="1">IF(BS_CONTROLE[[#This Row],[Entre - Estações]]=0, "-", BS_CONTROLE[[#This Row],[Entre - Estações]])</f>
        <v>-</v>
      </c>
      <c r="AN416" s="278" t="str">
        <f ca="1">IF(BS_CONTROLE[[#This Row],[SB]]=0, "-", BS_CONTROLE[[#This Row],[SB]])</f>
        <v>-</v>
      </c>
      <c r="AO416" s="279" t="str">
        <f ca="1">IF(BS_CONTROLE[[#This Row],[SUB]]=0, "-", BS_CONTROLE[[#This Row],[SUB]])</f>
        <v>-</v>
      </c>
      <c r="AP416" s="280" t="str">
        <f ca="1">IF(BS_CONTROLE[[#This Row],[KM - Inicio]]=0, "-", BS_CONTROLE[[#This Row],[KM - Inicio]])</f>
        <v>-</v>
      </c>
      <c r="AQ416" s="280" t="str">
        <f ca="1"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 ca="1">IFERROR(_xlfn.XLOOKUP(AI416, BS_ATIVIDADE[ATIVIDADE],BS_ATIVIDADE[UNIDADE] ), "*")</f>
        <v>*</v>
      </c>
      <c r="BC416" s="70" t="str" cm="1">
        <f t="array" aca="1" ref="BC4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aca="1" ref="BD41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 ca="1">IFERROR(_xlfn.XLOOKUP(AO416, BASE_MAPA!$D$2:$D$359, BASE_MAPA!$I$2:$I$359), "ERRO")</f>
        <v>ERRO</v>
      </c>
      <c r="BF416" s="281" t="str">
        <f ca="1"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 ca="1"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aca="1" ref="M4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aca="1" ref="N4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aca="1" ref="S4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aca="1" ref="T4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 ca="1">IF(BS_CONTROLE[[#This Row],[Atividade]]=0, "-", BS_CONTROLE[[#This Row],[Atividade]])</f>
        <v>-</v>
      </c>
      <c r="AJ417" s="9" t="str">
        <f ca="1">IF(D417="","*",VLOOKUP(AI417,BS_ATIVIDADE[#Data],3,FALSE))</f>
        <v>*</v>
      </c>
      <c r="AK417" s="278" t="str">
        <f ca="1">IF(BS_CONTROLE[[#This Row],[Local - Partida]]=0, "-", BS_CONTROLE[[#This Row],[Local - Partida]])</f>
        <v>-</v>
      </c>
      <c r="AL417" s="278" t="str">
        <f ca="1">IF(BS_CONTROLE[[#This Row],[Local - Encerramento]]=0, "-", BS_CONTROLE[[#This Row],[Local - Encerramento]])</f>
        <v>-</v>
      </c>
      <c r="AM417" s="278" t="str">
        <f ca="1">IF(BS_CONTROLE[[#This Row],[Entre - Estações]]=0, "-", BS_CONTROLE[[#This Row],[Entre - Estações]])</f>
        <v>-</v>
      </c>
      <c r="AN417" s="278" t="str">
        <f ca="1">IF(BS_CONTROLE[[#This Row],[SB]]=0, "-", BS_CONTROLE[[#This Row],[SB]])</f>
        <v>-</v>
      </c>
      <c r="AO417" s="279" t="str">
        <f ca="1">IF(BS_CONTROLE[[#This Row],[SUB]]=0, "-", BS_CONTROLE[[#This Row],[SUB]])</f>
        <v>-</v>
      </c>
      <c r="AP417" s="280" t="str">
        <f ca="1">IF(BS_CONTROLE[[#This Row],[KM - Inicio]]=0, "-", BS_CONTROLE[[#This Row],[KM - Inicio]])</f>
        <v>-</v>
      </c>
      <c r="AQ417" s="280" t="str">
        <f ca="1"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 ca="1">IFERROR(_xlfn.XLOOKUP(AI417, BS_ATIVIDADE[ATIVIDADE],BS_ATIVIDADE[UNIDADE] ), "*")</f>
        <v>*</v>
      </c>
      <c r="BC417" s="70" t="str" cm="1">
        <f t="array" aca="1" ref="BC4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aca="1" ref="BD41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 ca="1">IFERROR(_xlfn.XLOOKUP(AO417, BASE_MAPA!$D$2:$D$359, BASE_MAPA!$I$2:$I$359), "ERRO")</f>
        <v>ERRO</v>
      </c>
      <c r="BF417" s="281" t="str">
        <f ca="1"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 ca="1"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aca="1" ref="M4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aca="1" ref="N4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aca="1" ref="S4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aca="1" ref="T4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 ca="1">IF(BS_CONTROLE[[#This Row],[Atividade]]=0, "-", BS_CONTROLE[[#This Row],[Atividade]])</f>
        <v>-</v>
      </c>
      <c r="AJ418" s="9" t="str">
        <f ca="1">IF(D418="","*",VLOOKUP(AI418,BS_ATIVIDADE[#Data],3,FALSE))</f>
        <v>*</v>
      </c>
      <c r="AK418" s="278" t="str">
        <f ca="1">IF(BS_CONTROLE[[#This Row],[Local - Partida]]=0, "-", BS_CONTROLE[[#This Row],[Local - Partida]])</f>
        <v>-</v>
      </c>
      <c r="AL418" s="278" t="str">
        <f ca="1">IF(BS_CONTROLE[[#This Row],[Local - Encerramento]]=0, "-", BS_CONTROLE[[#This Row],[Local - Encerramento]])</f>
        <v>-</v>
      </c>
      <c r="AM418" s="278" t="str">
        <f ca="1">IF(BS_CONTROLE[[#This Row],[Entre - Estações]]=0, "-", BS_CONTROLE[[#This Row],[Entre - Estações]])</f>
        <v>-</v>
      </c>
      <c r="AN418" s="278" t="str">
        <f ca="1">IF(BS_CONTROLE[[#This Row],[SB]]=0, "-", BS_CONTROLE[[#This Row],[SB]])</f>
        <v>-</v>
      </c>
      <c r="AO418" s="279" t="str">
        <f ca="1">IF(BS_CONTROLE[[#This Row],[SUB]]=0, "-", BS_CONTROLE[[#This Row],[SUB]])</f>
        <v>-</v>
      </c>
      <c r="AP418" s="280" t="str">
        <f ca="1">IF(BS_CONTROLE[[#This Row],[KM - Inicio]]=0, "-", BS_CONTROLE[[#This Row],[KM - Inicio]])</f>
        <v>-</v>
      </c>
      <c r="AQ418" s="280" t="str">
        <f ca="1"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 ca="1">IFERROR(_xlfn.XLOOKUP(AI418, BS_ATIVIDADE[ATIVIDADE],BS_ATIVIDADE[UNIDADE] ), "*")</f>
        <v>*</v>
      </c>
      <c r="BC418" s="70" t="str" cm="1">
        <f t="array" aca="1" ref="BC4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aca="1" ref="BD41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 ca="1">IFERROR(_xlfn.XLOOKUP(AO418, BASE_MAPA!$D$2:$D$359, BASE_MAPA!$I$2:$I$359), "ERRO")</f>
        <v>ERRO</v>
      </c>
      <c r="BF418" s="281" t="str">
        <f ca="1"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 ca="1"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aca="1" ref="M4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aca="1" ref="N4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aca="1" ref="S4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aca="1" ref="T4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 ca="1">IF(BS_CONTROLE[[#This Row],[Atividade]]=0, "-", BS_CONTROLE[[#This Row],[Atividade]])</f>
        <v>-</v>
      </c>
      <c r="AJ419" s="9" t="str">
        <f ca="1">IF(D419="","*",VLOOKUP(AI419,BS_ATIVIDADE[#Data],3,FALSE))</f>
        <v>*</v>
      </c>
      <c r="AK419" s="278" t="str">
        <f ca="1">IF(BS_CONTROLE[[#This Row],[Local - Partida]]=0, "-", BS_CONTROLE[[#This Row],[Local - Partida]])</f>
        <v>-</v>
      </c>
      <c r="AL419" s="278" t="str">
        <f ca="1">IF(BS_CONTROLE[[#This Row],[Local - Encerramento]]=0, "-", BS_CONTROLE[[#This Row],[Local - Encerramento]])</f>
        <v>-</v>
      </c>
      <c r="AM419" s="278" t="str">
        <f ca="1">IF(BS_CONTROLE[[#This Row],[Entre - Estações]]=0, "-", BS_CONTROLE[[#This Row],[Entre - Estações]])</f>
        <v>-</v>
      </c>
      <c r="AN419" s="278" t="str">
        <f ca="1">IF(BS_CONTROLE[[#This Row],[SB]]=0, "-", BS_CONTROLE[[#This Row],[SB]])</f>
        <v>-</v>
      </c>
      <c r="AO419" s="279" t="str">
        <f ca="1">IF(BS_CONTROLE[[#This Row],[SUB]]=0, "-", BS_CONTROLE[[#This Row],[SUB]])</f>
        <v>-</v>
      </c>
      <c r="AP419" s="280" t="str">
        <f ca="1">IF(BS_CONTROLE[[#This Row],[KM - Inicio]]=0, "-", BS_CONTROLE[[#This Row],[KM - Inicio]])</f>
        <v>-</v>
      </c>
      <c r="AQ419" s="280" t="str">
        <f ca="1"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 ca="1">IFERROR(_xlfn.XLOOKUP(AI419, BS_ATIVIDADE[ATIVIDADE],BS_ATIVIDADE[UNIDADE] ), "*")</f>
        <v>*</v>
      </c>
      <c r="BC419" s="70" t="str" cm="1">
        <f t="array" aca="1" ref="BC4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aca="1" ref="BD41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 ca="1">IFERROR(_xlfn.XLOOKUP(AO419, BASE_MAPA!$D$2:$D$359, BASE_MAPA!$I$2:$I$359), "ERRO")</f>
        <v>ERRO</v>
      </c>
      <c r="BF419" s="281" t="str">
        <f ca="1"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 ca="1"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aca="1" ref="M4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aca="1" ref="N4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aca="1" ref="S4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aca="1" ref="T4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 ca="1">IF(BS_CONTROLE[[#This Row],[Atividade]]=0, "-", BS_CONTROLE[[#This Row],[Atividade]])</f>
        <v>-</v>
      </c>
      <c r="AJ420" s="9" t="str">
        <f ca="1">IF(D420="","*",VLOOKUP(AI420,BS_ATIVIDADE[#Data],3,FALSE))</f>
        <v>*</v>
      </c>
      <c r="AK420" s="278" t="str">
        <f ca="1">IF(BS_CONTROLE[[#This Row],[Local - Partida]]=0, "-", BS_CONTROLE[[#This Row],[Local - Partida]])</f>
        <v>-</v>
      </c>
      <c r="AL420" s="278" t="str">
        <f ca="1">IF(BS_CONTROLE[[#This Row],[Local - Encerramento]]=0, "-", BS_CONTROLE[[#This Row],[Local - Encerramento]])</f>
        <v>-</v>
      </c>
      <c r="AM420" s="278" t="str">
        <f ca="1">IF(BS_CONTROLE[[#This Row],[Entre - Estações]]=0, "-", BS_CONTROLE[[#This Row],[Entre - Estações]])</f>
        <v>-</v>
      </c>
      <c r="AN420" s="278" t="str">
        <f ca="1">IF(BS_CONTROLE[[#This Row],[SB]]=0, "-", BS_CONTROLE[[#This Row],[SB]])</f>
        <v>-</v>
      </c>
      <c r="AO420" s="279" t="str">
        <f ca="1">IF(BS_CONTROLE[[#This Row],[SUB]]=0, "-", BS_CONTROLE[[#This Row],[SUB]])</f>
        <v>-</v>
      </c>
      <c r="AP420" s="280" t="str">
        <f ca="1">IF(BS_CONTROLE[[#This Row],[KM - Inicio]]=0, "-", BS_CONTROLE[[#This Row],[KM - Inicio]])</f>
        <v>-</v>
      </c>
      <c r="AQ420" s="280" t="str">
        <f ca="1"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 ca="1">IFERROR(_xlfn.XLOOKUP(AI420, BS_ATIVIDADE[ATIVIDADE],BS_ATIVIDADE[UNIDADE] ), "*")</f>
        <v>*</v>
      </c>
      <c r="BC420" s="70" t="str" cm="1">
        <f t="array" aca="1" ref="BC4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aca="1" ref="BD42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 ca="1">IFERROR(_xlfn.XLOOKUP(AO420, BASE_MAPA!$D$2:$D$359, BASE_MAPA!$I$2:$I$359), "ERRO")</f>
        <v>ERRO</v>
      </c>
      <c r="BF420" s="281" t="str">
        <f ca="1"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 ca="1"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aca="1" ref="M4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aca="1" ref="N4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aca="1" ref="S4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aca="1" ref="T4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 ca="1">IF(BS_CONTROLE[[#This Row],[Atividade]]=0, "-", BS_CONTROLE[[#This Row],[Atividade]])</f>
        <v>-</v>
      </c>
      <c r="AJ421" s="9" t="str">
        <f ca="1">IF(D421="","*",VLOOKUP(AI421,BS_ATIVIDADE[#Data],3,FALSE))</f>
        <v>*</v>
      </c>
      <c r="AK421" s="278" t="str">
        <f ca="1">IF(BS_CONTROLE[[#This Row],[Local - Partida]]=0, "-", BS_CONTROLE[[#This Row],[Local - Partida]])</f>
        <v>-</v>
      </c>
      <c r="AL421" s="278" t="str">
        <f ca="1">IF(BS_CONTROLE[[#This Row],[Local - Encerramento]]=0, "-", BS_CONTROLE[[#This Row],[Local - Encerramento]])</f>
        <v>-</v>
      </c>
      <c r="AM421" s="278" t="str">
        <f ca="1">IF(BS_CONTROLE[[#This Row],[Entre - Estações]]=0, "-", BS_CONTROLE[[#This Row],[Entre - Estações]])</f>
        <v>-</v>
      </c>
      <c r="AN421" s="278" t="str">
        <f ca="1">IF(BS_CONTROLE[[#This Row],[SB]]=0, "-", BS_CONTROLE[[#This Row],[SB]])</f>
        <v>-</v>
      </c>
      <c r="AO421" s="279" t="str">
        <f ca="1">IF(BS_CONTROLE[[#This Row],[SUB]]=0, "-", BS_CONTROLE[[#This Row],[SUB]])</f>
        <v>-</v>
      </c>
      <c r="AP421" s="280" t="str">
        <f ca="1">IF(BS_CONTROLE[[#This Row],[KM - Inicio]]=0, "-", BS_CONTROLE[[#This Row],[KM - Inicio]])</f>
        <v>-</v>
      </c>
      <c r="AQ421" s="280" t="str">
        <f ca="1"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 ca="1">IFERROR(_xlfn.XLOOKUP(AI421, BS_ATIVIDADE[ATIVIDADE],BS_ATIVIDADE[UNIDADE] ), "*")</f>
        <v>*</v>
      </c>
      <c r="BC421" s="70" t="str" cm="1">
        <f t="array" aca="1" ref="BC4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aca="1" ref="BD42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 ca="1">IFERROR(_xlfn.XLOOKUP(AO421, BASE_MAPA!$D$2:$D$359, BASE_MAPA!$I$2:$I$359), "ERRO")</f>
        <v>ERRO</v>
      </c>
      <c r="BF421" s="281" t="str">
        <f ca="1"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 ca="1"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aca="1" ref="M4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aca="1" ref="N4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aca="1" ref="S4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aca="1" ref="T4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 ca="1">IF(BS_CONTROLE[[#This Row],[Atividade]]=0, "-", BS_CONTROLE[[#This Row],[Atividade]])</f>
        <v>-</v>
      </c>
      <c r="AJ422" s="9" t="str">
        <f ca="1">IF(D422="","*",VLOOKUP(AI422,BS_ATIVIDADE[#Data],3,FALSE))</f>
        <v>*</v>
      </c>
      <c r="AK422" s="278" t="str">
        <f ca="1">IF(BS_CONTROLE[[#This Row],[Local - Partida]]=0, "-", BS_CONTROLE[[#This Row],[Local - Partida]])</f>
        <v>-</v>
      </c>
      <c r="AL422" s="278" t="str">
        <f ca="1">IF(BS_CONTROLE[[#This Row],[Local - Encerramento]]=0, "-", BS_CONTROLE[[#This Row],[Local - Encerramento]])</f>
        <v>-</v>
      </c>
      <c r="AM422" s="278" t="str">
        <f ca="1">IF(BS_CONTROLE[[#This Row],[Entre - Estações]]=0, "-", BS_CONTROLE[[#This Row],[Entre - Estações]])</f>
        <v>-</v>
      </c>
      <c r="AN422" s="278" t="str">
        <f ca="1">IF(BS_CONTROLE[[#This Row],[SB]]=0, "-", BS_CONTROLE[[#This Row],[SB]])</f>
        <v>-</v>
      </c>
      <c r="AO422" s="279" t="str">
        <f ca="1">IF(BS_CONTROLE[[#This Row],[SUB]]=0, "-", BS_CONTROLE[[#This Row],[SUB]])</f>
        <v>-</v>
      </c>
      <c r="AP422" s="280" t="str">
        <f ca="1">IF(BS_CONTROLE[[#This Row],[KM - Inicio]]=0, "-", BS_CONTROLE[[#This Row],[KM - Inicio]])</f>
        <v>-</v>
      </c>
      <c r="AQ422" s="280" t="str">
        <f ca="1"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 ca="1">IFERROR(_xlfn.XLOOKUP(AI422, BS_ATIVIDADE[ATIVIDADE],BS_ATIVIDADE[UNIDADE] ), "*")</f>
        <v>*</v>
      </c>
      <c r="BC422" s="70" t="str" cm="1">
        <f t="array" aca="1" ref="BC4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aca="1" ref="BD42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 ca="1">IFERROR(_xlfn.XLOOKUP(AO422, BASE_MAPA!$D$2:$D$359, BASE_MAPA!$I$2:$I$359), "ERRO")</f>
        <v>ERRO</v>
      </c>
      <c r="BF422" s="281" t="str">
        <f ca="1"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 ca="1"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aca="1" ref="M4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aca="1" ref="N4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aca="1" ref="S4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aca="1" ref="T4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 ca="1">IF(BS_CONTROLE[[#This Row],[Atividade]]=0, "-", BS_CONTROLE[[#This Row],[Atividade]])</f>
        <v>-</v>
      </c>
      <c r="AJ423" s="9" t="str">
        <f ca="1">IF(D423="","*",VLOOKUP(AI423,BS_ATIVIDADE[#Data],3,FALSE))</f>
        <v>*</v>
      </c>
      <c r="AK423" s="278" t="str">
        <f ca="1">IF(BS_CONTROLE[[#This Row],[Local - Partida]]=0, "-", BS_CONTROLE[[#This Row],[Local - Partida]])</f>
        <v>-</v>
      </c>
      <c r="AL423" s="278" t="str">
        <f ca="1">IF(BS_CONTROLE[[#This Row],[Local - Encerramento]]=0, "-", BS_CONTROLE[[#This Row],[Local - Encerramento]])</f>
        <v>-</v>
      </c>
      <c r="AM423" s="278" t="str">
        <f ca="1">IF(BS_CONTROLE[[#This Row],[Entre - Estações]]=0, "-", BS_CONTROLE[[#This Row],[Entre - Estações]])</f>
        <v>-</v>
      </c>
      <c r="AN423" s="278" t="str">
        <f ca="1">IF(BS_CONTROLE[[#This Row],[SB]]=0, "-", BS_CONTROLE[[#This Row],[SB]])</f>
        <v>-</v>
      </c>
      <c r="AO423" s="279" t="str">
        <f ca="1">IF(BS_CONTROLE[[#This Row],[SUB]]=0, "-", BS_CONTROLE[[#This Row],[SUB]])</f>
        <v>-</v>
      </c>
      <c r="AP423" s="280" t="str">
        <f ca="1">IF(BS_CONTROLE[[#This Row],[KM - Inicio]]=0, "-", BS_CONTROLE[[#This Row],[KM - Inicio]])</f>
        <v>-</v>
      </c>
      <c r="AQ423" s="280" t="str">
        <f ca="1"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 ca="1">IFERROR(_xlfn.XLOOKUP(AI423, BS_ATIVIDADE[ATIVIDADE],BS_ATIVIDADE[UNIDADE] ), "*")</f>
        <v>*</v>
      </c>
      <c r="BC423" s="70" t="str" cm="1">
        <f t="array" aca="1" ref="BC4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aca="1" ref="BD42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 ca="1">IFERROR(_xlfn.XLOOKUP(AO423, BASE_MAPA!$D$2:$D$359, BASE_MAPA!$I$2:$I$359), "ERRO")</f>
        <v>ERRO</v>
      </c>
      <c r="BF423" s="281" t="str">
        <f ca="1"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 ca="1"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aca="1" ref="M4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aca="1" ref="N4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aca="1" ref="S4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aca="1" ref="T4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 ca="1">IF(BS_CONTROLE[[#This Row],[Atividade]]=0, "-", BS_CONTROLE[[#This Row],[Atividade]])</f>
        <v>-</v>
      </c>
      <c r="AJ424" s="9" t="str">
        <f ca="1">IF(D424="","*",VLOOKUP(AI424,BS_ATIVIDADE[#Data],3,FALSE))</f>
        <v>*</v>
      </c>
      <c r="AK424" s="278" t="str">
        <f ca="1">IF(BS_CONTROLE[[#This Row],[Local - Partida]]=0, "-", BS_CONTROLE[[#This Row],[Local - Partida]])</f>
        <v>-</v>
      </c>
      <c r="AL424" s="278" t="str">
        <f ca="1">IF(BS_CONTROLE[[#This Row],[Local - Encerramento]]=0, "-", BS_CONTROLE[[#This Row],[Local - Encerramento]])</f>
        <v>-</v>
      </c>
      <c r="AM424" s="278" t="str">
        <f ca="1">IF(BS_CONTROLE[[#This Row],[Entre - Estações]]=0, "-", BS_CONTROLE[[#This Row],[Entre - Estações]])</f>
        <v>-</v>
      </c>
      <c r="AN424" s="278" t="str">
        <f ca="1">IF(BS_CONTROLE[[#This Row],[SB]]=0, "-", BS_CONTROLE[[#This Row],[SB]])</f>
        <v>-</v>
      </c>
      <c r="AO424" s="279" t="str">
        <f ca="1">IF(BS_CONTROLE[[#This Row],[SUB]]=0, "-", BS_CONTROLE[[#This Row],[SUB]])</f>
        <v>-</v>
      </c>
      <c r="AP424" s="280" t="str">
        <f ca="1">IF(BS_CONTROLE[[#This Row],[KM - Inicio]]=0, "-", BS_CONTROLE[[#This Row],[KM - Inicio]])</f>
        <v>-</v>
      </c>
      <c r="AQ424" s="280" t="str">
        <f ca="1"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 ca="1">IFERROR(_xlfn.XLOOKUP(AI424, BS_ATIVIDADE[ATIVIDADE],BS_ATIVIDADE[UNIDADE] ), "*")</f>
        <v>*</v>
      </c>
      <c r="BC424" s="70" t="str" cm="1">
        <f t="array" aca="1" ref="BC4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aca="1" ref="BD42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 ca="1">IFERROR(_xlfn.XLOOKUP(AO424, BASE_MAPA!$D$2:$D$359, BASE_MAPA!$I$2:$I$359), "ERRO")</f>
        <v>ERRO</v>
      </c>
      <c r="BF424" s="281" t="str">
        <f ca="1"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 ca="1"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aca="1" ref="M4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aca="1" ref="N4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aca="1" ref="S4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aca="1" ref="T4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 ca="1">IF(BS_CONTROLE[[#This Row],[Atividade]]=0, "-", BS_CONTROLE[[#This Row],[Atividade]])</f>
        <v>-</v>
      </c>
      <c r="AJ425" s="9" t="str">
        <f ca="1">IF(D425="","*",VLOOKUP(AI425,BS_ATIVIDADE[#Data],3,FALSE))</f>
        <v>*</v>
      </c>
      <c r="AK425" s="278" t="str">
        <f ca="1">IF(BS_CONTROLE[[#This Row],[Local - Partida]]=0, "-", BS_CONTROLE[[#This Row],[Local - Partida]])</f>
        <v>-</v>
      </c>
      <c r="AL425" s="278" t="str">
        <f ca="1">IF(BS_CONTROLE[[#This Row],[Local - Encerramento]]=0, "-", BS_CONTROLE[[#This Row],[Local - Encerramento]])</f>
        <v>-</v>
      </c>
      <c r="AM425" s="278" t="str">
        <f ca="1">IF(BS_CONTROLE[[#This Row],[Entre - Estações]]=0, "-", BS_CONTROLE[[#This Row],[Entre - Estações]])</f>
        <v>-</v>
      </c>
      <c r="AN425" s="278" t="str">
        <f ca="1">IF(BS_CONTROLE[[#This Row],[SB]]=0, "-", BS_CONTROLE[[#This Row],[SB]])</f>
        <v>-</v>
      </c>
      <c r="AO425" s="279" t="str">
        <f ca="1">IF(BS_CONTROLE[[#This Row],[SUB]]=0, "-", BS_CONTROLE[[#This Row],[SUB]])</f>
        <v>-</v>
      </c>
      <c r="AP425" s="280" t="str">
        <f ca="1">IF(BS_CONTROLE[[#This Row],[KM - Inicio]]=0, "-", BS_CONTROLE[[#This Row],[KM - Inicio]])</f>
        <v>-</v>
      </c>
      <c r="AQ425" s="280" t="str">
        <f ca="1"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 ca="1">IFERROR(_xlfn.XLOOKUP(AI425, BS_ATIVIDADE[ATIVIDADE],BS_ATIVIDADE[UNIDADE] ), "*")</f>
        <v>*</v>
      </c>
      <c r="BC425" s="70" t="str" cm="1">
        <f t="array" aca="1" ref="BC4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aca="1" ref="BD42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 ca="1">IFERROR(_xlfn.XLOOKUP(AO425, BASE_MAPA!$D$2:$D$359, BASE_MAPA!$I$2:$I$359), "ERRO")</f>
        <v>ERRO</v>
      </c>
      <c r="BF425" s="281" t="str">
        <f ca="1"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 ca="1"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aca="1" ref="M4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aca="1" ref="N4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aca="1" ref="S4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aca="1" ref="T4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 ca="1">IF(BS_CONTROLE[[#This Row],[Atividade]]=0, "-", BS_CONTROLE[[#This Row],[Atividade]])</f>
        <v>-</v>
      </c>
      <c r="AJ426" s="9" t="str">
        <f ca="1">IF(D426="","*",VLOOKUP(AI426,BS_ATIVIDADE[#Data],3,FALSE))</f>
        <v>*</v>
      </c>
      <c r="AK426" s="278" t="str">
        <f ca="1">IF(BS_CONTROLE[[#This Row],[Local - Partida]]=0, "-", BS_CONTROLE[[#This Row],[Local - Partida]])</f>
        <v>-</v>
      </c>
      <c r="AL426" s="278" t="str">
        <f ca="1">IF(BS_CONTROLE[[#This Row],[Local - Encerramento]]=0, "-", BS_CONTROLE[[#This Row],[Local - Encerramento]])</f>
        <v>-</v>
      </c>
      <c r="AM426" s="278" t="str">
        <f ca="1">IF(BS_CONTROLE[[#This Row],[Entre - Estações]]=0, "-", BS_CONTROLE[[#This Row],[Entre - Estações]])</f>
        <v>-</v>
      </c>
      <c r="AN426" s="278" t="str">
        <f ca="1">IF(BS_CONTROLE[[#This Row],[SB]]=0, "-", BS_CONTROLE[[#This Row],[SB]])</f>
        <v>-</v>
      </c>
      <c r="AO426" s="279" t="str">
        <f ca="1">IF(BS_CONTROLE[[#This Row],[SUB]]=0, "-", BS_CONTROLE[[#This Row],[SUB]])</f>
        <v>-</v>
      </c>
      <c r="AP426" s="280" t="str">
        <f ca="1">IF(BS_CONTROLE[[#This Row],[KM - Inicio]]=0, "-", BS_CONTROLE[[#This Row],[KM - Inicio]])</f>
        <v>-</v>
      </c>
      <c r="AQ426" s="280" t="str">
        <f ca="1"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 ca="1">IFERROR(_xlfn.XLOOKUP(AI426, BS_ATIVIDADE[ATIVIDADE],BS_ATIVIDADE[UNIDADE] ), "*")</f>
        <v>*</v>
      </c>
      <c r="BC426" s="70" t="str" cm="1">
        <f t="array" aca="1" ref="BC4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aca="1" ref="BD42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 ca="1">IFERROR(_xlfn.XLOOKUP(AO426, BASE_MAPA!$D$2:$D$359, BASE_MAPA!$I$2:$I$359), "ERRO")</f>
        <v>ERRO</v>
      </c>
      <c r="BF426" s="281" t="str">
        <f ca="1"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 ca="1"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aca="1" ref="M4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aca="1" ref="N4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aca="1" ref="S4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aca="1" ref="T4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 ca="1">IF(BS_CONTROLE[[#This Row],[Atividade]]=0, "-", BS_CONTROLE[[#This Row],[Atividade]])</f>
        <v>-</v>
      </c>
      <c r="AJ427" s="9" t="str">
        <f ca="1">IF(D427="","*",VLOOKUP(AI427,BS_ATIVIDADE[#Data],3,FALSE))</f>
        <v>*</v>
      </c>
      <c r="AK427" s="278" t="str">
        <f ca="1">IF(BS_CONTROLE[[#This Row],[Local - Partida]]=0, "-", BS_CONTROLE[[#This Row],[Local - Partida]])</f>
        <v>-</v>
      </c>
      <c r="AL427" s="278" t="str">
        <f ca="1">IF(BS_CONTROLE[[#This Row],[Local - Encerramento]]=0, "-", BS_CONTROLE[[#This Row],[Local - Encerramento]])</f>
        <v>-</v>
      </c>
      <c r="AM427" s="278" t="str">
        <f ca="1">IF(BS_CONTROLE[[#This Row],[Entre - Estações]]=0, "-", BS_CONTROLE[[#This Row],[Entre - Estações]])</f>
        <v>-</v>
      </c>
      <c r="AN427" s="278" t="str">
        <f ca="1">IF(BS_CONTROLE[[#This Row],[SB]]=0, "-", BS_CONTROLE[[#This Row],[SB]])</f>
        <v>-</v>
      </c>
      <c r="AO427" s="279" t="str">
        <f ca="1">IF(BS_CONTROLE[[#This Row],[SUB]]=0, "-", BS_CONTROLE[[#This Row],[SUB]])</f>
        <v>-</v>
      </c>
      <c r="AP427" s="280" t="str">
        <f ca="1">IF(BS_CONTROLE[[#This Row],[KM - Inicio]]=0, "-", BS_CONTROLE[[#This Row],[KM - Inicio]])</f>
        <v>-</v>
      </c>
      <c r="AQ427" s="280" t="str">
        <f ca="1"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 ca="1">IFERROR(_xlfn.XLOOKUP(AI427, BS_ATIVIDADE[ATIVIDADE],BS_ATIVIDADE[UNIDADE] ), "*")</f>
        <v>*</v>
      </c>
      <c r="BC427" s="70" t="str" cm="1">
        <f t="array" aca="1" ref="BC4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aca="1" ref="BD42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 ca="1">IFERROR(_xlfn.XLOOKUP(AO427, BASE_MAPA!$D$2:$D$359, BASE_MAPA!$I$2:$I$359), "ERRO")</f>
        <v>ERRO</v>
      </c>
      <c r="BF427" s="281" t="str">
        <f ca="1"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 ca="1"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aca="1" ref="M4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aca="1" ref="N4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aca="1" ref="S4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aca="1" ref="T4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 ca="1">IF(BS_CONTROLE[[#This Row],[Atividade]]=0, "-", BS_CONTROLE[[#This Row],[Atividade]])</f>
        <v>-</v>
      </c>
      <c r="AJ428" s="9" t="str">
        <f ca="1">IF(D428="","*",VLOOKUP(AI428,BS_ATIVIDADE[#Data],3,FALSE))</f>
        <v>*</v>
      </c>
      <c r="AK428" s="278" t="str">
        <f ca="1">IF(BS_CONTROLE[[#This Row],[Local - Partida]]=0, "-", BS_CONTROLE[[#This Row],[Local - Partida]])</f>
        <v>-</v>
      </c>
      <c r="AL428" s="278" t="str">
        <f ca="1">IF(BS_CONTROLE[[#This Row],[Local - Encerramento]]=0, "-", BS_CONTROLE[[#This Row],[Local - Encerramento]])</f>
        <v>-</v>
      </c>
      <c r="AM428" s="278" t="str">
        <f ca="1">IF(BS_CONTROLE[[#This Row],[Entre - Estações]]=0, "-", BS_CONTROLE[[#This Row],[Entre - Estações]])</f>
        <v>-</v>
      </c>
      <c r="AN428" s="278" t="str">
        <f ca="1">IF(BS_CONTROLE[[#This Row],[SB]]=0, "-", BS_CONTROLE[[#This Row],[SB]])</f>
        <v>-</v>
      </c>
      <c r="AO428" s="279" t="str">
        <f ca="1">IF(BS_CONTROLE[[#This Row],[SUB]]=0, "-", BS_CONTROLE[[#This Row],[SUB]])</f>
        <v>-</v>
      </c>
      <c r="AP428" s="280" t="str">
        <f ca="1">IF(BS_CONTROLE[[#This Row],[KM - Inicio]]=0, "-", BS_CONTROLE[[#This Row],[KM - Inicio]])</f>
        <v>-</v>
      </c>
      <c r="AQ428" s="280" t="str">
        <f ca="1"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 ca="1">IFERROR(_xlfn.XLOOKUP(AI428, BS_ATIVIDADE[ATIVIDADE],BS_ATIVIDADE[UNIDADE] ), "*")</f>
        <v>*</v>
      </c>
      <c r="BC428" s="70" t="str" cm="1">
        <f t="array" aca="1" ref="BC4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aca="1" ref="BD42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 ca="1">IFERROR(_xlfn.XLOOKUP(AO428, BASE_MAPA!$D$2:$D$359, BASE_MAPA!$I$2:$I$359), "ERRO")</f>
        <v>ERRO</v>
      </c>
      <c r="BF428" s="281" t="str">
        <f ca="1"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 ca="1"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aca="1" ref="M4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aca="1" ref="N4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aca="1" ref="S4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aca="1" ref="T4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 ca="1">IF(BS_CONTROLE[[#This Row],[Atividade]]=0, "-", BS_CONTROLE[[#This Row],[Atividade]])</f>
        <v>-</v>
      </c>
      <c r="AJ429" s="9" t="str">
        <f ca="1">IF(D429="","*",VLOOKUP(AI429,BS_ATIVIDADE[#Data],3,FALSE))</f>
        <v>*</v>
      </c>
      <c r="AK429" s="278" t="str">
        <f ca="1">IF(BS_CONTROLE[[#This Row],[Local - Partida]]=0, "-", BS_CONTROLE[[#This Row],[Local - Partida]])</f>
        <v>-</v>
      </c>
      <c r="AL429" s="278" t="str">
        <f ca="1">IF(BS_CONTROLE[[#This Row],[Local - Encerramento]]=0, "-", BS_CONTROLE[[#This Row],[Local - Encerramento]])</f>
        <v>-</v>
      </c>
      <c r="AM429" s="278" t="str">
        <f ca="1">IF(BS_CONTROLE[[#This Row],[Entre - Estações]]=0, "-", BS_CONTROLE[[#This Row],[Entre - Estações]])</f>
        <v>-</v>
      </c>
      <c r="AN429" s="278" t="str">
        <f ca="1">IF(BS_CONTROLE[[#This Row],[SB]]=0, "-", BS_CONTROLE[[#This Row],[SB]])</f>
        <v>-</v>
      </c>
      <c r="AO429" s="279" t="str">
        <f ca="1">IF(BS_CONTROLE[[#This Row],[SUB]]=0, "-", BS_CONTROLE[[#This Row],[SUB]])</f>
        <v>-</v>
      </c>
      <c r="AP429" s="280" t="str">
        <f ca="1">IF(BS_CONTROLE[[#This Row],[KM - Inicio]]=0, "-", BS_CONTROLE[[#This Row],[KM - Inicio]])</f>
        <v>-</v>
      </c>
      <c r="AQ429" s="280" t="str">
        <f ca="1"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 ca="1">IFERROR(_xlfn.XLOOKUP(AI429, BS_ATIVIDADE[ATIVIDADE],BS_ATIVIDADE[UNIDADE] ), "*")</f>
        <v>*</v>
      </c>
      <c r="BC429" s="70" t="str" cm="1">
        <f t="array" aca="1" ref="BC4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aca="1" ref="BD42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 ca="1">IFERROR(_xlfn.XLOOKUP(AO429, BASE_MAPA!$D$2:$D$359, BASE_MAPA!$I$2:$I$359), "ERRO")</f>
        <v>ERRO</v>
      </c>
      <c r="BF429" s="281" t="str">
        <f ca="1"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 ca="1"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aca="1" ref="M4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aca="1" ref="N4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aca="1" ref="S4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aca="1" ref="T4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 ca="1">IF(BS_CONTROLE[[#This Row],[Atividade]]=0, "-", BS_CONTROLE[[#This Row],[Atividade]])</f>
        <v>-</v>
      </c>
      <c r="AJ430" s="9" t="str">
        <f ca="1">IF(D430="","*",VLOOKUP(AI430,BS_ATIVIDADE[#Data],3,FALSE))</f>
        <v>*</v>
      </c>
      <c r="AK430" s="278" t="str">
        <f ca="1">IF(BS_CONTROLE[[#This Row],[Local - Partida]]=0, "-", BS_CONTROLE[[#This Row],[Local - Partida]])</f>
        <v>-</v>
      </c>
      <c r="AL430" s="278" t="str">
        <f ca="1">IF(BS_CONTROLE[[#This Row],[Local - Encerramento]]=0, "-", BS_CONTROLE[[#This Row],[Local - Encerramento]])</f>
        <v>-</v>
      </c>
      <c r="AM430" s="278" t="str">
        <f ca="1">IF(BS_CONTROLE[[#This Row],[Entre - Estações]]=0, "-", BS_CONTROLE[[#This Row],[Entre - Estações]])</f>
        <v>-</v>
      </c>
      <c r="AN430" s="278" t="str">
        <f ca="1">IF(BS_CONTROLE[[#This Row],[SB]]=0, "-", BS_CONTROLE[[#This Row],[SB]])</f>
        <v>-</v>
      </c>
      <c r="AO430" s="279" t="str">
        <f ca="1">IF(BS_CONTROLE[[#This Row],[SUB]]=0, "-", BS_CONTROLE[[#This Row],[SUB]])</f>
        <v>-</v>
      </c>
      <c r="AP430" s="280" t="str">
        <f ca="1">IF(BS_CONTROLE[[#This Row],[KM - Inicio]]=0, "-", BS_CONTROLE[[#This Row],[KM - Inicio]])</f>
        <v>-</v>
      </c>
      <c r="AQ430" s="280" t="str">
        <f ca="1"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 ca="1">IFERROR(_xlfn.XLOOKUP(AI430, BS_ATIVIDADE[ATIVIDADE],BS_ATIVIDADE[UNIDADE] ), "*")</f>
        <v>*</v>
      </c>
      <c r="BC430" s="70" t="str" cm="1">
        <f t="array" aca="1" ref="BC4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aca="1" ref="BD43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 ca="1">IFERROR(_xlfn.XLOOKUP(AO430, BASE_MAPA!$D$2:$D$359, BASE_MAPA!$I$2:$I$359), "ERRO")</f>
        <v>ERRO</v>
      </c>
      <c r="BF430" s="281" t="str">
        <f ca="1"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 ca="1"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aca="1" ref="M4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aca="1" ref="N4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aca="1" ref="S4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aca="1" ref="T4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 ca="1">IF(BS_CONTROLE[[#This Row],[Atividade]]=0, "-", BS_CONTROLE[[#This Row],[Atividade]])</f>
        <v>-</v>
      </c>
      <c r="AJ431" s="9" t="str">
        <f ca="1">IF(D431="","*",VLOOKUP(AI431,BS_ATIVIDADE[#Data],3,FALSE))</f>
        <v>*</v>
      </c>
      <c r="AK431" s="278" t="str">
        <f ca="1">IF(BS_CONTROLE[[#This Row],[Local - Partida]]=0, "-", BS_CONTROLE[[#This Row],[Local - Partida]])</f>
        <v>-</v>
      </c>
      <c r="AL431" s="278" t="str">
        <f ca="1">IF(BS_CONTROLE[[#This Row],[Local - Encerramento]]=0, "-", BS_CONTROLE[[#This Row],[Local - Encerramento]])</f>
        <v>-</v>
      </c>
      <c r="AM431" s="278" t="str">
        <f ca="1">IF(BS_CONTROLE[[#This Row],[Entre - Estações]]=0, "-", BS_CONTROLE[[#This Row],[Entre - Estações]])</f>
        <v>-</v>
      </c>
      <c r="AN431" s="278" t="str">
        <f ca="1">IF(BS_CONTROLE[[#This Row],[SB]]=0, "-", BS_CONTROLE[[#This Row],[SB]])</f>
        <v>-</v>
      </c>
      <c r="AO431" s="279" t="str">
        <f ca="1">IF(BS_CONTROLE[[#This Row],[SUB]]=0, "-", BS_CONTROLE[[#This Row],[SUB]])</f>
        <v>-</v>
      </c>
      <c r="AP431" s="280" t="str">
        <f ca="1">IF(BS_CONTROLE[[#This Row],[KM - Inicio]]=0, "-", BS_CONTROLE[[#This Row],[KM - Inicio]])</f>
        <v>-</v>
      </c>
      <c r="AQ431" s="280" t="str">
        <f ca="1"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 ca="1">IFERROR(_xlfn.XLOOKUP(AI431, BS_ATIVIDADE[ATIVIDADE],BS_ATIVIDADE[UNIDADE] ), "*")</f>
        <v>*</v>
      </c>
      <c r="BC431" s="70" t="str" cm="1">
        <f t="array" aca="1" ref="BC4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aca="1" ref="BD43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 ca="1">IFERROR(_xlfn.XLOOKUP(AO431, BASE_MAPA!$D$2:$D$359, BASE_MAPA!$I$2:$I$359), "ERRO")</f>
        <v>ERRO</v>
      </c>
      <c r="BF431" s="281" t="str">
        <f ca="1"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 ca="1"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aca="1" ref="M4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aca="1" ref="N4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aca="1" ref="S4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aca="1" ref="T4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 ca="1">IF(BS_CONTROLE[[#This Row],[Atividade]]=0, "-", BS_CONTROLE[[#This Row],[Atividade]])</f>
        <v>-</v>
      </c>
      <c r="AJ432" s="9" t="str">
        <f ca="1">IF(D432="","*",VLOOKUP(AI432,BS_ATIVIDADE[#Data],3,FALSE))</f>
        <v>*</v>
      </c>
      <c r="AK432" s="278" t="str">
        <f ca="1">IF(BS_CONTROLE[[#This Row],[Local - Partida]]=0, "-", BS_CONTROLE[[#This Row],[Local - Partida]])</f>
        <v>-</v>
      </c>
      <c r="AL432" s="278" t="str">
        <f ca="1">IF(BS_CONTROLE[[#This Row],[Local - Encerramento]]=0, "-", BS_CONTROLE[[#This Row],[Local - Encerramento]])</f>
        <v>-</v>
      </c>
      <c r="AM432" s="278" t="str">
        <f ca="1">IF(BS_CONTROLE[[#This Row],[Entre - Estações]]=0, "-", BS_CONTROLE[[#This Row],[Entre - Estações]])</f>
        <v>-</v>
      </c>
      <c r="AN432" s="278" t="str">
        <f ca="1">IF(BS_CONTROLE[[#This Row],[SB]]=0, "-", BS_CONTROLE[[#This Row],[SB]])</f>
        <v>-</v>
      </c>
      <c r="AO432" s="279" t="str">
        <f ca="1">IF(BS_CONTROLE[[#This Row],[SUB]]=0, "-", BS_CONTROLE[[#This Row],[SUB]])</f>
        <v>-</v>
      </c>
      <c r="AP432" s="280" t="str">
        <f ca="1">IF(BS_CONTROLE[[#This Row],[KM - Inicio]]=0, "-", BS_CONTROLE[[#This Row],[KM - Inicio]])</f>
        <v>-</v>
      </c>
      <c r="AQ432" s="280" t="str">
        <f ca="1"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 ca="1">IFERROR(_xlfn.XLOOKUP(AI432, BS_ATIVIDADE[ATIVIDADE],BS_ATIVIDADE[UNIDADE] ), "*")</f>
        <v>*</v>
      </c>
      <c r="BC432" s="70" t="str" cm="1">
        <f t="array" aca="1" ref="BC4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aca="1" ref="BD43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 ca="1">IFERROR(_xlfn.XLOOKUP(AO432, BASE_MAPA!$D$2:$D$359, BASE_MAPA!$I$2:$I$359), "ERRO")</f>
        <v>ERRO</v>
      </c>
      <c r="BF432" s="281" t="str">
        <f ca="1"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 ca="1"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aca="1" ref="M4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aca="1" ref="N4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aca="1" ref="S4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aca="1" ref="T4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 ca="1">IF(BS_CONTROLE[[#This Row],[Atividade]]=0, "-", BS_CONTROLE[[#This Row],[Atividade]])</f>
        <v>-</v>
      </c>
      <c r="AJ433" s="9" t="str">
        <f ca="1">IF(D433="","*",VLOOKUP(AI433,BS_ATIVIDADE[#Data],3,FALSE))</f>
        <v>*</v>
      </c>
      <c r="AK433" s="278" t="str">
        <f ca="1">IF(BS_CONTROLE[[#This Row],[Local - Partida]]=0, "-", BS_CONTROLE[[#This Row],[Local - Partida]])</f>
        <v>-</v>
      </c>
      <c r="AL433" s="278" t="str">
        <f ca="1">IF(BS_CONTROLE[[#This Row],[Local - Encerramento]]=0, "-", BS_CONTROLE[[#This Row],[Local - Encerramento]])</f>
        <v>-</v>
      </c>
      <c r="AM433" s="278" t="str">
        <f ca="1">IF(BS_CONTROLE[[#This Row],[Entre - Estações]]=0, "-", BS_CONTROLE[[#This Row],[Entre - Estações]])</f>
        <v>-</v>
      </c>
      <c r="AN433" s="278" t="str">
        <f ca="1">IF(BS_CONTROLE[[#This Row],[SB]]=0, "-", BS_CONTROLE[[#This Row],[SB]])</f>
        <v>-</v>
      </c>
      <c r="AO433" s="279" t="str">
        <f ca="1">IF(BS_CONTROLE[[#This Row],[SUB]]=0, "-", BS_CONTROLE[[#This Row],[SUB]])</f>
        <v>-</v>
      </c>
      <c r="AP433" s="280" t="str">
        <f ca="1">IF(BS_CONTROLE[[#This Row],[KM - Inicio]]=0, "-", BS_CONTROLE[[#This Row],[KM - Inicio]])</f>
        <v>-</v>
      </c>
      <c r="AQ433" s="280" t="str">
        <f ca="1"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 ca="1">IFERROR(_xlfn.XLOOKUP(AI433, BS_ATIVIDADE[ATIVIDADE],BS_ATIVIDADE[UNIDADE] ), "*")</f>
        <v>*</v>
      </c>
      <c r="BC433" s="70" t="str" cm="1">
        <f t="array" aca="1" ref="BC4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aca="1" ref="BD43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 ca="1">IFERROR(_xlfn.XLOOKUP(AO433, BASE_MAPA!$D$2:$D$359, BASE_MAPA!$I$2:$I$359), "ERRO")</f>
        <v>ERRO</v>
      </c>
      <c r="BF433" s="281" t="str">
        <f ca="1"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 ca="1"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aca="1" ref="M4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aca="1" ref="N4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aca="1" ref="S4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aca="1" ref="T4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 ca="1">IF(BS_CONTROLE[[#This Row],[Atividade]]=0, "-", BS_CONTROLE[[#This Row],[Atividade]])</f>
        <v>-</v>
      </c>
      <c r="AJ434" s="9" t="str">
        <f ca="1">IF(D434="","*",VLOOKUP(AI434,BS_ATIVIDADE[#Data],3,FALSE))</f>
        <v>*</v>
      </c>
      <c r="AK434" s="278" t="str">
        <f ca="1">IF(BS_CONTROLE[[#This Row],[Local - Partida]]=0, "-", BS_CONTROLE[[#This Row],[Local - Partida]])</f>
        <v>-</v>
      </c>
      <c r="AL434" s="278" t="str">
        <f ca="1">IF(BS_CONTROLE[[#This Row],[Local - Encerramento]]=0, "-", BS_CONTROLE[[#This Row],[Local - Encerramento]])</f>
        <v>-</v>
      </c>
      <c r="AM434" s="278" t="str">
        <f ca="1">IF(BS_CONTROLE[[#This Row],[Entre - Estações]]=0, "-", BS_CONTROLE[[#This Row],[Entre - Estações]])</f>
        <v>-</v>
      </c>
      <c r="AN434" s="278" t="str">
        <f ca="1">IF(BS_CONTROLE[[#This Row],[SB]]=0, "-", BS_CONTROLE[[#This Row],[SB]])</f>
        <v>-</v>
      </c>
      <c r="AO434" s="279" t="str">
        <f ca="1">IF(BS_CONTROLE[[#This Row],[SUB]]=0, "-", BS_CONTROLE[[#This Row],[SUB]])</f>
        <v>-</v>
      </c>
      <c r="AP434" s="280" t="str">
        <f ca="1">IF(BS_CONTROLE[[#This Row],[KM - Inicio]]=0, "-", BS_CONTROLE[[#This Row],[KM - Inicio]])</f>
        <v>-</v>
      </c>
      <c r="AQ434" s="280" t="str">
        <f ca="1"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 ca="1">IFERROR(_xlfn.XLOOKUP(AI434, BS_ATIVIDADE[ATIVIDADE],BS_ATIVIDADE[UNIDADE] ), "*")</f>
        <v>*</v>
      </c>
      <c r="BC434" s="70" t="str" cm="1">
        <f t="array" aca="1" ref="BC4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aca="1" ref="BD43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 ca="1">IFERROR(_xlfn.XLOOKUP(AO434, BASE_MAPA!$D$2:$D$359, BASE_MAPA!$I$2:$I$359), "ERRO")</f>
        <v>ERRO</v>
      </c>
      <c r="BF434" s="281" t="str">
        <f ca="1"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 ca="1"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aca="1" ref="M4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aca="1" ref="N4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aca="1" ref="S4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aca="1" ref="T4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 ca="1">IF(BS_CONTROLE[[#This Row],[Atividade]]=0, "-", BS_CONTROLE[[#This Row],[Atividade]])</f>
        <v>-</v>
      </c>
      <c r="AJ435" s="9" t="str">
        <f ca="1">IF(D435="","*",VLOOKUP(AI435,BS_ATIVIDADE[#Data],3,FALSE))</f>
        <v>*</v>
      </c>
      <c r="AK435" s="278" t="str">
        <f ca="1">IF(BS_CONTROLE[[#This Row],[Local - Partida]]=0, "-", BS_CONTROLE[[#This Row],[Local - Partida]])</f>
        <v>-</v>
      </c>
      <c r="AL435" s="278" t="str">
        <f ca="1">IF(BS_CONTROLE[[#This Row],[Local - Encerramento]]=0, "-", BS_CONTROLE[[#This Row],[Local - Encerramento]])</f>
        <v>-</v>
      </c>
      <c r="AM435" s="278" t="str">
        <f ca="1">IF(BS_CONTROLE[[#This Row],[Entre - Estações]]=0, "-", BS_CONTROLE[[#This Row],[Entre - Estações]])</f>
        <v>-</v>
      </c>
      <c r="AN435" s="278" t="str">
        <f ca="1">IF(BS_CONTROLE[[#This Row],[SB]]=0, "-", BS_CONTROLE[[#This Row],[SB]])</f>
        <v>-</v>
      </c>
      <c r="AO435" s="279" t="str">
        <f ca="1">IF(BS_CONTROLE[[#This Row],[SUB]]=0, "-", BS_CONTROLE[[#This Row],[SUB]])</f>
        <v>-</v>
      </c>
      <c r="AP435" s="280" t="str">
        <f ca="1">IF(BS_CONTROLE[[#This Row],[KM - Inicio]]=0, "-", BS_CONTROLE[[#This Row],[KM - Inicio]])</f>
        <v>-</v>
      </c>
      <c r="AQ435" s="280" t="str">
        <f ca="1"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 ca="1">IFERROR(_xlfn.XLOOKUP(AI435, BS_ATIVIDADE[ATIVIDADE],BS_ATIVIDADE[UNIDADE] ), "*")</f>
        <v>*</v>
      </c>
      <c r="BC435" s="70" t="str" cm="1">
        <f t="array" aca="1" ref="BC4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aca="1" ref="BD43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 ca="1">IFERROR(_xlfn.XLOOKUP(AO435, BASE_MAPA!$D$2:$D$359, BASE_MAPA!$I$2:$I$359), "ERRO")</f>
        <v>ERRO</v>
      </c>
      <c r="BF435" s="281" t="str">
        <f ca="1"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 ca="1"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aca="1" ref="M4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aca="1" ref="N4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aca="1" ref="S4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aca="1" ref="T4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 ca="1">IF(BS_CONTROLE[[#This Row],[Atividade]]=0, "-", BS_CONTROLE[[#This Row],[Atividade]])</f>
        <v>-</v>
      </c>
      <c r="AJ436" s="9" t="str">
        <f ca="1">IF(D436="","*",VLOOKUP(AI436,BS_ATIVIDADE[#Data],3,FALSE))</f>
        <v>*</v>
      </c>
      <c r="AK436" s="278" t="str">
        <f ca="1">IF(BS_CONTROLE[[#This Row],[Local - Partida]]=0, "-", BS_CONTROLE[[#This Row],[Local - Partida]])</f>
        <v>-</v>
      </c>
      <c r="AL436" s="278" t="str">
        <f ca="1">IF(BS_CONTROLE[[#This Row],[Local - Encerramento]]=0, "-", BS_CONTROLE[[#This Row],[Local - Encerramento]])</f>
        <v>-</v>
      </c>
      <c r="AM436" s="278" t="str">
        <f ca="1">IF(BS_CONTROLE[[#This Row],[Entre - Estações]]=0, "-", BS_CONTROLE[[#This Row],[Entre - Estações]])</f>
        <v>-</v>
      </c>
      <c r="AN436" s="278" t="str">
        <f ca="1">IF(BS_CONTROLE[[#This Row],[SB]]=0, "-", BS_CONTROLE[[#This Row],[SB]])</f>
        <v>-</v>
      </c>
      <c r="AO436" s="279" t="str">
        <f ca="1">IF(BS_CONTROLE[[#This Row],[SUB]]=0, "-", BS_CONTROLE[[#This Row],[SUB]])</f>
        <v>-</v>
      </c>
      <c r="AP436" s="280" t="str">
        <f ca="1">IF(BS_CONTROLE[[#This Row],[KM - Inicio]]=0, "-", BS_CONTROLE[[#This Row],[KM - Inicio]])</f>
        <v>-</v>
      </c>
      <c r="AQ436" s="280" t="str">
        <f ca="1"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 ca="1">IFERROR(_xlfn.XLOOKUP(AI436, BS_ATIVIDADE[ATIVIDADE],BS_ATIVIDADE[UNIDADE] ), "*")</f>
        <v>*</v>
      </c>
      <c r="BC436" s="70" t="str" cm="1">
        <f t="array" aca="1" ref="BC4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aca="1" ref="BD43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 ca="1">IFERROR(_xlfn.XLOOKUP(AO436, BASE_MAPA!$D$2:$D$359, BASE_MAPA!$I$2:$I$359), "ERRO")</f>
        <v>ERRO</v>
      </c>
      <c r="BF436" s="281" t="str">
        <f ca="1"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 ca="1"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aca="1" ref="M4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aca="1" ref="N4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aca="1" ref="S4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aca="1" ref="T4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 ca="1">IF(BS_CONTROLE[[#This Row],[Atividade]]=0, "-", BS_CONTROLE[[#This Row],[Atividade]])</f>
        <v>-</v>
      </c>
      <c r="AJ437" s="9" t="str">
        <f ca="1">IF(D437="","*",VLOOKUP(AI437,BS_ATIVIDADE[#Data],3,FALSE))</f>
        <v>*</v>
      </c>
      <c r="AK437" s="278" t="str">
        <f ca="1">IF(BS_CONTROLE[[#This Row],[Local - Partida]]=0, "-", BS_CONTROLE[[#This Row],[Local - Partida]])</f>
        <v>-</v>
      </c>
      <c r="AL437" s="278" t="str">
        <f ca="1">IF(BS_CONTROLE[[#This Row],[Local - Encerramento]]=0, "-", BS_CONTROLE[[#This Row],[Local - Encerramento]])</f>
        <v>-</v>
      </c>
      <c r="AM437" s="278" t="str">
        <f ca="1">IF(BS_CONTROLE[[#This Row],[Entre - Estações]]=0, "-", BS_CONTROLE[[#This Row],[Entre - Estações]])</f>
        <v>-</v>
      </c>
      <c r="AN437" s="278" t="str">
        <f ca="1">IF(BS_CONTROLE[[#This Row],[SB]]=0, "-", BS_CONTROLE[[#This Row],[SB]])</f>
        <v>-</v>
      </c>
      <c r="AO437" s="279" t="str">
        <f ca="1">IF(BS_CONTROLE[[#This Row],[SUB]]=0, "-", BS_CONTROLE[[#This Row],[SUB]])</f>
        <v>-</v>
      </c>
      <c r="AP437" s="280" t="str">
        <f ca="1">IF(BS_CONTROLE[[#This Row],[KM - Inicio]]=0, "-", BS_CONTROLE[[#This Row],[KM - Inicio]])</f>
        <v>-</v>
      </c>
      <c r="AQ437" s="280" t="str">
        <f ca="1"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 ca="1">IFERROR(_xlfn.XLOOKUP(AI437, BS_ATIVIDADE[ATIVIDADE],BS_ATIVIDADE[UNIDADE] ), "*")</f>
        <v>*</v>
      </c>
      <c r="BC437" s="70" t="str" cm="1">
        <f t="array" aca="1" ref="BC4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aca="1" ref="BD43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 ca="1">IFERROR(_xlfn.XLOOKUP(AO437, BASE_MAPA!$D$2:$D$359, BASE_MAPA!$I$2:$I$359), "ERRO")</f>
        <v>ERRO</v>
      </c>
      <c r="BF437" s="281" t="str">
        <f ca="1"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 ca="1"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aca="1" ref="M4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aca="1" ref="N4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aca="1" ref="S4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aca="1" ref="T4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 ca="1">IF(BS_CONTROLE[[#This Row],[Atividade]]=0, "-", BS_CONTROLE[[#This Row],[Atividade]])</f>
        <v>-</v>
      </c>
      <c r="AJ438" s="9" t="str">
        <f ca="1">IF(D438="","*",VLOOKUP(AI438,BS_ATIVIDADE[#Data],3,FALSE))</f>
        <v>*</v>
      </c>
      <c r="AK438" s="278" t="str">
        <f ca="1">IF(BS_CONTROLE[[#This Row],[Local - Partida]]=0, "-", BS_CONTROLE[[#This Row],[Local - Partida]])</f>
        <v>-</v>
      </c>
      <c r="AL438" s="278" t="str">
        <f ca="1">IF(BS_CONTROLE[[#This Row],[Local - Encerramento]]=0, "-", BS_CONTROLE[[#This Row],[Local - Encerramento]])</f>
        <v>-</v>
      </c>
      <c r="AM438" s="278" t="str">
        <f ca="1">IF(BS_CONTROLE[[#This Row],[Entre - Estações]]=0, "-", BS_CONTROLE[[#This Row],[Entre - Estações]])</f>
        <v>-</v>
      </c>
      <c r="AN438" s="278" t="str">
        <f ca="1">IF(BS_CONTROLE[[#This Row],[SB]]=0, "-", BS_CONTROLE[[#This Row],[SB]])</f>
        <v>-</v>
      </c>
      <c r="AO438" s="279" t="str">
        <f ca="1">IF(BS_CONTROLE[[#This Row],[SUB]]=0, "-", BS_CONTROLE[[#This Row],[SUB]])</f>
        <v>-</v>
      </c>
      <c r="AP438" s="280" t="str">
        <f ca="1">IF(BS_CONTROLE[[#This Row],[KM - Inicio]]=0, "-", BS_CONTROLE[[#This Row],[KM - Inicio]])</f>
        <v>-</v>
      </c>
      <c r="AQ438" s="280" t="str">
        <f ca="1"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 ca="1">IFERROR(_xlfn.XLOOKUP(AI438, BS_ATIVIDADE[ATIVIDADE],BS_ATIVIDADE[UNIDADE] ), "*")</f>
        <v>*</v>
      </c>
      <c r="BC438" s="70" t="str" cm="1">
        <f t="array" aca="1" ref="BC4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aca="1" ref="BD43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 ca="1">IFERROR(_xlfn.XLOOKUP(AO438, BASE_MAPA!$D$2:$D$359, BASE_MAPA!$I$2:$I$359), "ERRO")</f>
        <v>ERRO</v>
      </c>
      <c r="BF438" s="281" t="str">
        <f ca="1"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 ca="1"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aca="1" ref="M4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aca="1" ref="N4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aca="1" ref="S4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aca="1" ref="T4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 ca="1">IF(BS_CONTROLE[[#This Row],[Atividade]]=0, "-", BS_CONTROLE[[#This Row],[Atividade]])</f>
        <v>-</v>
      </c>
      <c r="AJ439" s="9" t="str">
        <f ca="1">IF(D439="","*",VLOOKUP(AI439,BS_ATIVIDADE[#Data],3,FALSE))</f>
        <v>*</v>
      </c>
      <c r="AK439" s="278" t="str">
        <f ca="1">IF(BS_CONTROLE[[#This Row],[Local - Partida]]=0, "-", BS_CONTROLE[[#This Row],[Local - Partida]])</f>
        <v>-</v>
      </c>
      <c r="AL439" s="278" t="str">
        <f ca="1">IF(BS_CONTROLE[[#This Row],[Local - Encerramento]]=0, "-", BS_CONTROLE[[#This Row],[Local - Encerramento]])</f>
        <v>-</v>
      </c>
      <c r="AM439" s="278" t="str">
        <f ca="1">IF(BS_CONTROLE[[#This Row],[Entre - Estações]]=0, "-", BS_CONTROLE[[#This Row],[Entre - Estações]])</f>
        <v>-</v>
      </c>
      <c r="AN439" s="278" t="str">
        <f ca="1">IF(BS_CONTROLE[[#This Row],[SB]]=0, "-", BS_CONTROLE[[#This Row],[SB]])</f>
        <v>-</v>
      </c>
      <c r="AO439" s="279" t="str">
        <f ca="1">IF(BS_CONTROLE[[#This Row],[SUB]]=0, "-", BS_CONTROLE[[#This Row],[SUB]])</f>
        <v>-</v>
      </c>
      <c r="AP439" s="280" t="str">
        <f ca="1">IF(BS_CONTROLE[[#This Row],[KM - Inicio]]=0, "-", BS_CONTROLE[[#This Row],[KM - Inicio]])</f>
        <v>-</v>
      </c>
      <c r="AQ439" s="280" t="str">
        <f ca="1"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 ca="1">IFERROR(_xlfn.XLOOKUP(AI439, BS_ATIVIDADE[ATIVIDADE],BS_ATIVIDADE[UNIDADE] ), "*")</f>
        <v>*</v>
      </c>
      <c r="BC439" s="70" t="str" cm="1">
        <f t="array" aca="1" ref="BC4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aca="1" ref="BD43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 ca="1">IFERROR(_xlfn.XLOOKUP(AO439, BASE_MAPA!$D$2:$D$359, BASE_MAPA!$I$2:$I$359), "ERRO")</f>
        <v>ERRO</v>
      </c>
      <c r="BF439" s="281" t="str">
        <f ca="1"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 ca="1"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aca="1" ref="M4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aca="1" ref="N4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aca="1" ref="S4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aca="1" ref="T4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 ca="1">IF(BS_CONTROLE[[#This Row],[Atividade]]=0, "-", BS_CONTROLE[[#This Row],[Atividade]])</f>
        <v>-</v>
      </c>
      <c r="AJ440" s="9" t="str">
        <f ca="1">IF(D440="","*",VLOOKUP(AI440,BS_ATIVIDADE[#Data],3,FALSE))</f>
        <v>*</v>
      </c>
      <c r="AK440" s="278" t="str">
        <f ca="1">IF(BS_CONTROLE[[#This Row],[Local - Partida]]=0, "-", BS_CONTROLE[[#This Row],[Local - Partida]])</f>
        <v>-</v>
      </c>
      <c r="AL440" s="278" t="str">
        <f ca="1">IF(BS_CONTROLE[[#This Row],[Local - Encerramento]]=0, "-", BS_CONTROLE[[#This Row],[Local - Encerramento]])</f>
        <v>-</v>
      </c>
      <c r="AM440" s="278" t="str">
        <f ca="1">IF(BS_CONTROLE[[#This Row],[Entre - Estações]]=0, "-", BS_CONTROLE[[#This Row],[Entre - Estações]])</f>
        <v>-</v>
      </c>
      <c r="AN440" s="278" t="str">
        <f ca="1">IF(BS_CONTROLE[[#This Row],[SB]]=0, "-", BS_CONTROLE[[#This Row],[SB]])</f>
        <v>-</v>
      </c>
      <c r="AO440" s="279" t="str">
        <f ca="1">IF(BS_CONTROLE[[#This Row],[SUB]]=0, "-", BS_CONTROLE[[#This Row],[SUB]])</f>
        <v>-</v>
      </c>
      <c r="AP440" s="280" t="str">
        <f ca="1">IF(BS_CONTROLE[[#This Row],[KM - Inicio]]=0, "-", BS_CONTROLE[[#This Row],[KM - Inicio]])</f>
        <v>-</v>
      </c>
      <c r="AQ440" s="280" t="str">
        <f ca="1"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 ca="1">IFERROR(_xlfn.XLOOKUP(AI440, BS_ATIVIDADE[ATIVIDADE],BS_ATIVIDADE[UNIDADE] ), "*")</f>
        <v>*</v>
      </c>
      <c r="BC440" s="70" t="str" cm="1">
        <f t="array" aca="1" ref="BC4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aca="1" ref="BD44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 ca="1">IFERROR(_xlfn.XLOOKUP(AO440, BASE_MAPA!$D$2:$D$359, BASE_MAPA!$I$2:$I$359), "ERRO")</f>
        <v>ERRO</v>
      </c>
      <c r="BF440" s="281" t="str">
        <f ca="1"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 ca="1"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aca="1" ref="M4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aca="1" ref="N4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aca="1" ref="S4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aca="1" ref="T4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 ca="1">IF(BS_CONTROLE[[#This Row],[Atividade]]=0, "-", BS_CONTROLE[[#This Row],[Atividade]])</f>
        <v>-</v>
      </c>
      <c r="AJ441" s="9" t="str">
        <f ca="1">IF(D441="","*",VLOOKUP(AI441,BS_ATIVIDADE[#Data],3,FALSE))</f>
        <v>*</v>
      </c>
      <c r="AK441" s="278" t="str">
        <f ca="1">IF(BS_CONTROLE[[#This Row],[Local - Partida]]=0, "-", BS_CONTROLE[[#This Row],[Local - Partida]])</f>
        <v>-</v>
      </c>
      <c r="AL441" s="278" t="str">
        <f ca="1">IF(BS_CONTROLE[[#This Row],[Local - Encerramento]]=0, "-", BS_CONTROLE[[#This Row],[Local - Encerramento]])</f>
        <v>-</v>
      </c>
      <c r="AM441" s="278" t="str">
        <f ca="1">IF(BS_CONTROLE[[#This Row],[Entre - Estações]]=0, "-", BS_CONTROLE[[#This Row],[Entre - Estações]])</f>
        <v>-</v>
      </c>
      <c r="AN441" s="278" t="str">
        <f ca="1">IF(BS_CONTROLE[[#This Row],[SB]]=0, "-", BS_CONTROLE[[#This Row],[SB]])</f>
        <v>-</v>
      </c>
      <c r="AO441" s="279" t="str">
        <f ca="1">IF(BS_CONTROLE[[#This Row],[SUB]]=0, "-", BS_CONTROLE[[#This Row],[SUB]])</f>
        <v>-</v>
      </c>
      <c r="AP441" s="280" t="str">
        <f ca="1">IF(BS_CONTROLE[[#This Row],[KM - Inicio]]=0, "-", BS_CONTROLE[[#This Row],[KM - Inicio]])</f>
        <v>-</v>
      </c>
      <c r="AQ441" s="280" t="str">
        <f ca="1"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 ca="1">IFERROR(_xlfn.XLOOKUP(AI441, BS_ATIVIDADE[ATIVIDADE],BS_ATIVIDADE[UNIDADE] ), "*")</f>
        <v>*</v>
      </c>
      <c r="BC441" s="70" t="str" cm="1">
        <f t="array" aca="1" ref="BC4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aca="1" ref="BD44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 ca="1">IFERROR(_xlfn.XLOOKUP(AO441, BASE_MAPA!$D$2:$D$359, BASE_MAPA!$I$2:$I$359), "ERRO")</f>
        <v>ERRO</v>
      </c>
      <c r="BF441" s="281" t="str">
        <f ca="1"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 ca="1"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aca="1" ref="M4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aca="1" ref="N4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aca="1" ref="S4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aca="1" ref="T4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 ca="1">IF(BS_CONTROLE[[#This Row],[Atividade]]=0, "-", BS_CONTROLE[[#This Row],[Atividade]])</f>
        <v>-</v>
      </c>
      <c r="AJ442" s="9" t="str">
        <f ca="1">IF(D442="","*",VLOOKUP(AI442,BS_ATIVIDADE[#Data],3,FALSE))</f>
        <v>*</v>
      </c>
      <c r="AK442" s="278" t="str">
        <f ca="1">IF(BS_CONTROLE[[#This Row],[Local - Partida]]=0, "-", BS_CONTROLE[[#This Row],[Local - Partida]])</f>
        <v>-</v>
      </c>
      <c r="AL442" s="278" t="str">
        <f ca="1">IF(BS_CONTROLE[[#This Row],[Local - Encerramento]]=0, "-", BS_CONTROLE[[#This Row],[Local - Encerramento]])</f>
        <v>-</v>
      </c>
      <c r="AM442" s="278" t="str">
        <f ca="1">IF(BS_CONTROLE[[#This Row],[Entre - Estações]]=0, "-", BS_CONTROLE[[#This Row],[Entre - Estações]])</f>
        <v>-</v>
      </c>
      <c r="AN442" s="278" t="str">
        <f ca="1">IF(BS_CONTROLE[[#This Row],[SB]]=0, "-", BS_CONTROLE[[#This Row],[SB]])</f>
        <v>-</v>
      </c>
      <c r="AO442" s="279" t="str">
        <f ca="1">IF(BS_CONTROLE[[#This Row],[SUB]]=0, "-", BS_CONTROLE[[#This Row],[SUB]])</f>
        <v>-</v>
      </c>
      <c r="AP442" s="280" t="str">
        <f ca="1">IF(BS_CONTROLE[[#This Row],[KM - Inicio]]=0, "-", BS_CONTROLE[[#This Row],[KM - Inicio]])</f>
        <v>-</v>
      </c>
      <c r="AQ442" s="280" t="str">
        <f ca="1"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 ca="1">IFERROR(_xlfn.XLOOKUP(AI442, BS_ATIVIDADE[ATIVIDADE],BS_ATIVIDADE[UNIDADE] ), "*")</f>
        <v>*</v>
      </c>
      <c r="BC442" s="70" t="str" cm="1">
        <f t="array" aca="1" ref="BC4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aca="1" ref="BD44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 ca="1">IFERROR(_xlfn.XLOOKUP(AO442, BASE_MAPA!$D$2:$D$359, BASE_MAPA!$I$2:$I$359), "ERRO")</f>
        <v>ERRO</v>
      </c>
      <c r="BF442" s="281" t="str">
        <f ca="1"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 ca="1"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aca="1" ref="M4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aca="1" ref="N4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aca="1" ref="S4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aca="1" ref="T4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 ca="1">IF(BS_CONTROLE[[#This Row],[Atividade]]=0, "-", BS_CONTROLE[[#This Row],[Atividade]])</f>
        <v>-</v>
      </c>
      <c r="AJ443" s="9" t="str">
        <f ca="1">IF(D443="","*",VLOOKUP(AI443,BS_ATIVIDADE[#Data],3,FALSE))</f>
        <v>*</v>
      </c>
      <c r="AK443" s="278" t="str">
        <f ca="1">IF(BS_CONTROLE[[#This Row],[Local - Partida]]=0, "-", BS_CONTROLE[[#This Row],[Local - Partida]])</f>
        <v>-</v>
      </c>
      <c r="AL443" s="278" t="str">
        <f ca="1">IF(BS_CONTROLE[[#This Row],[Local - Encerramento]]=0, "-", BS_CONTROLE[[#This Row],[Local - Encerramento]])</f>
        <v>-</v>
      </c>
      <c r="AM443" s="278" t="str">
        <f ca="1">IF(BS_CONTROLE[[#This Row],[Entre - Estações]]=0, "-", BS_CONTROLE[[#This Row],[Entre - Estações]])</f>
        <v>-</v>
      </c>
      <c r="AN443" s="278" t="str">
        <f ca="1">IF(BS_CONTROLE[[#This Row],[SB]]=0, "-", BS_CONTROLE[[#This Row],[SB]])</f>
        <v>-</v>
      </c>
      <c r="AO443" s="279" t="str">
        <f ca="1">IF(BS_CONTROLE[[#This Row],[SUB]]=0, "-", BS_CONTROLE[[#This Row],[SUB]])</f>
        <v>-</v>
      </c>
      <c r="AP443" s="280" t="str">
        <f ca="1">IF(BS_CONTROLE[[#This Row],[KM - Inicio]]=0, "-", BS_CONTROLE[[#This Row],[KM - Inicio]])</f>
        <v>-</v>
      </c>
      <c r="AQ443" s="280" t="str">
        <f ca="1"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 ca="1">IFERROR(_xlfn.XLOOKUP(AI443, BS_ATIVIDADE[ATIVIDADE],BS_ATIVIDADE[UNIDADE] ), "*")</f>
        <v>*</v>
      </c>
      <c r="BC443" s="70" t="str" cm="1">
        <f t="array" aca="1" ref="BC4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aca="1" ref="BD44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 ca="1">IFERROR(_xlfn.XLOOKUP(AO443, BASE_MAPA!$D$2:$D$359, BASE_MAPA!$I$2:$I$359), "ERRO")</f>
        <v>ERRO</v>
      </c>
      <c r="BF443" s="281" t="str">
        <f ca="1"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 ca="1"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aca="1" ref="M4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aca="1" ref="N4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aca="1" ref="S4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aca="1" ref="T4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 ca="1">IF(BS_CONTROLE[[#This Row],[Atividade]]=0, "-", BS_CONTROLE[[#This Row],[Atividade]])</f>
        <v>-</v>
      </c>
      <c r="AJ444" s="9" t="str">
        <f ca="1">IF(D444="","*",VLOOKUP(AI444,BS_ATIVIDADE[#Data],3,FALSE))</f>
        <v>*</v>
      </c>
      <c r="AK444" s="278" t="str">
        <f ca="1">IF(BS_CONTROLE[[#This Row],[Local - Partida]]=0, "-", BS_CONTROLE[[#This Row],[Local - Partida]])</f>
        <v>-</v>
      </c>
      <c r="AL444" s="278" t="str">
        <f ca="1">IF(BS_CONTROLE[[#This Row],[Local - Encerramento]]=0, "-", BS_CONTROLE[[#This Row],[Local - Encerramento]])</f>
        <v>-</v>
      </c>
      <c r="AM444" s="278" t="str">
        <f ca="1">IF(BS_CONTROLE[[#This Row],[Entre - Estações]]=0, "-", BS_CONTROLE[[#This Row],[Entre - Estações]])</f>
        <v>-</v>
      </c>
      <c r="AN444" s="278" t="str">
        <f ca="1">IF(BS_CONTROLE[[#This Row],[SB]]=0, "-", BS_CONTROLE[[#This Row],[SB]])</f>
        <v>-</v>
      </c>
      <c r="AO444" s="279" t="str">
        <f ca="1">IF(BS_CONTROLE[[#This Row],[SUB]]=0, "-", BS_CONTROLE[[#This Row],[SUB]])</f>
        <v>-</v>
      </c>
      <c r="AP444" s="280" t="str">
        <f ca="1">IF(BS_CONTROLE[[#This Row],[KM - Inicio]]=0, "-", BS_CONTROLE[[#This Row],[KM - Inicio]])</f>
        <v>-</v>
      </c>
      <c r="AQ444" s="280" t="str">
        <f ca="1"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 ca="1">IFERROR(_xlfn.XLOOKUP(AI444, BS_ATIVIDADE[ATIVIDADE],BS_ATIVIDADE[UNIDADE] ), "*")</f>
        <v>*</v>
      </c>
      <c r="BC444" s="70" t="str" cm="1">
        <f t="array" aca="1" ref="BC4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aca="1" ref="BD44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 ca="1">IFERROR(_xlfn.XLOOKUP(AO444, BASE_MAPA!$D$2:$D$359, BASE_MAPA!$I$2:$I$359), "ERRO")</f>
        <v>ERRO</v>
      </c>
      <c r="BF444" s="281" t="str">
        <f ca="1"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 ca="1"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aca="1" ref="M4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aca="1" ref="N4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aca="1" ref="S4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aca="1" ref="T4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 ca="1">IF(BS_CONTROLE[[#This Row],[Atividade]]=0, "-", BS_CONTROLE[[#This Row],[Atividade]])</f>
        <v>-</v>
      </c>
      <c r="AJ445" s="9" t="str">
        <f ca="1">IF(D445="","*",VLOOKUP(AI445,BS_ATIVIDADE[#Data],3,FALSE))</f>
        <v>*</v>
      </c>
      <c r="AK445" s="278" t="str">
        <f ca="1">IF(BS_CONTROLE[[#This Row],[Local - Partida]]=0, "-", BS_CONTROLE[[#This Row],[Local - Partida]])</f>
        <v>-</v>
      </c>
      <c r="AL445" s="278" t="str">
        <f ca="1">IF(BS_CONTROLE[[#This Row],[Local - Encerramento]]=0, "-", BS_CONTROLE[[#This Row],[Local - Encerramento]])</f>
        <v>-</v>
      </c>
      <c r="AM445" s="278" t="str">
        <f ca="1">IF(BS_CONTROLE[[#This Row],[Entre - Estações]]=0, "-", BS_CONTROLE[[#This Row],[Entre - Estações]])</f>
        <v>-</v>
      </c>
      <c r="AN445" s="278" t="str">
        <f ca="1">IF(BS_CONTROLE[[#This Row],[SB]]=0, "-", BS_CONTROLE[[#This Row],[SB]])</f>
        <v>-</v>
      </c>
      <c r="AO445" s="279" t="str">
        <f ca="1">IF(BS_CONTROLE[[#This Row],[SUB]]=0, "-", BS_CONTROLE[[#This Row],[SUB]])</f>
        <v>-</v>
      </c>
      <c r="AP445" s="280" t="str">
        <f ca="1">IF(BS_CONTROLE[[#This Row],[KM - Inicio]]=0, "-", BS_CONTROLE[[#This Row],[KM - Inicio]])</f>
        <v>-</v>
      </c>
      <c r="AQ445" s="280" t="str">
        <f ca="1"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 ca="1">IFERROR(_xlfn.XLOOKUP(AI445, BS_ATIVIDADE[ATIVIDADE],BS_ATIVIDADE[UNIDADE] ), "*")</f>
        <v>*</v>
      </c>
      <c r="BC445" s="70" t="str" cm="1">
        <f t="array" aca="1" ref="BC4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aca="1" ref="BD44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 ca="1">IFERROR(_xlfn.XLOOKUP(AO445, BASE_MAPA!$D$2:$D$359, BASE_MAPA!$I$2:$I$359), "ERRO")</f>
        <v>ERRO</v>
      </c>
      <c r="BF445" s="281" t="str">
        <f ca="1"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 ca="1"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aca="1" ref="M4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aca="1" ref="N4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aca="1" ref="S4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aca="1" ref="T4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 ca="1">IF(BS_CONTROLE[[#This Row],[Atividade]]=0, "-", BS_CONTROLE[[#This Row],[Atividade]])</f>
        <v>-</v>
      </c>
      <c r="AJ446" s="9" t="str">
        <f ca="1">IF(D446="","*",VLOOKUP(AI446,BS_ATIVIDADE[#Data],3,FALSE))</f>
        <v>*</v>
      </c>
      <c r="AK446" s="278" t="str">
        <f ca="1">IF(BS_CONTROLE[[#This Row],[Local - Partida]]=0, "-", BS_CONTROLE[[#This Row],[Local - Partida]])</f>
        <v>-</v>
      </c>
      <c r="AL446" s="278" t="str">
        <f ca="1">IF(BS_CONTROLE[[#This Row],[Local - Encerramento]]=0, "-", BS_CONTROLE[[#This Row],[Local - Encerramento]])</f>
        <v>-</v>
      </c>
      <c r="AM446" s="278" t="str">
        <f ca="1">IF(BS_CONTROLE[[#This Row],[Entre - Estações]]=0, "-", BS_CONTROLE[[#This Row],[Entre - Estações]])</f>
        <v>-</v>
      </c>
      <c r="AN446" s="278" t="str">
        <f ca="1">IF(BS_CONTROLE[[#This Row],[SB]]=0, "-", BS_CONTROLE[[#This Row],[SB]])</f>
        <v>-</v>
      </c>
      <c r="AO446" s="279" t="str">
        <f ca="1">IF(BS_CONTROLE[[#This Row],[SUB]]=0, "-", BS_CONTROLE[[#This Row],[SUB]])</f>
        <v>-</v>
      </c>
      <c r="AP446" s="280" t="str">
        <f ca="1">IF(BS_CONTROLE[[#This Row],[KM - Inicio]]=0, "-", BS_CONTROLE[[#This Row],[KM - Inicio]])</f>
        <v>-</v>
      </c>
      <c r="AQ446" s="280" t="str">
        <f ca="1"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 ca="1">IFERROR(_xlfn.XLOOKUP(AI446, BS_ATIVIDADE[ATIVIDADE],BS_ATIVIDADE[UNIDADE] ), "*")</f>
        <v>*</v>
      </c>
      <c r="BC446" s="70" t="str" cm="1">
        <f t="array" aca="1" ref="BC4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aca="1" ref="BD44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 ca="1">IFERROR(_xlfn.XLOOKUP(AO446, BASE_MAPA!$D$2:$D$359, BASE_MAPA!$I$2:$I$359), "ERRO")</f>
        <v>ERRO</v>
      </c>
      <c r="BF446" s="281" t="str">
        <f ca="1"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 ca="1"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aca="1" ref="M4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aca="1" ref="N4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aca="1" ref="S4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aca="1" ref="T4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 ca="1">IF(BS_CONTROLE[[#This Row],[Atividade]]=0, "-", BS_CONTROLE[[#This Row],[Atividade]])</f>
        <v>-</v>
      </c>
      <c r="AJ447" s="9" t="str">
        <f ca="1">IF(D447="","*",VLOOKUP(AI447,BS_ATIVIDADE[#Data],3,FALSE))</f>
        <v>*</v>
      </c>
      <c r="AK447" s="278" t="str">
        <f ca="1">IF(BS_CONTROLE[[#This Row],[Local - Partida]]=0, "-", BS_CONTROLE[[#This Row],[Local - Partida]])</f>
        <v>-</v>
      </c>
      <c r="AL447" s="278" t="str">
        <f ca="1">IF(BS_CONTROLE[[#This Row],[Local - Encerramento]]=0, "-", BS_CONTROLE[[#This Row],[Local - Encerramento]])</f>
        <v>-</v>
      </c>
      <c r="AM447" s="278" t="str">
        <f ca="1">IF(BS_CONTROLE[[#This Row],[Entre - Estações]]=0, "-", BS_CONTROLE[[#This Row],[Entre - Estações]])</f>
        <v>-</v>
      </c>
      <c r="AN447" s="278" t="str">
        <f ca="1">IF(BS_CONTROLE[[#This Row],[SB]]=0, "-", BS_CONTROLE[[#This Row],[SB]])</f>
        <v>-</v>
      </c>
      <c r="AO447" s="279" t="str">
        <f ca="1">IF(BS_CONTROLE[[#This Row],[SUB]]=0, "-", BS_CONTROLE[[#This Row],[SUB]])</f>
        <v>-</v>
      </c>
      <c r="AP447" s="280" t="str">
        <f ca="1">IF(BS_CONTROLE[[#This Row],[KM - Inicio]]=0, "-", BS_CONTROLE[[#This Row],[KM - Inicio]])</f>
        <v>-</v>
      </c>
      <c r="AQ447" s="280" t="str">
        <f ca="1"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 ca="1">IFERROR(_xlfn.XLOOKUP(AI447, BS_ATIVIDADE[ATIVIDADE],BS_ATIVIDADE[UNIDADE] ), "*")</f>
        <v>*</v>
      </c>
      <c r="BC447" s="70" t="str" cm="1">
        <f t="array" aca="1" ref="BC4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aca="1" ref="BD44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 ca="1">IFERROR(_xlfn.XLOOKUP(AO447, BASE_MAPA!$D$2:$D$359, BASE_MAPA!$I$2:$I$359), "ERRO")</f>
        <v>ERRO</v>
      </c>
      <c r="BF447" s="281" t="str">
        <f ca="1"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 ca="1"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aca="1" ref="M4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aca="1" ref="N4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aca="1" ref="S4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aca="1" ref="T4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 ca="1">IF(BS_CONTROLE[[#This Row],[Atividade]]=0, "-", BS_CONTROLE[[#This Row],[Atividade]])</f>
        <v>-</v>
      </c>
      <c r="AJ448" s="9" t="str">
        <f ca="1">IF(D448="","*",VLOOKUP(AI448,BS_ATIVIDADE[#Data],3,FALSE))</f>
        <v>*</v>
      </c>
      <c r="AK448" s="278" t="str">
        <f ca="1">IF(BS_CONTROLE[[#This Row],[Local - Partida]]=0, "-", BS_CONTROLE[[#This Row],[Local - Partida]])</f>
        <v>-</v>
      </c>
      <c r="AL448" s="278" t="str">
        <f ca="1">IF(BS_CONTROLE[[#This Row],[Local - Encerramento]]=0, "-", BS_CONTROLE[[#This Row],[Local - Encerramento]])</f>
        <v>-</v>
      </c>
      <c r="AM448" s="278" t="str">
        <f ca="1">IF(BS_CONTROLE[[#This Row],[Entre - Estações]]=0, "-", BS_CONTROLE[[#This Row],[Entre - Estações]])</f>
        <v>-</v>
      </c>
      <c r="AN448" s="278" t="str">
        <f ca="1">IF(BS_CONTROLE[[#This Row],[SB]]=0, "-", BS_CONTROLE[[#This Row],[SB]])</f>
        <v>-</v>
      </c>
      <c r="AO448" s="279" t="str">
        <f ca="1">IF(BS_CONTROLE[[#This Row],[SUB]]=0, "-", BS_CONTROLE[[#This Row],[SUB]])</f>
        <v>-</v>
      </c>
      <c r="AP448" s="280" t="str">
        <f ca="1">IF(BS_CONTROLE[[#This Row],[KM - Inicio]]=0, "-", BS_CONTROLE[[#This Row],[KM - Inicio]])</f>
        <v>-</v>
      </c>
      <c r="AQ448" s="280" t="str">
        <f ca="1"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 ca="1">IFERROR(_xlfn.XLOOKUP(AI448, BS_ATIVIDADE[ATIVIDADE],BS_ATIVIDADE[UNIDADE] ), "*")</f>
        <v>*</v>
      </c>
      <c r="BC448" s="70" t="str" cm="1">
        <f t="array" aca="1" ref="BC4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aca="1" ref="BD44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 ca="1">IFERROR(_xlfn.XLOOKUP(AO448, BASE_MAPA!$D$2:$D$359, BASE_MAPA!$I$2:$I$359), "ERRO")</f>
        <v>ERRO</v>
      </c>
      <c r="BF448" s="281" t="str">
        <f ca="1"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 ca="1"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aca="1" ref="M4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aca="1" ref="N4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aca="1" ref="S4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aca="1" ref="T4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 ca="1">IF(BS_CONTROLE[[#This Row],[Atividade]]=0, "-", BS_CONTROLE[[#This Row],[Atividade]])</f>
        <v>-</v>
      </c>
      <c r="AJ449" s="9" t="str">
        <f ca="1">IF(D449="","*",VLOOKUP(AI449,BS_ATIVIDADE[#Data],3,FALSE))</f>
        <v>*</v>
      </c>
      <c r="AK449" s="278" t="str">
        <f ca="1">IF(BS_CONTROLE[[#This Row],[Local - Partida]]=0, "-", BS_CONTROLE[[#This Row],[Local - Partida]])</f>
        <v>-</v>
      </c>
      <c r="AL449" s="278" t="str">
        <f ca="1">IF(BS_CONTROLE[[#This Row],[Local - Encerramento]]=0, "-", BS_CONTROLE[[#This Row],[Local - Encerramento]])</f>
        <v>-</v>
      </c>
      <c r="AM449" s="278" t="str">
        <f ca="1">IF(BS_CONTROLE[[#This Row],[Entre - Estações]]=0, "-", BS_CONTROLE[[#This Row],[Entre - Estações]])</f>
        <v>-</v>
      </c>
      <c r="AN449" s="278" t="str">
        <f ca="1">IF(BS_CONTROLE[[#This Row],[SB]]=0, "-", BS_CONTROLE[[#This Row],[SB]])</f>
        <v>-</v>
      </c>
      <c r="AO449" s="279" t="str">
        <f ca="1">IF(BS_CONTROLE[[#This Row],[SUB]]=0, "-", BS_CONTROLE[[#This Row],[SUB]])</f>
        <v>-</v>
      </c>
      <c r="AP449" s="280" t="str">
        <f ca="1">IF(BS_CONTROLE[[#This Row],[KM - Inicio]]=0, "-", BS_CONTROLE[[#This Row],[KM - Inicio]])</f>
        <v>-</v>
      </c>
      <c r="AQ449" s="280" t="str">
        <f ca="1"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 ca="1">IFERROR(_xlfn.XLOOKUP(AI449, BS_ATIVIDADE[ATIVIDADE],BS_ATIVIDADE[UNIDADE] ), "*")</f>
        <v>*</v>
      </c>
      <c r="BC449" s="70" t="str" cm="1">
        <f t="array" aca="1" ref="BC4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aca="1" ref="BD44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 ca="1">IFERROR(_xlfn.XLOOKUP(AO449, BASE_MAPA!$D$2:$D$359, BASE_MAPA!$I$2:$I$359), "ERRO")</f>
        <v>ERRO</v>
      </c>
      <c r="BF449" s="281" t="str">
        <f ca="1"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 ca="1"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aca="1" ref="M4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aca="1" ref="N4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aca="1" ref="S4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aca="1" ref="T4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 ca="1">IF(BS_CONTROLE[[#This Row],[Atividade]]=0, "-", BS_CONTROLE[[#This Row],[Atividade]])</f>
        <v>-</v>
      </c>
      <c r="AJ450" s="9" t="str">
        <f ca="1">IF(D450="","*",VLOOKUP(AI450,BS_ATIVIDADE[#Data],3,FALSE))</f>
        <v>*</v>
      </c>
      <c r="AK450" s="278" t="str">
        <f ca="1">IF(BS_CONTROLE[[#This Row],[Local - Partida]]=0, "-", BS_CONTROLE[[#This Row],[Local - Partida]])</f>
        <v>-</v>
      </c>
      <c r="AL450" s="278" t="str">
        <f ca="1">IF(BS_CONTROLE[[#This Row],[Local - Encerramento]]=0, "-", BS_CONTROLE[[#This Row],[Local - Encerramento]])</f>
        <v>-</v>
      </c>
      <c r="AM450" s="278" t="str">
        <f ca="1">IF(BS_CONTROLE[[#This Row],[Entre - Estações]]=0, "-", BS_CONTROLE[[#This Row],[Entre - Estações]])</f>
        <v>-</v>
      </c>
      <c r="AN450" s="278" t="str">
        <f ca="1">IF(BS_CONTROLE[[#This Row],[SB]]=0, "-", BS_CONTROLE[[#This Row],[SB]])</f>
        <v>-</v>
      </c>
      <c r="AO450" s="279" t="str">
        <f ca="1">IF(BS_CONTROLE[[#This Row],[SUB]]=0, "-", BS_CONTROLE[[#This Row],[SUB]])</f>
        <v>-</v>
      </c>
      <c r="AP450" s="280" t="str">
        <f ca="1">IF(BS_CONTROLE[[#This Row],[KM - Inicio]]=0, "-", BS_CONTROLE[[#This Row],[KM - Inicio]])</f>
        <v>-</v>
      </c>
      <c r="AQ450" s="280" t="str">
        <f ca="1"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 ca="1">IFERROR(_xlfn.XLOOKUP(AI450, BS_ATIVIDADE[ATIVIDADE],BS_ATIVIDADE[UNIDADE] ), "*")</f>
        <v>*</v>
      </c>
      <c r="BC450" s="70" t="str" cm="1">
        <f t="array" aca="1" ref="BC4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aca="1" ref="BD45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 ca="1">IFERROR(_xlfn.XLOOKUP(AO450, BASE_MAPA!$D$2:$D$359, BASE_MAPA!$I$2:$I$359), "ERRO")</f>
        <v>ERRO</v>
      </c>
      <c r="BF450" s="281" t="str">
        <f ca="1"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 ca="1"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aca="1" ref="M4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aca="1" ref="N4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aca="1" ref="S4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aca="1" ref="T4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 ca="1">IF(BS_CONTROLE[[#This Row],[Atividade]]=0, "-", BS_CONTROLE[[#This Row],[Atividade]])</f>
        <v>-</v>
      </c>
      <c r="AJ451" s="9" t="str">
        <f ca="1">IF(D451="","*",VLOOKUP(AI451,BS_ATIVIDADE[#Data],3,FALSE))</f>
        <v>*</v>
      </c>
      <c r="AK451" s="278" t="str">
        <f ca="1">IF(BS_CONTROLE[[#This Row],[Local - Partida]]=0, "-", BS_CONTROLE[[#This Row],[Local - Partida]])</f>
        <v>-</v>
      </c>
      <c r="AL451" s="278" t="str">
        <f ca="1">IF(BS_CONTROLE[[#This Row],[Local - Encerramento]]=0, "-", BS_CONTROLE[[#This Row],[Local - Encerramento]])</f>
        <v>-</v>
      </c>
      <c r="AM451" s="278" t="str">
        <f ca="1">IF(BS_CONTROLE[[#This Row],[Entre - Estações]]=0, "-", BS_CONTROLE[[#This Row],[Entre - Estações]])</f>
        <v>-</v>
      </c>
      <c r="AN451" s="278" t="str">
        <f ca="1">IF(BS_CONTROLE[[#This Row],[SB]]=0, "-", BS_CONTROLE[[#This Row],[SB]])</f>
        <v>-</v>
      </c>
      <c r="AO451" s="279" t="str">
        <f ca="1">IF(BS_CONTROLE[[#This Row],[SUB]]=0, "-", BS_CONTROLE[[#This Row],[SUB]])</f>
        <v>-</v>
      </c>
      <c r="AP451" s="280" t="str">
        <f ca="1">IF(BS_CONTROLE[[#This Row],[KM - Inicio]]=0, "-", BS_CONTROLE[[#This Row],[KM - Inicio]])</f>
        <v>-</v>
      </c>
      <c r="AQ451" s="280" t="str">
        <f ca="1"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 ca="1">IFERROR(_xlfn.XLOOKUP(AI451, BS_ATIVIDADE[ATIVIDADE],BS_ATIVIDADE[UNIDADE] ), "*")</f>
        <v>*</v>
      </c>
      <c r="BC451" s="70" t="str" cm="1">
        <f t="array" aca="1" ref="BC4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aca="1" ref="BD45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 ca="1">IFERROR(_xlfn.XLOOKUP(AO451, BASE_MAPA!$D$2:$D$359, BASE_MAPA!$I$2:$I$359), "ERRO")</f>
        <v>ERRO</v>
      </c>
      <c r="BF451" s="281" t="str">
        <f ca="1"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aca="1" ref="BD50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aca="1" ref="BD50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aca="1" ref="BD50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aca="1" ref="BD50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aca="1" ref="BD50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aca="1" ref="BD51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aca="1" ref="BD51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aca="1" ref="BD51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aca="1" ref="BD51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aca="1" ref="BD51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aca="1" ref="BD51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 ca="1"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aca="1" ref="BD52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aca="1" ref="BD52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aca="1" ref="BD52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aca="1" ref="BD52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aca="1" ref="BD52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aca="1" ref="BD52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aca="1" ref="BD53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aca="1" ref="N5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aca="1" ref="S5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aca="1" ref="T5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 ca="1">IF(BS_CONTROLE[[#This Row],[Atividade]]=0, "-", BS_CONTROLE[[#This Row],[Atividade]])</f>
        <v>-</v>
      </c>
      <c r="AJ531" s="9" t="str">
        <f ca="1">IF(D531="","*",VLOOKUP(AI531,BS_ATIVIDADE[#Data],3,FALSE))</f>
        <v>*</v>
      </c>
      <c r="AK531" s="300" t="str">
        <f ca="1">IF(BS_CONTROLE[[#This Row],[Local - Partida]]=0, "-", BS_CONTROLE[[#This Row],[Local - Partida]])</f>
        <v>-</v>
      </c>
      <c r="AL531" s="300" t="str">
        <f ca="1"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 ca="1">IF(BS_CONTROLE[[#This Row],[SB]]=0, "-", BS_CONTROLE[[#This Row],[SB]])</f>
        <v>-</v>
      </c>
      <c r="AO531" s="279" t="str">
        <f ca="1">IF(BS_CONTROLE[[#This Row],[SUB]]=0, "-", BS_CONTROLE[[#This Row],[SUB]])</f>
        <v>-</v>
      </c>
      <c r="AP531" s="280" t="str">
        <f ca="1">IF(BS_CONTROLE[[#This Row],[KM - Inicio]]=0, "-", BS_CONTROLE[[#This Row],[KM - Inicio]])</f>
        <v>-</v>
      </c>
      <c r="AQ531" s="280" t="str">
        <f ca="1"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 ca="1">IFERROR(_xlfn.XLOOKUP(AI531, BS_ATIVIDADE[ATIVIDADE],BS_ATIVIDADE[UNIDADE] ), "*")</f>
        <v>*</v>
      </c>
      <c r="BC531" s="283" t="str" cm="1">
        <f t="array" aca="1" ref="BC5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aca="1" ref="BD53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 ca="1">IFERROR(_xlfn.XLOOKUP(AO531, BASE_MAPA!$D$2:$D$359, BASE_MAPA!$I$2:$I$359), "ERRO")</f>
        <v>ERRO</v>
      </c>
      <c r="BF531" s="281" t="str">
        <f ca="1"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aca="1" ref="M5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aca="1" ref="N5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aca="1" ref="S5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aca="1" ref="T5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 ca="1">IF(BS_CONTROLE[[#This Row],[Atividade]]=0, "-", BS_CONTROLE[[#This Row],[Atividade]])</f>
        <v>-</v>
      </c>
      <c r="AJ532" s="9" t="str">
        <f ca="1">IF(D532="","*",VLOOKUP(AI532,BS_ATIVIDADE[#Data],3,FALSE))</f>
        <v>*</v>
      </c>
      <c r="AK532" s="300" t="str">
        <f ca="1">IF(BS_CONTROLE[[#This Row],[Local - Partida]]=0, "-", BS_CONTROLE[[#This Row],[Local - Partida]])</f>
        <v>-</v>
      </c>
      <c r="AL532" s="300" t="str">
        <f ca="1">IF(BS_CONTROLE[[#This Row],[Local - Encerramento]]=0, "-", BS_CONTROLE[[#This Row],[Local - Encerramento]])</f>
        <v>-</v>
      </c>
      <c r="AM532" s="300" t="str">
        <f ca="1">IF(BS_CONTROLE[[#This Row],[Entre - Estações]]=0, "-", BS_CONTROLE[[#This Row],[Entre - Estações]])</f>
        <v>-</v>
      </c>
      <c r="AN532" s="300" t="str">
        <f ca="1">IF(BS_CONTROLE[[#This Row],[SB]]=0, "-", BS_CONTROLE[[#This Row],[SB]])</f>
        <v>-</v>
      </c>
      <c r="AO532" s="279" t="str">
        <f ca="1">IF(BS_CONTROLE[[#This Row],[SUB]]=0, "-", BS_CONTROLE[[#This Row],[SUB]])</f>
        <v>-</v>
      </c>
      <c r="AP532" s="280" t="str">
        <f ca="1">IF(BS_CONTROLE[[#This Row],[KM - Inicio]]=0, "-", BS_CONTROLE[[#This Row],[KM - Inicio]])</f>
        <v>-</v>
      </c>
      <c r="AQ532" s="280" t="str">
        <f ca="1"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 ca="1">IFERROR(_xlfn.XLOOKUP(AI532, BS_ATIVIDADE[ATIVIDADE],BS_ATIVIDADE[UNIDADE] ), "*")</f>
        <v>*</v>
      </c>
      <c r="BC532" s="283" t="str" cm="1">
        <f t="array" aca="1" ref="BC5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aca="1" ref="BD53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 ca="1">IFERROR(_xlfn.XLOOKUP(AO532, BASE_MAPA!$D$2:$D$359, BASE_MAPA!$I$2:$I$359), "ERRO")</f>
        <v>ERRO</v>
      </c>
      <c r="BF532" s="281" t="str">
        <f ca="1"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aca="1" ref="M5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aca="1" ref="N5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aca="1" ref="S5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aca="1" ref="T5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 ca="1">IF(BS_CONTROLE[[#This Row],[Atividade]]=0, "-", BS_CONTROLE[[#This Row],[Atividade]])</f>
        <v>-</v>
      </c>
      <c r="AJ533" s="9" t="str">
        <f ca="1">IF(D533="","*",VLOOKUP(AI533,BS_ATIVIDADE[#Data],3,FALSE))</f>
        <v>*</v>
      </c>
      <c r="AK533" s="300" t="str">
        <f ca="1">IF(BS_CONTROLE[[#This Row],[Local - Partida]]=0, "-", BS_CONTROLE[[#This Row],[Local - Partida]])</f>
        <v>-</v>
      </c>
      <c r="AL533" s="300" t="str">
        <f ca="1">IF(BS_CONTROLE[[#This Row],[Local - Encerramento]]=0, "-", BS_CONTROLE[[#This Row],[Local - Encerramento]])</f>
        <v>-</v>
      </c>
      <c r="AM533" s="300" t="str">
        <f ca="1">IF(BS_CONTROLE[[#This Row],[Entre - Estações]]=0, "-", BS_CONTROLE[[#This Row],[Entre - Estações]])</f>
        <v>-</v>
      </c>
      <c r="AN533" s="300" t="str">
        <f ca="1">IF(BS_CONTROLE[[#This Row],[SB]]=0, "-", BS_CONTROLE[[#This Row],[SB]])</f>
        <v>-</v>
      </c>
      <c r="AO533" s="279" t="str">
        <f ca="1">IF(BS_CONTROLE[[#This Row],[SUB]]=0, "-", BS_CONTROLE[[#This Row],[SUB]])</f>
        <v>-</v>
      </c>
      <c r="AP533" s="280" t="str">
        <f ca="1">IF(BS_CONTROLE[[#This Row],[KM - Inicio]]=0, "-", BS_CONTROLE[[#This Row],[KM - Inicio]])</f>
        <v>-</v>
      </c>
      <c r="AQ533" s="280" t="str">
        <f ca="1"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 ca="1">IFERROR(_xlfn.XLOOKUP(AI533, BS_ATIVIDADE[ATIVIDADE],BS_ATIVIDADE[UNIDADE] ), "*")</f>
        <v>*</v>
      </c>
      <c r="BC533" s="283" t="str" cm="1">
        <f t="array" aca="1" ref="BC5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aca="1" ref="BD53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 ca="1">IFERROR(_xlfn.XLOOKUP(AO533, BASE_MAPA!$D$2:$D$359, BASE_MAPA!$I$2:$I$359), "ERRO")</f>
        <v>ERRO</v>
      </c>
      <c r="BF533" s="281" t="str">
        <f ca="1"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aca="1" ref="M5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aca="1" ref="N5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aca="1" ref="S5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aca="1" ref="T5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 ca="1">IF(BS_CONTROLE[[#This Row],[Atividade]]=0, "-", BS_CONTROLE[[#This Row],[Atividade]])</f>
        <v>-</v>
      </c>
      <c r="AJ534" s="9" t="str">
        <f ca="1">IF(D534="","*",VLOOKUP(AI534,BS_ATIVIDADE[#Data],3,FALSE))</f>
        <v>*</v>
      </c>
      <c r="AK534" s="300" t="str">
        <f ca="1">IF(BS_CONTROLE[[#This Row],[Local - Partida]]=0, "-", BS_CONTROLE[[#This Row],[Local - Partida]])</f>
        <v>-</v>
      </c>
      <c r="AL534" s="300" t="str">
        <f ca="1">IF(BS_CONTROLE[[#This Row],[Local - Encerramento]]=0, "-", BS_CONTROLE[[#This Row],[Local - Encerramento]])</f>
        <v>-</v>
      </c>
      <c r="AM534" s="300" t="str">
        <f ca="1">IF(BS_CONTROLE[[#This Row],[Entre - Estações]]=0, "-", BS_CONTROLE[[#This Row],[Entre - Estações]])</f>
        <v>-</v>
      </c>
      <c r="AN534" s="300" t="str">
        <f ca="1">IF(BS_CONTROLE[[#This Row],[SB]]=0, "-", BS_CONTROLE[[#This Row],[SB]])</f>
        <v>-</v>
      </c>
      <c r="AO534" s="279" t="str">
        <f ca="1">IF(BS_CONTROLE[[#This Row],[SUB]]=0, "-", BS_CONTROLE[[#This Row],[SUB]])</f>
        <v>-</v>
      </c>
      <c r="AP534" s="280" t="str">
        <f ca="1">IF(BS_CONTROLE[[#This Row],[KM - Inicio]]=0, "-", BS_CONTROLE[[#This Row],[KM - Inicio]])</f>
        <v>-</v>
      </c>
      <c r="AQ534" s="280" t="str">
        <f ca="1"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 ca="1">IFERROR(_xlfn.XLOOKUP(AI534, BS_ATIVIDADE[ATIVIDADE],BS_ATIVIDADE[UNIDADE] ), "*")</f>
        <v>*</v>
      </c>
      <c r="BC534" s="283" t="str" cm="1">
        <f t="array" aca="1" ref="BC5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aca="1" ref="BD53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 ca="1">IFERROR(_xlfn.XLOOKUP(AO534, BASE_MAPA!$D$2:$D$359, BASE_MAPA!$I$2:$I$359), "ERRO")</f>
        <v>ERRO</v>
      </c>
      <c r="BF534" s="281" t="str">
        <f ca="1"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aca="1" ref="M5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aca="1" ref="N5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aca="1" ref="S5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aca="1" ref="T5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 ca="1">IF(BS_CONTROLE[[#This Row],[Atividade]]=0, "-", BS_CONTROLE[[#This Row],[Atividade]])</f>
        <v>-</v>
      </c>
      <c r="AJ535" s="9" t="str">
        <f ca="1">IF(D535="","*",VLOOKUP(AI535,BS_ATIVIDADE[#Data],3,FALSE))</f>
        <v>*</v>
      </c>
      <c r="AK535" s="300" t="str">
        <f ca="1">IF(BS_CONTROLE[[#This Row],[Local - Partida]]=0, "-", BS_CONTROLE[[#This Row],[Local - Partida]])</f>
        <v>-</v>
      </c>
      <c r="AL535" s="300" t="str">
        <f ca="1">IF(BS_CONTROLE[[#This Row],[Local - Encerramento]]=0, "-", BS_CONTROLE[[#This Row],[Local - Encerramento]])</f>
        <v>-</v>
      </c>
      <c r="AM535" s="300" t="str">
        <f ca="1">IF(BS_CONTROLE[[#This Row],[Entre - Estações]]=0, "-", BS_CONTROLE[[#This Row],[Entre - Estações]])</f>
        <v>-</v>
      </c>
      <c r="AN535" s="300" t="str">
        <f ca="1">IF(BS_CONTROLE[[#This Row],[SB]]=0, "-", BS_CONTROLE[[#This Row],[SB]])</f>
        <v>-</v>
      </c>
      <c r="AO535" s="279" t="str">
        <f ca="1">IF(BS_CONTROLE[[#This Row],[SUB]]=0, "-", BS_CONTROLE[[#This Row],[SUB]])</f>
        <v>-</v>
      </c>
      <c r="AP535" s="280" t="str">
        <f ca="1">IF(BS_CONTROLE[[#This Row],[KM - Inicio]]=0, "-", BS_CONTROLE[[#This Row],[KM - Inicio]])</f>
        <v>-</v>
      </c>
      <c r="AQ535" s="280" t="str">
        <f ca="1"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 ca="1">IFERROR(_xlfn.XLOOKUP(AI535, BS_ATIVIDADE[ATIVIDADE],BS_ATIVIDADE[UNIDADE] ), "*")</f>
        <v>*</v>
      </c>
      <c r="BC535" s="283" t="str" cm="1">
        <f t="array" aca="1" ref="BC5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aca="1" ref="BD53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 ca="1">IFERROR(_xlfn.XLOOKUP(AO535, BASE_MAPA!$D$2:$D$359, BASE_MAPA!$I$2:$I$359), "ERRO")</f>
        <v>ERRO</v>
      </c>
      <c r="BF535" s="281" t="str">
        <f ca="1"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aca="1" ref="M5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aca="1" ref="N5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aca="1" ref="S5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aca="1" ref="T5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 ca="1">IF(BS_CONTROLE[[#This Row],[Atividade]]=0, "-", BS_CONTROLE[[#This Row],[Atividade]])</f>
        <v>-</v>
      </c>
      <c r="AJ536" s="9" t="str">
        <f ca="1">IF(D536="","*",VLOOKUP(AI536,BS_ATIVIDADE[#Data],3,FALSE))</f>
        <v>*</v>
      </c>
      <c r="AK536" s="300" t="str">
        <f ca="1">IF(BS_CONTROLE[[#This Row],[Local - Partida]]=0, "-", BS_CONTROLE[[#This Row],[Local - Partida]])</f>
        <v>-</v>
      </c>
      <c r="AL536" s="300" t="str">
        <f ca="1">IF(BS_CONTROLE[[#This Row],[Local - Encerramento]]=0, "-", BS_CONTROLE[[#This Row],[Local - Encerramento]])</f>
        <v>-</v>
      </c>
      <c r="AM536" s="300" t="str">
        <f ca="1">IF(BS_CONTROLE[[#This Row],[Entre - Estações]]=0, "-", BS_CONTROLE[[#This Row],[Entre - Estações]])</f>
        <v>-</v>
      </c>
      <c r="AN536" s="300" t="str">
        <f ca="1">IF(BS_CONTROLE[[#This Row],[SB]]=0, "-", BS_CONTROLE[[#This Row],[SB]])</f>
        <v>-</v>
      </c>
      <c r="AO536" s="279" t="str">
        <f ca="1">IF(BS_CONTROLE[[#This Row],[SUB]]=0, "-", BS_CONTROLE[[#This Row],[SUB]])</f>
        <v>-</v>
      </c>
      <c r="AP536" s="280" t="str">
        <f ca="1">IF(BS_CONTROLE[[#This Row],[KM - Inicio]]=0, "-", BS_CONTROLE[[#This Row],[KM - Inicio]])</f>
        <v>-</v>
      </c>
      <c r="AQ536" s="280" t="str">
        <f ca="1"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 ca="1">IFERROR(_xlfn.XLOOKUP(AI536, BS_ATIVIDADE[ATIVIDADE],BS_ATIVIDADE[UNIDADE] ), "*")</f>
        <v>*</v>
      </c>
      <c r="BC536" s="283" t="str" cm="1">
        <f t="array" aca="1" ref="BC5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aca="1" ref="BD53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 ca="1">IFERROR(_xlfn.XLOOKUP(AO536, BASE_MAPA!$D$2:$D$359, BASE_MAPA!$I$2:$I$359), "ERRO")</f>
        <v>ERRO</v>
      </c>
      <c r="BF536" s="281" t="str">
        <f ca="1"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aca="1" ref="M5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aca="1" ref="N5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aca="1" ref="S5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aca="1" ref="T5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 ca="1">IF(BS_CONTROLE[[#This Row],[Atividade]]=0, "-", BS_CONTROLE[[#This Row],[Atividade]])</f>
        <v>-</v>
      </c>
      <c r="AJ537" s="9" t="str">
        <f ca="1">IF(D537="","*",VLOOKUP(AI537,BS_ATIVIDADE[#Data],3,FALSE))</f>
        <v>*</v>
      </c>
      <c r="AK537" s="300" t="str">
        <f ca="1">IF(BS_CONTROLE[[#This Row],[Local - Partida]]=0, "-", BS_CONTROLE[[#This Row],[Local - Partida]])</f>
        <v>-</v>
      </c>
      <c r="AL537" s="300" t="str">
        <f ca="1">IF(BS_CONTROLE[[#This Row],[Local - Encerramento]]=0, "-", BS_CONTROLE[[#This Row],[Local - Encerramento]])</f>
        <v>-</v>
      </c>
      <c r="AM537" s="300" t="str">
        <f ca="1">IF(BS_CONTROLE[[#This Row],[Entre - Estações]]=0, "-", BS_CONTROLE[[#This Row],[Entre - Estações]])</f>
        <v>-</v>
      </c>
      <c r="AN537" s="300" t="str">
        <f ca="1">IF(BS_CONTROLE[[#This Row],[SB]]=0, "-", BS_CONTROLE[[#This Row],[SB]])</f>
        <v>-</v>
      </c>
      <c r="AO537" s="279" t="str">
        <f ca="1">IF(BS_CONTROLE[[#This Row],[SUB]]=0, "-", BS_CONTROLE[[#This Row],[SUB]])</f>
        <v>-</v>
      </c>
      <c r="AP537" s="280" t="str">
        <f ca="1">IF(BS_CONTROLE[[#This Row],[KM - Inicio]]=0, "-", BS_CONTROLE[[#This Row],[KM - Inicio]])</f>
        <v>-</v>
      </c>
      <c r="AQ537" s="280" t="str">
        <f ca="1"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 ca="1">IFERROR(_xlfn.XLOOKUP(AI537, BS_ATIVIDADE[ATIVIDADE],BS_ATIVIDADE[UNIDADE] ), "*")</f>
        <v>*</v>
      </c>
      <c r="BC537" s="283" t="str" cm="1">
        <f t="array" aca="1" ref="BC5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aca="1" ref="BD53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 ca="1">IFERROR(_xlfn.XLOOKUP(AO537, BASE_MAPA!$D$2:$D$359, BASE_MAPA!$I$2:$I$359), "ERRO")</f>
        <v>ERRO</v>
      </c>
      <c r="BF537" s="281" t="str">
        <f ca="1"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aca="1" ref="M5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aca="1" ref="N5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aca="1" ref="S5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aca="1" ref="T5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 ca="1">IF(BS_CONTROLE[[#This Row],[Atividade]]=0, "-", BS_CONTROLE[[#This Row],[Atividade]])</f>
        <v>-</v>
      </c>
      <c r="AJ538" s="9" t="str">
        <f ca="1">IF(D538="","*",VLOOKUP(AI538,BS_ATIVIDADE[#Data],3,FALSE))</f>
        <v>*</v>
      </c>
      <c r="AK538" s="300" t="str">
        <f ca="1">IF(BS_CONTROLE[[#This Row],[Local - Partida]]=0, "-", BS_CONTROLE[[#This Row],[Local - Partida]])</f>
        <v>-</v>
      </c>
      <c r="AL538" s="300" t="str">
        <f ca="1">IF(BS_CONTROLE[[#This Row],[Local - Encerramento]]=0, "-", BS_CONTROLE[[#This Row],[Local - Encerramento]])</f>
        <v>-</v>
      </c>
      <c r="AM538" s="300" t="str">
        <f ca="1">IF(BS_CONTROLE[[#This Row],[Entre - Estações]]=0, "-", BS_CONTROLE[[#This Row],[Entre - Estações]])</f>
        <v>-</v>
      </c>
      <c r="AN538" s="300" t="str">
        <f ca="1">IF(BS_CONTROLE[[#This Row],[SB]]=0, "-", BS_CONTROLE[[#This Row],[SB]])</f>
        <v>-</v>
      </c>
      <c r="AO538" s="279" t="str">
        <f ca="1">IF(BS_CONTROLE[[#This Row],[SUB]]=0, "-", BS_CONTROLE[[#This Row],[SUB]])</f>
        <v>-</v>
      </c>
      <c r="AP538" s="280" t="str">
        <f ca="1">IF(BS_CONTROLE[[#This Row],[KM - Inicio]]=0, "-", BS_CONTROLE[[#This Row],[KM - Inicio]])</f>
        <v>-</v>
      </c>
      <c r="AQ538" s="280" t="str">
        <f ca="1"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 ca="1">IFERROR(_xlfn.XLOOKUP(AI538, BS_ATIVIDADE[ATIVIDADE],BS_ATIVIDADE[UNIDADE] ), "*")</f>
        <v>*</v>
      </c>
      <c r="BC538" s="283" t="str" cm="1">
        <f t="array" aca="1" ref="BC5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aca="1" ref="BD53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 ca="1">IFERROR(_xlfn.XLOOKUP(AO538, BASE_MAPA!$D$2:$D$359, BASE_MAPA!$I$2:$I$359), "ERRO")</f>
        <v>ERRO</v>
      </c>
      <c r="BF538" s="281" t="str">
        <f ca="1"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aca="1" ref="M5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aca="1" ref="N5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aca="1" ref="S5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aca="1" ref="T5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 ca="1">IF(BS_CONTROLE[[#This Row],[Atividade]]=0, "-", BS_CONTROLE[[#This Row],[Atividade]])</f>
        <v>-</v>
      </c>
      <c r="AJ539" s="9" t="str">
        <f ca="1">IF(D539="","*",VLOOKUP(AI539,BS_ATIVIDADE[#Data],3,FALSE))</f>
        <v>*</v>
      </c>
      <c r="AK539" s="300" t="str">
        <f ca="1">IF(BS_CONTROLE[[#This Row],[Local - Partida]]=0, "-", BS_CONTROLE[[#This Row],[Local - Partida]])</f>
        <v>-</v>
      </c>
      <c r="AL539" s="300" t="str">
        <f ca="1">IF(BS_CONTROLE[[#This Row],[Local - Encerramento]]=0, "-", BS_CONTROLE[[#This Row],[Local - Encerramento]])</f>
        <v>-</v>
      </c>
      <c r="AM539" s="300" t="str">
        <f ca="1">IF(BS_CONTROLE[[#This Row],[Entre - Estações]]=0, "-", BS_CONTROLE[[#This Row],[Entre - Estações]])</f>
        <v>-</v>
      </c>
      <c r="AN539" s="300" t="str">
        <f ca="1">IF(BS_CONTROLE[[#This Row],[SB]]=0, "-", BS_CONTROLE[[#This Row],[SB]])</f>
        <v>-</v>
      </c>
      <c r="AO539" s="279" t="str">
        <f ca="1">IF(BS_CONTROLE[[#This Row],[SUB]]=0, "-", BS_CONTROLE[[#This Row],[SUB]])</f>
        <v>-</v>
      </c>
      <c r="AP539" s="280" t="str">
        <f ca="1">IF(BS_CONTROLE[[#This Row],[KM - Inicio]]=0, "-", BS_CONTROLE[[#This Row],[KM - Inicio]])</f>
        <v>-</v>
      </c>
      <c r="AQ539" s="280" t="str">
        <f ca="1"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 ca="1">IFERROR(_xlfn.XLOOKUP(AI539, BS_ATIVIDADE[ATIVIDADE],BS_ATIVIDADE[UNIDADE] ), "*")</f>
        <v>*</v>
      </c>
      <c r="BC539" s="283" t="str" cm="1">
        <f t="array" aca="1" ref="BC5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aca="1" ref="BD53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 ca="1">IFERROR(_xlfn.XLOOKUP(AO539, BASE_MAPA!$D$2:$D$359, BASE_MAPA!$I$2:$I$359), "ERRO")</f>
        <v>ERRO</v>
      </c>
      <c r="BF539" s="281" t="str">
        <f ca="1"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aca="1" ref="M5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aca="1" ref="N5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aca="1" ref="S5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aca="1" ref="T5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 ca="1">IF(BS_CONTROLE[[#This Row],[Atividade]]=0, "-", BS_CONTROLE[[#This Row],[Atividade]])</f>
        <v>-</v>
      </c>
      <c r="AJ540" s="9" t="str">
        <f ca="1">IF(D540="","*",VLOOKUP(AI540,BS_ATIVIDADE[#Data],3,FALSE))</f>
        <v>*</v>
      </c>
      <c r="AK540" s="300" t="str">
        <f ca="1">IF(BS_CONTROLE[[#This Row],[Local - Partida]]=0, "-", BS_CONTROLE[[#This Row],[Local - Partida]])</f>
        <v>-</v>
      </c>
      <c r="AL540" s="300" t="str">
        <f ca="1">IF(BS_CONTROLE[[#This Row],[Local - Encerramento]]=0, "-", BS_CONTROLE[[#This Row],[Local - Encerramento]])</f>
        <v>-</v>
      </c>
      <c r="AM540" s="300" t="str">
        <f ca="1">IF(BS_CONTROLE[[#This Row],[Entre - Estações]]=0, "-", BS_CONTROLE[[#This Row],[Entre - Estações]])</f>
        <v>-</v>
      </c>
      <c r="AN540" s="300" t="str">
        <f ca="1">IF(BS_CONTROLE[[#This Row],[SB]]=0, "-", BS_CONTROLE[[#This Row],[SB]])</f>
        <v>-</v>
      </c>
      <c r="AO540" s="279" t="str">
        <f ca="1">IF(BS_CONTROLE[[#This Row],[SUB]]=0, "-", BS_CONTROLE[[#This Row],[SUB]])</f>
        <v>-</v>
      </c>
      <c r="AP540" s="280" t="str">
        <f ca="1">IF(BS_CONTROLE[[#This Row],[KM - Inicio]]=0, "-", BS_CONTROLE[[#This Row],[KM - Inicio]])</f>
        <v>-</v>
      </c>
      <c r="AQ540" s="280" t="str">
        <f ca="1"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 ca="1">IFERROR(_xlfn.XLOOKUP(AI540, BS_ATIVIDADE[ATIVIDADE],BS_ATIVIDADE[UNIDADE] ), "*")</f>
        <v>*</v>
      </c>
      <c r="BC540" s="283" t="str" cm="1">
        <f t="array" aca="1" ref="BC5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aca="1" ref="BD54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 ca="1">IFERROR(_xlfn.XLOOKUP(AO540, BASE_MAPA!$D$2:$D$359, BASE_MAPA!$I$2:$I$359), "ERRO")</f>
        <v>ERRO</v>
      </c>
      <c r="BF540" s="281" t="str">
        <f ca="1"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aca="1" ref="M5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aca="1" ref="N5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aca="1" ref="S5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aca="1" ref="T5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 ca="1">IF(BS_CONTROLE[[#This Row],[Atividade]]=0, "-", BS_CONTROLE[[#This Row],[Atividade]])</f>
        <v>-</v>
      </c>
      <c r="AJ541" s="9" t="str">
        <f ca="1">IF(D541="","*",VLOOKUP(AI541,BS_ATIVIDADE[#Data],3,FALSE))</f>
        <v>*</v>
      </c>
      <c r="AK541" s="300" t="str">
        <f ca="1">IF(BS_CONTROLE[[#This Row],[Local - Partida]]=0, "-", BS_CONTROLE[[#This Row],[Local - Partida]])</f>
        <v>-</v>
      </c>
      <c r="AL541" s="300" t="str">
        <f ca="1">IF(BS_CONTROLE[[#This Row],[Local - Encerramento]]=0, "-", BS_CONTROLE[[#This Row],[Local - Encerramento]])</f>
        <v>-</v>
      </c>
      <c r="AM541" s="300" t="str">
        <f ca="1">IF(BS_CONTROLE[[#This Row],[Entre - Estações]]=0, "-", BS_CONTROLE[[#This Row],[Entre - Estações]])</f>
        <v>-</v>
      </c>
      <c r="AN541" s="300" t="str">
        <f ca="1">IF(BS_CONTROLE[[#This Row],[SB]]=0, "-", BS_CONTROLE[[#This Row],[SB]])</f>
        <v>-</v>
      </c>
      <c r="AO541" s="279" t="str">
        <f ca="1">IF(BS_CONTROLE[[#This Row],[SUB]]=0, "-", BS_CONTROLE[[#This Row],[SUB]])</f>
        <v>-</v>
      </c>
      <c r="AP541" s="280" t="str">
        <f ca="1">IF(BS_CONTROLE[[#This Row],[KM - Inicio]]=0, "-", BS_CONTROLE[[#This Row],[KM - Inicio]])</f>
        <v>-</v>
      </c>
      <c r="AQ541" s="280" t="str">
        <f ca="1"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 ca="1">IFERROR(_xlfn.XLOOKUP(AI541, BS_ATIVIDADE[ATIVIDADE],BS_ATIVIDADE[UNIDADE] ), "*")</f>
        <v>*</v>
      </c>
      <c r="BC541" s="283" t="str" cm="1">
        <f t="array" aca="1" ref="BC5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aca="1" ref="BD54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 ca="1">IFERROR(_xlfn.XLOOKUP(AO541, BASE_MAPA!$D$2:$D$359, BASE_MAPA!$I$2:$I$359), "ERRO")</f>
        <v>ERRO</v>
      </c>
      <c r="BF541" s="281" t="str">
        <f ca="1"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aca="1" ref="M5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aca="1" ref="N5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aca="1" ref="S5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aca="1" ref="T5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 ca="1">IF(BS_CONTROLE[[#This Row],[Atividade]]=0, "-", BS_CONTROLE[[#This Row],[Atividade]])</f>
        <v>-</v>
      </c>
      <c r="AJ542" s="9" t="str">
        <f ca="1">IF(D542="","*",VLOOKUP(AI542,BS_ATIVIDADE[#Data],3,FALSE))</f>
        <v>*</v>
      </c>
      <c r="AK542" s="300" t="str">
        <f ca="1">IF(BS_CONTROLE[[#This Row],[Local - Partida]]=0, "-", BS_CONTROLE[[#This Row],[Local - Partida]])</f>
        <v>-</v>
      </c>
      <c r="AL542" s="300" t="str">
        <f ca="1">IF(BS_CONTROLE[[#This Row],[Local - Encerramento]]=0, "-", BS_CONTROLE[[#This Row],[Local - Encerramento]])</f>
        <v>-</v>
      </c>
      <c r="AM542" s="300" t="str">
        <f ca="1">IF(BS_CONTROLE[[#This Row],[Entre - Estações]]=0, "-", BS_CONTROLE[[#This Row],[Entre - Estações]])</f>
        <v>-</v>
      </c>
      <c r="AN542" s="300" t="str">
        <f ca="1">IF(BS_CONTROLE[[#This Row],[SB]]=0, "-", BS_CONTROLE[[#This Row],[SB]])</f>
        <v>-</v>
      </c>
      <c r="AO542" s="279" t="str">
        <f ca="1">IF(BS_CONTROLE[[#This Row],[SUB]]=0, "-", BS_CONTROLE[[#This Row],[SUB]])</f>
        <v>-</v>
      </c>
      <c r="AP542" s="280" t="str">
        <f ca="1">IF(BS_CONTROLE[[#This Row],[KM - Inicio]]=0, "-", BS_CONTROLE[[#This Row],[KM - Inicio]])</f>
        <v>-</v>
      </c>
      <c r="AQ542" s="280" t="str">
        <f ca="1"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 ca="1">IFERROR(_xlfn.XLOOKUP(AI542, BS_ATIVIDADE[ATIVIDADE],BS_ATIVIDADE[UNIDADE] ), "*")</f>
        <v>*</v>
      </c>
      <c r="BC542" s="283" t="str" cm="1">
        <f t="array" aca="1" ref="BC5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aca="1" ref="BD54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 ca="1">IFERROR(_xlfn.XLOOKUP(AO542, BASE_MAPA!$D$2:$D$359, BASE_MAPA!$I$2:$I$359), "ERRO")</f>
        <v>ERRO</v>
      </c>
      <c r="BF542" s="281" t="str">
        <f ca="1"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aca="1" ref="M5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aca="1" ref="N5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aca="1" ref="S5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aca="1" ref="T5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 ca="1">IF(BS_CONTROLE[[#This Row],[Atividade]]=0, "-", BS_CONTROLE[[#This Row],[Atividade]])</f>
        <v>-</v>
      </c>
      <c r="AJ543" s="9" t="str">
        <f ca="1">IF(D543="","*",VLOOKUP(AI543,BS_ATIVIDADE[#Data],3,FALSE))</f>
        <v>*</v>
      </c>
      <c r="AK543" s="300" t="str">
        <f ca="1">IF(BS_CONTROLE[[#This Row],[Local - Partida]]=0, "-", BS_CONTROLE[[#This Row],[Local - Partida]])</f>
        <v>-</v>
      </c>
      <c r="AL543" s="300" t="str">
        <f ca="1">IF(BS_CONTROLE[[#This Row],[Local - Encerramento]]=0, "-", BS_CONTROLE[[#This Row],[Local - Encerramento]])</f>
        <v>-</v>
      </c>
      <c r="AM543" s="300" t="str">
        <f ca="1">IF(BS_CONTROLE[[#This Row],[Entre - Estações]]=0, "-", BS_CONTROLE[[#This Row],[Entre - Estações]])</f>
        <v>-</v>
      </c>
      <c r="AN543" s="300" t="str">
        <f ca="1">IF(BS_CONTROLE[[#This Row],[SB]]=0, "-", BS_CONTROLE[[#This Row],[SB]])</f>
        <v>-</v>
      </c>
      <c r="AO543" s="279" t="str">
        <f ca="1">IF(BS_CONTROLE[[#This Row],[SUB]]=0, "-", BS_CONTROLE[[#This Row],[SUB]])</f>
        <v>-</v>
      </c>
      <c r="AP543" s="280" t="str">
        <f ca="1">IF(BS_CONTROLE[[#This Row],[KM - Inicio]]=0, "-", BS_CONTROLE[[#This Row],[KM - Inicio]])</f>
        <v>-</v>
      </c>
      <c r="AQ543" s="280" t="str">
        <f ca="1"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 ca="1">IFERROR(_xlfn.XLOOKUP(AI543, BS_ATIVIDADE[ATIVIDADE],BS_ATIVIDADE[UNIDADE] ), "*")</f>
        <v>*</v>
      </c>
      <c r="BC543" s="283" t="str" cm="1">
        <f t="array" aca="1" ref="BC5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aca="1" ref="BD54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 ca="1">IFERROR(_xlfn.XLOOKUP(AO543, BASE_MAPA!$D$2:$D$359, BASE_MAPA!$I$2:$I$359), "ERRO")</f>
        <v>ERRO</v>
      </c>
      <c r="BF543" s="281" t="str">
        <f ca="1"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aca="1" ref="M5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aca="1" ref="N5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aca="1" ref="S5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aca="1" ref="T5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 ca="1">IF(BS_CONTROLE[[#This Row],[Atividade]]=0, "-", BS_CONTROLE[[#This Row],[Atividade]])</f>
        <v>-</v>
      </c>
      <c r="AJ544" s="9" t="str">
        <f ca="1">IF(D544="","*",VLOOKUP(AI544,BS_ATIVIDADE[#Data],3,FALSE))</f>
        <v>*</v>
      </c>
      <c r="AK544" s="300" t="str">
        <f ca="1">IF(BS_CONTROLE[[#This Row],[Local - Partida]]=0, "-", BS_CONTROLE[[#This Row],[Local - Partida]])</f>
        <v>-</v>
      </c>
      <c r="AL544" s="300" t="str">
        <f ca="1">IF(BS_CONTROLE[[#This Row],[Local - Encerramento]]=0, "-", BS_CONTROLE[[#This Row],[Local - Encerramento]])</f>
        <v>-</v>
      </c>
      <c r="AM544" s="300" t="str">
        <f ca="1">IF(BS_CONTROLE[[#This Row],[Entre - Estações]]=0, "-", BS_CONTROLE[[#This Row],[Entre - Estações]])</f>
        <v>-</v>
      </c>
      <c r="AN544" s="300" t="str">
        <f ca="1">IF(BS_CONTROLE[[#This Row],[SB]]=0, "-", BS_CONTROLE[[#This Row],[SB]])</f>
        <v>-</v>
      </c>
      <c r="AO544" s="279" t="str">
        <f ca="1">IF(BS_CONTROLE[[#This Row],[SUB]]=0, "-", BS_CONTROLE[[#This Row],[SUB]])</f>
        <v>-</v>
      </c>
      <c r="AP544" s="280" t="str">
        <f ca="1">IF(BS_CONTROLE[[#This Row],[KM - Inicio]]=0, "-", BS_CONTROLE[[#This Row],[KM - Inicio]])</f>
        <v>-</v>
      </c>
      <c r="AQ544" s="280" t="str">
        <f ca="1"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 ca="1">IFERROR(_xlfn.XLOOKUP(AI544, BS_ATIVIDADE[ATIVIDADE],BS_ATIVIDADE[UNIDADE] ), "*")</f>
        <v>*</v>
      </c>
      <c r="BC544" s="283" t="str" cm="1">
        <f t="array" aca="1" ref="BC5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aca="1" ref="BD544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 ca="1">IFERROR(_xlfn.XLOOKUP(AO544, BASE_MAPA!$D$2:$D$359, BASE_MAPA!$I$2:$I$359), "ERRO")</f>
        <v>ERRO</v>
      </c>
      <c r="BF544" s="281" t="str">
        <f ca="1"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aca="1" ref="M5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aca="1" ref="N5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aca="1" ref="S5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aca="1" ref="T5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 ca="1">IF(BS_CONTROLE[[#This Row],[Atividade]]=0, "-", BS_CONTROLE[[#This Row],[Atividade]])</f>
        <v>-</v>
      </c>
      <c r="AJ545" s="9" t="str">
        <f ca="1">IF(D545="","*",VLOOKUP(AI545,BS_ATIVIDADE[#Data],3,FALSE))</f>
        <v>*</v>
      </c>
      <c r="AK545" s="300" t="str">
        <f ca="1">IF(BS_CONTROLE[[#This Row],[Local - Partida]]=0, "-", BS_CONTROLE[[#This Row],[Local - Partida]])</f>
        <v>-</v>
      </c>
      <c r="AL545" s="300" t="str">
        <f ca="1">IF(BS_CONTROLE[[#This Row],[Local - Encerramento]]=0, "-", BS_CONTROLE[[#This Row],[Local - Encerramento]])</f>
        <v>-</v>
      </c>
      <c r="AM545" s="300" t="str">
        <f ca="1">IF(BS_CONTROLE[[#This Row],[Entre - Estações]]=0, "-", BS_CONTROLE[[#This Row],[Entre - Estações]])</f>
        <v>-</v>
      </c>
      <c r="AN545" s="300" t="str">
        <f ca="1">IF(BS_CONTROLE[[#This Row],[SB]]=0, "-", BS_CONTROLE[[#This Row],[SB]])</f>
        <v>-</v>
      </c>
      <c r="AO545" s="279" t="str">
        <f ca="1">IF(BS_CONTROLE[[#This Row],[SUB]]=0, "-", BS_CONTROLE[[#This Row],[SUB]])</f>
        <v>-</v>
      </c>
      <c r="AP545" s="280" t="str">
        <f ca="1">IF(BS_CONTROLE[[#This Row],[KM - Inicio]]=0, "-", BS_CONTROLE[[#This Row],[KM - Inicio]])</f>
        <v>-</v>
      </c>
      <c r="AQ545" s="280" t="str">
        <f ca="1"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 ca="1">IFERROR(_xlfn.XLOOKUP(AI545, BS_ATIVIDADE[ATIVIDADE],BS_ATIVIDADE[UNIDADE] ), "*")</f>
        <v>*</v>
      </c>
      <c r="BC545" s="283" t="str" cm="1">
        <f t="array" aca="1" ref="BC5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aca="1" ref="BD545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 ca="1">IFERROR(_xlfn.XLOOKUP(AO545, BASE_MAPA!$D$2:$D$359, BASE_MAPA!$I$2:$I$359), "ERRO")</f>
        <v>ERRO</v>
      </c>
      <c r="BF545" s="281" t="str">
        <f ca="1"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aca="1" ref="M5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aca="1" ref="N5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aca="1" ref="S5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aca="1" ref="T5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 ca="1">IF(BS_CONTROLE[[#This Row],[Atividade]]=0, "-", BS_CONTROLE[[#This Row],[Atividade]])</f>
        <v>-</v>
      </c>
      <c r="AJ546" s="9" t="str">
        <f ca="1">IF(D546="","*",VLOOKUP(AI546,BS_ATIVIDADE[#Data],3,FALSE))</f>
        <v>*</v>
      </c>
      <c r="AK546" s="300" t="str">
        <f ca="1">IF(BS_CONTROLE[[#This Row],[Local - Partida]]=0, "-", BS_CONTROLE[[#This Row],[Local - Partida]])</f>
        <v>-</v>
      </c>
      <c r="AL546" s="300" t="str">
        <f ca="1">IF(BS_CONTROLE[[#This Row],[Local - Encerramento]]=0, "-", BS_CONTROLE[[#This Row],[Local - Encerramento]])</f>
        <v>-</v>
      </c>
      <c r="AM546" s="300" t="str">
        <f ca="1">IF(BS_CONTROLE[[#This Row],[Entre - Estações]]=0, "-", BS_CONTROLE[[#This Row],[Entre - Estações]])</f>
        <v>-</v>
      </c>
      <c r="AN546" s="300" t="str">
        <f ca="1">IF(BS_CONTROLE[[#This Row],[SB]]=0, "-", BS_CONTROLE[[#This Row],[SB]])</f>
        <v>-</v>
      </c>
      <c r="AO546" s="279" t="str">
        <f ca="1">IF(BS_CONTROLE[[#This Row],[SUB]]=0, "-", BS_CONTROLE[[#This Row],[SUB]])</f>
        <v>-</v>
      </c>
      <c r="AP546" s="280" t="str">
        <f ca="1">IF(BS_CONTROLE[[#This Row],[KM - Inicio]]=0, "-", BS_CONTROLE[[#This Row],[KM - Inicio]])</f>
        <v>-</v>
      </c>
      <c r="AQ546" s="280" t="str">
        <f ca="1"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 ca="1">IFERROR(_xlfn.XLOOKUP(AI546, BS_ATIVIDADE[ATIVIDADE],BS_ATIVIDADE[UNIDADE] ), "*")</f>
        <v>*</v>
      </c>
      <c r="BC546" s="283" t="str" cm="1">
        <f t="array" aca="1" ref="BC5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aca="1" ref="BD546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 ca="1">IFERROR(_xlfn.XLOOKUP(AO546, BASE_MAPA!$D$2:$D$359, BASE_MAPA!$I$2:$I$359), "ERRO")</f>
        <v>ERRO</v>
      </c>
      <c r="BF546" s="281" t="str">
        <f ca="1"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aca="1" ref="M5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aca="1" ref="N5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aca="1" ref="S5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aca="1" ref="T5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 ca="1">IF(BS_CONTROLE[[#This Row],[Atividade]]=0, "-", BS_CONTROLE[[#This Row],[Atividade]])</f>
        <v>-</v>
      </c>
      <c r="AJ547" s="9" t="str">
        <f ca="1">IF(D547="","*",VLOOKUP(AI547,BS_ATIVIDADE[#Data],3,FALSE))</f>
        <v>*</v>
      </c>
      <c r="AK547" s="300" t="str">
        <f ca="1">IF(BS_CONTROLE[[#This Row],[Local - Partida]]=0, "-", BS_CONTROLE[[#This Row],[Local - Partida]])</f>
        <v>-</v>
      </c>
      <c r="AL547" s="300" t="str">
        <f ca="1">IF(BS_CONTROLE[[#This Row],[Local - Encerramento]]=0, "-", BS_CONTROLE[[#This Row],[Local - Encerramento]])</f>
        <v>-</v>
      </c>
      <c r="AM547" s="300" t="str">
        <f ca="1">IF(BS_CONTROLE[[#This Row],[Entre - Estações]]=0, "-", BS_CONTROLE[[#This Row],[Entre - Estações]])</f>
        <v>-</v>
      </c>
      <c r="AN547" s="300" t="str">
        <f ca="1">IF(BS_CONTROLE[[#This Row],[SB]]=0, "-", BS_CONTROLE[[#This Row],[SB]])</f>
        <v>-</v>
      </c>
      <c r="AO547" s="279" t="str">
        <f ca="1">IF(BS_CONTROLE[[#This Row],[SUB]]=0, "-", BS_CONTROLE[[#This Row],[SUB]])</f>
        <v>-</v>
      </c>
      <c r="AP547" s="280" t="str">
        <f ca="1">IF(BS_CONTROLE[[#This Row],[KM - Inicio]]=0, "-", BS_CONTROLE[[#This Row],[KM - Inicio]])</f>
        <v>-</v>
      </c>
      <c r="AQ547" s="280" t="str">
        <f ca="1"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 ca="1">IFERROR(_xlfn.XLOOKUP(AI547, BS_ATIVIDADE[ATIVIDADE],BS_ATIVIDADE[UNIDADE] ), "*")</f>
        <v>*</v>
      </c>
      <c r="BC547" s="283" t="str" cm="1">
        <f t="array" aca="1" ref="BC5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aca="1" ref="BD547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 ca="1">IFERROR(_xlfn.XLOOKUP(AO547, BASE_MAPA!$D$2:$D$359, BASE_MAPA!$I$2:$I$359), "ERRO")</f>
        <v>ERRO</v>
      </c>
      <c r="BF547" s="281" t="str">
        <f ca="1"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aca="1" ref="M5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aca="1" ref="N5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aca="1" ref="S5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aca="1" ref="T5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 ca="1">IF(BS_CONTROLE[[#This Row],[Atividade]]=0, "-", BS_CONTROLE[[#This Row],[Atividade]])</f>
        <v>-</v>
      </c>
      <c r="AJ548" s="9" t="str">
        <f ca="1">IF(D548="","*",VLOOKUP(AI548,BS_ATIVIDADE[#Data],3,FALSE))</f>
        <v>*</v>
      </c>
      <c r="AK548" s="300" t="str">
        <f ca="1">IF(BS_CONTROLE[[#This Row],[Local - Partida]]=0, "-", BS_CONTROLE[[#This Row],[Local - Partida]])</f>
        <v>-</v>
      </c>
      <c r="AL548" s="300" t="str">
        <f ca="1">IF(BS_CONTROLE[[#This Row],[Local - Encerramento]]=0, "-", BS_CONTROLE[[#This Row],[Local - Encerramento]])</f>
        <v>-</v>
      </c>
      <c r="AM548" s="300" t="str">
        <f ca="1">IF(BS_CONTROLE[[#This Row],[Entre - Estações]]=0, "-", BS_CONTROLE[[#This Row],[Entre - Estações]])</f>
        <v>-</v>
      </c>
      <c r="AN548" s="300" t="str">
        <f ca="1">IF(BS_CONTROLE[[#This Row],[SB]]=0, "-", BS_CONTROLE[[#This Row],[SB]])</f>
        <v>-</v>
      </c>
      <c r="AO548" s="279" t="str">
        <f ca="1">IF(BS_CONTROLE[[#This Row],[SUB]]=0, "-", BS_CONTROLE[[#This Row],[SUB]])</f>
        <v>-</v>
      </c>
      <c r="AP548" s="280" t="str">
        <f ca="1">IF(BS_CONTROLE[[#This Row],[KM - Inicio]]=0, "-", BS_CONTROLE[[#This Row],[KM - Inicio]])</f>
        <v>-</v>
      </c>
      <c r="AQ548" s="280" t="str">
        <f ca="1"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 ca="1">IFERROR(_xlfn.XLOOKUP(AI548, BS_ATIVIDADE[ATIVIDADE],BS_ATIVIDADE[UNIDADE] ), "*")</f>
        <v>*</v>
      </c>
      <c r="BC548" s="283" t="str" cm="1">
        <f t="array" aca="1" ref="BC5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aca="1" ref="BD548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 ca="1">IFERROR(_xlfn.XLOOKUP(AO548, BASE_MAPA!$D$2:$D$359, BASE_MAPA!$I$2:$I$359), "ERRO")</f>
        <v>ERRO</v>
      </c>
      <c r="BF548" s="281" t="str">
        <f ca="1"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aca="1" ref="M5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aca="1" ref="N5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aca="1" ref="S5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aca="1" ref="T5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 ca="1">IF(BS_CONTROLE[[#This Row],[Atividade]]=0, "-", BS_CONTROLE[[#This Row],[Atividade]])</f>
        <v>-</v>
      </c>
      <c r="AJ549" s="9" t="str">
        <f ca="1">IF(D549="","*",VLOOKUP(AI549,BS_ATIVIDADE[#Data],3,FALSE))</f>
        <v>*</v>
      </c>
      <c r="AK549" s="300" t="str">
        <f ca="1">IF(BS_CONTROLE[[#This Row],[Local - Partida]]=0, "-", BS_CONTROLE[[#This Row],[Local - Partida]])</f>
        <v>-</v>
      </c>
      <c r="AL549" s="300" t="str">
        <f ca="1">IF(BS_CONTROLE[[#This Row],[Local - Encerramento]]=0, "-", BS_CONTROLE[[#This Row],[Local - Encerramento]])</f>
        <v>-</v>
      </c>
      <c r="AM549" s="300" t="str">
        <f ca="1">IF(BS_CONTROLE[[#This Row],[Entre - Estações]]=0, "-", BS_CONTROLE[[#This Row],[Entre - Estações]])</f>
        <v>-</v>
      </c>
      <c r="AN549" s="300" t="str">
        <f ca="1">IF(BS_CONTROLE[[#This Row],[SB]]=0, "-", BS_CONTROLE[[#This Row],[SB]])</f>
        <v>-</v>
      </c>
      <c r="AO549" s="279" t="str">
        <f ca="1">IF(BS_CONTROLE[[#This Row],[SUB]]=0, "-", BS_CONTROLE[[#This Row],[SUB]])</f>
        <v>-</v>
      </c>
      <c r="AP549" s="280" t="str">
        <f ca="1">IF(BS_CONTROLE[[#This Row],[KM - Inicio]]=0, "-", BS_CONTROLE[[#This Row],[KM - Inicio]])</f>
        <v>-</v>
      </c>
      <c r="AQ549" s="280" t="str">
        <f ca="1"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 ca="1">IFERROR(_xlfn.XLOOKUP(AI549, BS_ATIVIDADE[ATIVIDADE],BS_ATIVIDADE[UNIDADE] ), "*")</f>
        <v>*</v>
      </c>
      <c r="BC549" s="283" t="str" cm="1">
        <f t="array" aca="1" ref="BC5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aca="1" ref="BD549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 ca="1">IFERROR(_xlfn.XLOOKUP(AO549, BASE_MAPA!$D$2:$D$359, BASE_MAPA!$I$2:$I$359), "ERRO")</f>
        <v>ERRO</v>
      </c>
      <c r="BF549" s="281" t="str">
        <f ca="1"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aca="1" ref="M5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aca="1" ref="N5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aca="1" ref="S5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aca="1" ref="T5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 ca="1">IF(BS_CONTROLE[[#This Row],[Atividade]]=0, "-", BS_CONTROLE[[#This Row],[Atividade]])</f>
        <v>-</v>
      </c>
      <c r="AJ550" s="9" t="str">
        <f ca="1">IF(D550="","*",VLOOKUP(AI550,BS_ATIVIDADE[#Data],3,FALSE))</f>
        <v>*</v>
      </c>
      <c r="AK550" s="300" t="str">
        <f ca="1">IF(BS_CONTROLE[[#This Row],[Local - Partida]]=0, "-", BS_CONTROLE[[#This Row],[Local - Partida]])</f>
        <v>-</v>
      </c>
      <c r="AL550" s="300" t="str">
        <f ca="1">IF(BS_CONTROLE[[#This Row],[Local - Encerramento]]=0, "-", BS_CONTROLE[[#This Row],[Local - Encerramento]])</f>
        <v>-</v>
      </c>
      <c r="AM550" s="300" t="str">
        <f ca="1">IF(BS_CONTROLE[[#This Row],[Entre - Estações]]=0, "-", BS_CONTROLE[[#This Row],[Entre - Estações]])</f>
        <v>-</v>
      </c>
      <c r="AN550" s="300" t="str">
        <f ca="1">IF(BS_CONTROLE[[#This Row],[SB]]=0, "-", BS_CONTROLE[[#This Row],[SB]])</f>
        <v>-</v>
      </c>
      <c r="AO550" s="279" t="str">
        <f ca="1">IF(BS_CONTROLE[[#This Row],[SUB]]=0, "-", BS_CONTROLE[[#This Row],[SUB]])</f>
        <v>-</v>
      </c>
      <c r="AP550" s="280" t="str">
        <f ca="1">IF(BS_CONTROLE[[#This Row],[KM - Inicio]]=0, "-", BS_CONTROLE[[#This Row],[KM - Inicio]])</f>
        <v>-</v>
      </c>
      <c r="AQ550" s="280" t="str">
        <f ca="1"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 ca="1">IFERROR(_xlfn.XLOOKUP(AI550, BS_ATIVIDADE[ATIVIDADE],BS_ATIVIDADE[UNIDADE] ), "*")</f>
        <v>*</v>
      </c>
      <c r="BC550" s="283" t="str" cm="1">
        <f t="array" aca="1" ref="BC5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aca="1" ref="BD550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 ca="1">IFERROR(_xlfn.XLOOKUP(AO550, BASE_MAPA!$D$2:$D$359, BASE_MAPA!$I$2:$I$359), "ERRO")</f>
        <v>ERRO</v>
      </c>
      <c r="BF550" s="281" t="str">
        <f ca="1"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aca="1" ref="M5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aca="1" ref="N5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aca="1" ref="S5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aca="1" ref="T5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 ca="1">IF(BS_CONTROLE[[#This Row],[Atividade]]=0, "-", BS_CONTROLE[[#This Row],[Atividade]])</f>
        <v>-</v>
      </c>
      <c r="AJ551" s="9" t="str">
        <f ca="1">IF(D551="","*",VLOOKUP(AI551,BS_ATIVIDADE[#Data],3,FALSE))</f>
        <v>*</v>
      </c>
      <c r="AK551" s="300" t="str">
        <f ca="1">IF(BS_CONTROLE[[#This Row],[Local - Partida]]=0, "-", BS_CONTROLE[[#This Row],[Local - Partida]])</f>
        <v>-</v>
      </c>
      <c r="AL551" s="300" t="str">
        <f ca="1">IF(BS_CONTROLE[[#This Row],[Local - Encerramento]]=0, "-", BS_CONTROLE[[#This Row],[Local - Encerramento]])</f>
        <v>-</v>
      </c>
      <c r="AM551" s="300" t="str">
        <f ca="1">IF(BS_CONTROLE[[#This Row],[Entre - Estações]]=0, "-", BS_CONTROLE[[#This Row],[Entre - Estações]])</f>
        <v>-</v>
      </c>
      <c r="AN551" s="300" t="str">
        <f ca="1">IF(BS_CONTROLE[[#This Row],[SB]]=0, "-", BS_CONTROLE[[#This Row],[SB]])</f>
        <v>-</v>
      </c>
      <c r="AO551" s="279" t="str">
        <f ca="1">IF(BS_CONTROLE[[#This Row],[SUB]]=0, "-", BS_CONTROLE[[#This Row],[SUB]])</f>
        <v>-</v>
      </c>
      <c r="AP551" s="280" t="str">
        <f ca="1">IF(BS_CONTROLE[[#This Row],[KM - Inicio]]=0, "-", BS_CONTROLE[[#This Row],[KM - Inicio]])</f>
        <v>-</v>
      </c>
      <c r="AQ551" s="280" t="str">
        <f ca="1"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 ca="1">IFERROR(_xlfn.XLOOKUP(AI551, BS_ATIVIDADE[ATIVIDADE],BS_ATIVIDADE[UNIDADE] ), "*")</f>
        <v>*</v>
      </c>
      <c r="BC551" s="283" t="str" cm="1">
        <f t="array" aca="1" ref="BC5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aca="1" ref="BD551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 ca="1">IFERROR(_xlfn.XLOOKUP(AO551, BASE_MAPA!$D$2:$D$359, BASE_MAPA!$I$2:$I$359), "ERRO")</f>
        <v>ERRO</v>
      </c>
      <c r="BF551" s="281" t="str">
        <f ca="1"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aca="1" ref="M5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aca="1" ref="N5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aca="1" ref="S5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aca="1" ref="T5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 ca="1">IF(BS_CONTROLE[[#This Row],[Atividade]]=0, "-", BS_CONTROLE[[#This Row],[Atividade]])</f>
        <v>-</v>
      </c>
      <c r="AJ552" s="9" t="str">
        <f ca="1">IF(D552="","*",VLOOKUP(AI552,BS_ATIVIDADE[#Data],3,FALSE))</f>
        <v>*</v>
      </c>
      <c r="AK552" s="300" t="str">
        <f ca="1">IF(BS_CONTROLE[[#This Row],[Local - Partida]]=0, "-", BS_CONTROLE[[#This Row],[Local - Partida]])</f>
        <v>-</v>
      </c>
      <c r="AL552" s="300" t="str">
        <f ca="1">IF(BS_CONTROLE[[#This Row],[Local - Encerramento]]=0, "-", BS_CONTROLE[[#This Row],[Local - Encerramento]])</f>
        <v>-</v>
      </c>
      <c r="AM552" s="300" t="str">
        <f ca="1">IF(BS_CONTROLE[[#This Row],[Entre - Estações]]=0, "-", BS_CONTROLE[[#This Row],[Entre - Estações]])</f>
        <v>-</v>
      </c>
      <c r="AN552" s="300" t="str">
        <f ca="1">IF(BS_CONTROLE[[#This Row],[SB]]=0, "-", BS_CONTROLE[[#This Row],[SB]])</f>
        <v>-</v>
      </c>
      <c r="AO552" s="279" t="str">
        <f ca="1">IF(BS_CONTROLE[[#This Row],[SUB]]=0, "-", BS_CONTROLE[[#This Row],[SUB]])</f>
        <v>-</v>
      </c>
      <c r="AP552" s="280" t="str">
        <f ca="1">IF(BS_CONTROLE[[#This Row],[KM - Inicio]]=0, "-", BS_CONTROLE[[#This Row],[KM - Inicio]])</f>
        <v>-</v>
      </c>
      <c r="AQ552" s="280" t="str">
        <f ca="1"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 ca="1">IFERROR(_xlfn.XLOOKUP(AI552, BS_ATIVIDADE[ATIVIDADE],BS_ATIVIDADE[UNIDADE] ), "*")</f>
        <v>*</v>
      </c>
      <c r="BC552" s="283" t="str" cm="1">
        <f t="array" aca="1" ref="BC5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aca="1" ref="BD552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 ca="1">IFERROR(_xlfn.XLOOKUP(AO552, BASE_MAPA!$D$2:$D$359, BASE_MAPA!$I$2:$I$359), "ERRO")</f>
        <v>ERRO</v>
      </c>
      <c r="BF552" s="281" t="str">
        <f ca="1"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 ca="1">IF(BS_CONTROLE[[#This Row],[Atividade]]=0, "-", BS_CONTROLE[[#This Row],[Atividade]])</f>
        <v>-</v>
      </c>
      <c r="AJ553" s="9" t="str">
        <f ca="1">IF(D553="","*",VLOOKUP(AI553,BS_ATIVIDADE[#Data],3,FALSE))</f>
        <v>*</v>
      </c>
      <c r="AK553" s="300" t="str">
        <f ca="1">IF(BS_CONTROLE[[#This Row],[Local - Partida]]=0, "-", BS_CONTROLE[[#This Row],[Local - Partida]])</f>
        <v>-</v>
      </c>
      <c r="AL553" s="300" t="str">
        <f ca="1">IF(BS_CONTROLE[[#This Row],[Local - Encerramento]]=0, "-", BS_CONTROLE[[#This Row],[Local - Encerramento]])</f>
        <v>-</v>
      </c>
      <c r="AM553" s="300" t="str">
        <f ca="1">IF(BS_CONTROLE[[#This Row],[Entre - Estações]]=0, "-", BS_CONTROLE[[#This Row],[Entre - Estações]])</f>
        <v>-</v>
      </c>
      <c r="AN553" s="300" t="str">
        <f ca="1">IF(BS_CONTROLE[[#This Row],[SB]]=0, "-", BS_CONTROLE[[#This Row],[SB]])</f>
        <v>-</v>
      </c>
      <c r="AO553" s="279" t="str">
        <f ca="1">IF(BS_CONTROLE[[#This Row],[SUB]]=0, "-", BS_CONTROLE[[#This Row],[SUB]])</f>
        <v>-</v>
      </c>
      <c r="AP553" s="280" t="str">
        <f ca="1">IF(BS_CONTROLE[[#This Row],[KM - Inicio]]=0, "-", BS_CONTROLE[[#This Row],[KM - Inicio]])</f>
        <v>-</v>
      </c>
      <c r="AQ553" s="280" t="str">
        <f ca="1"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 ca="1">IFERROR(_xlfn.XLOOKUP(AI553, BS_ATIVIDADE[ATIVIDADE],BS_ATIVIDADE[UNIDADE] ), "*")</f>
        <v>*</v>
      </c>
      <c r="BC553" s="283" t="str" cm="1">
        <f t="array" aca="1" ref="BC5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aca="1" ref="BD553" ca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 ca="1">IFERROR(_xlfn.XLOOKUP(AO553, BASE_MAPA!$D$2:$D$359, BASE_MAPA!$I$2:$I$359), "ERRO")</f>
        <v>ERRO</v>
      </c>
      <c r="BF553" s="281" t="str">
        <f ca="1"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5 V133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5 Z133:AD401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41" priority="20309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40" priority="20298" operator="equal">
      <formula>"OPORTUNIDADE"</formula>
    </cfRule>
  </conditionalFormatting>
  <conditionalFormatting sqref="AZ6:AZ523">
    <cfRule type="expression" dxfId="1639" priority="20293">
      <formula>$BU6=1</formula>
    </cfRule>
  </conditionalFormatting>
  <conditionalFormatting sqref="BQ6:BQ600">
    <cfRule type="cellIs" dxfId="1638" priority="20304" operator="equal">
      <formula>"Produção e Intervalo"</formula>
    </cfRule>
    <cfRule type="cellIs" dxfId="1637" priority="20305" operator="equal">
      <formula>"Aderente"</formula>
    </cfRule>
    <cfRule type="cellIs" dxfId="1636" priority="20306" operator="equal">
      <formula>"Intervalo"</formula>
    </cfRule>
    <cfRule type="cellIs" dxfId="1635" priority="20307" operator="equal">
      <formula>"Produção"</formula>
    </cfRule>
    <cfRule type="cellIs" dxfId="1634" priority="20308" operator="equal">
      <formula>"ERRO"</formula>
    </cfRule>
  </conditionalFormatting>
  <conditionalFormatting sqref="BR6:BS553">
    <cfRule type="cellIs" dxfId="1633" priority="20286" operator="equal">
      <formula>"*"</formula>
    </cfRule>
    <cfRule type="cellIs" dxfId="1632" priority="20287" operator="greaterThanOrEqual">
      <formula>1</formula>
    </cfRule>
    <cfRule type="cellIs" dxfId="1631" priority="20288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30" priority="20234" operator="equal">
      <formula>"NÃO"</formula>
    </cfRule>
    <cfRule type="cellIs" dxfId="1629" priority="20235" operator="equal">
      <formula>"SIM"</formula>
    </cfRule>
  </conditionalFormatting>
  <conditionalFormatting sqref="X476:X523">
    <cfRule type="cellIs" dxfId="1628" priority="20233" operator="equal">
      <formula>"OPORTUNIDADE"</formula>
    </cfRule>
  </conditionalFormatting>
  <conditionalFormatting sqref="Z476:Z523">
    <cfRule type="cellIs" dxfId="1627" priority="20231" operator="equal">
      <formula>"NÃO"</formula>
    </cfRule>
    <cfRule type="cellIs" dxfId="1626" priority="20232" operator="equal">
      <formula>"SIM"</formula>
    </cfRule>
  </conditionalFormatting>
  <conditionalFormatting sqref="Z476:Z523">
    <cfRule type="cellIs" dxfId="1625" priority="20230" operator="equal">
      <formula>"OPORTUNIDADE"</formula>
    </cfRule>
  </conditionalFormatting>
  <conditionalFormatting sqref="Y1048576">
    <cfRule type="cellIs" dxfId="1624" priority="20115" operator="equal">
      <formula>"OPORTUNIDADE"</formula>
    </cfRule>
  </conditionalFormatting>
  <conditionalFormatting sqref="Y1048576">
    <cfRule type="cellIs" dxfId="1623" priority="20113" operator="equal">
      <formula>"NÃO"</formula>
    </cfRule>
    <cfRule type="cellIs" dxfId="1622" priority="20114" operator="equal">
      <formula>"SIM"</formula>
    </cfRule>
  </conditionalFormatting>
  <conditionalFormatting sqref="Z524:Z549">
    <cfRule type="cellIs" dxfId="1621" priority="19850" operator="equal">
      <formula>"OPORTUNIDADE"</formula>
    </cfRule>
  </conditionalFormatting>
  <conditionalFormatting sqref="Z524:Z549">
    <cfRule type="cellIs" dxfId="1620" priority="19848" operator="equal">
      <formula>"NÃO"</formula>
    </cfRule>
    <cfRule type="cellIs" dxfId="1619" priority="19849" operator="equal">
      <formula>"SIM"</formula>
    </cfRule>
  </conditionalFormatting>
  <conditionalFormatting sqref="X550">
    <cfRule type="cellIs" dxfId="1618" priority="19836" operator="equal">
      <formula>"NÃO"</formula>
    </cfRule>
    <cfRule type="cellIs" dxfId="1617" priority="19837" operator="equal">
      <formula>"SIM"</formula>
    </cfRule>
  </conditionalFormatting>
  <conditionalFormatting sqref="X550">
    <cfRule type="cellIs" dxfId="1616" priority="19835" operator="equal">
      <formula>"OPORTUNIDADE"</formula>
    </cfRule>
  </conditionalFormatting>
  <conditionalFormatting sqref="Z550">
    <cfRule type="cellIs" dxfId="1615" priority="19833" operator="equal">
      <formula>"NÃO"</formula>
    </cfRule>
    <cfRule type="cellIs" dxfId="1614" priority="19834" operator="equal">
      <formula>"SIM"</formula>
    </cfRule>
  </conditionalFormatting>
  <conditionalFormatting sqref="Z550">
    <cfRule type="cellIs" dxfId="1613" priority="19832" operator="equal">
      <formula>"OPORTUNIDADE"</formula>
    </cfRule>
  </conditionalFormatting>
  <conditionalFormatting sqref="BI550">
    <cfRule type="iconSet" priority="1984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42">
      <iconSet showValue="0">
        <cfvo type="percent" val="0"/>
        <cfvo type="num" val="1"/>
        <cfvo type="num" val="1" gte="0"/>
      </iconSet>
    </cfRule>
    <cfRule type="iconSet" priority="1984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4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12" priority="20452">
      <formula>$BU493=1</formula>
    </cfRule>
  </conditionalFormatting>
  <conditionalFormatting sqref="AZ526:AZ550">
    <cfRule type="expression" dxfId="1611" priority="20612">
      <formula>$BU498=1</formula>
    </cfRule>
  </conditionalFormatting>
  <conditionalFormatting sqref="BI524:BI549">
    <cfRule type="iconSet" priority="2061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615">
      <iconSet showValue="0">
        <cfvo type="percent" val="0"/>
        <cfvo type="num" val="1"/>
        <cfvo type="num" val="1" gte="0"/>
      </iconSet>
    </cfRule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610" priority="15247" operator="equal">
      <formula>"*"</formula>
    </cfRule>
    <cfRule type="cellIs" dxfId="1609" priority="15248" operator="greaterThanOrEqual">
      <formula>1</formula>
    </cfRule>
    <cfRule type="cellIs" dxfId="1608" priority="15249" operator="lessThan">
      <formula>1</formula>
    </cfRule>
  </conditionalFormatting>
  <conditionalFormatting sqref="BI6:BI523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37">
      <iconSet showValue="0">
        <cfvo type="percent" val="0"/>
        <cfvo type="num" val="1"/>
        <cfvo type="num" val="1" gte="0"/>
      </iconSet>
    </cfRule>
    <cfRule type="iconSet" priority="2063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20:BK60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607" priority="1955" operator="equal">
      <formula>"OPORTUNIDADE"</formula>
    </cfRule>
  </conditionalFormatting>
  <conditionalFormatting sqref="Y402:Z408">
    <cfRule type="cellIs" dxfId="1606" priority="1953" operator="equal">
      <formula>"NÃO"</formula>
    </cfRule>
    <cfRule type="cellIs" dxfId="1605" priority="1954" operator="equal">
      <formula>"SIM"</formula>
    </cfRule>
  </conditionalFormatting>
  <conditionalFormatting sqref="Z405">
    <cfRule type="cellIs" dxfId="1604" priority="1952" operator="equal">
      <formula>"OPORTUNIDADE"</formula>
    </cfRule>
  </conditionalFormatting>
  <conditionalFormatting sqref="Z405">
    <cfRule type="cellIs" dxfId="1603" priority="1950" operator="equal">
      <formula>"NÃO"</formula>
    </cfRule>
    <cfRule type="cellIs" dxfId="1602" priority="1951" operator="equal">
      <formula>"SIM"</formula>
    </cfRule>
  </conditionalFormatting>
  <conditionalFormatting sqref="Z405">
    <cfRule type="cellIs" dxfId="1601" priority="1949" operator="equal">
      <formula>"OPORTUNIDADE"</formula>
    </cfRule>
  </conditionalFormatting>
  <conditionalFormatting sqref="Z405">
    <cfRule type="cellIs" dxfId="1600" priority="1947" operator="equal">
      <formula>"NÃO"</formula>
    </cfRule>
    <cfRule type="cellIs" dxfId="1599" priority="1948" operator="equal">
      <formula>"SIM"</formula>
    </cfRule>
  </conditionalFormatting>
  <conditionalFormatting sqref="Z405">
    <cfRule type="cellIs" dxfId="1598" priority="1946" operator="equal">
      <formula>"OPORTUNIDADE"</formula>
    </cfRule>
  </conditionalFormatting>
  <conditionalFormatting sqref="Z405">
    <cfRule type="cellIs" dxfId="1597" priority="1944" operator="equal">
      <formula>"NÃO"</formula>
    </cfRule>
    <cfRule type="cellIs" dxfId="1596" priority="1945" operator="equal">
      <formula>"SIM"</formula>
    </cfRule>
  </conditionalFormatting>
  <conditionalFormatting sqref="Z405">
    <cfRule type="cellIs" dxfId="1595" priority="1943" operator="equal">
      <formula>"OPORTUNIDADE"</formula>
    </cfRule>
  </conditionalFormatting>
  <conditionalFormatting sqref="Z405">
    <cfRule type="cellIs" dxfId="1594" priority="1941" operator="equal">
      <formula>"NÃO"</formula>
    </cfRule>
    <cfRule type="cellIs" dxfId="1593" priority="1942" operator="equal">
      <formula>"SIM"</formula>
    </cfRule>
  </conditionalFormatting>
  <conditionalFormatting sqref="Z405">
    <cfRule type="cellIs" dxfId="1592" priority="1940" operator="equal">
      <formula>"OPORTUNIDADE"</formula>
    </cfRule>
  </conditionalFormatting>
  <conditionalFormatting sqref="Z405">
    <cfRule type="cellIs" dxfId="1591" priority="1938" operator="equal">
      <formula>"NÃO"</formula>
    </cfRule>
    <cfRule type="cellIs" dxfId="1590" priority="1939" operator="equal">
      <formula>"SIM"</formula>
    </cfRule>
  </conditionalFormatting>
  <conditionalFormatting sqref="Z405">
    <cfRule type="cellIs" dxfId="1589" priority="1937" operator="equal">
      <formula>"OPORTUNIDADE"</formula>
    </cfRule>
  </conditionalFormatting>
  <conditionalFormatting sqref="Z405">
    <cfRule type="cellIs" dxfId="1588" priority="1935" operator="equal">
      <formula>"NÃO"</formula>
    </cfRule>
    <cfRule type="cellIs" dxfId="1587" priority="1936" operator="equal">
      <formula>"SIM"</formula>
    </cfRule>
  </conditionalFormatting>
  <conditionalFormatting sqref="Z405">
    <cfRule type="cellIs" dxfId="1586" priority="1934" operator="equal">
      <formula>"OPORTUNIDADE"</formula>
    </cfRule>
  </conditionalFormatting>
  <conditionalFormatting sqref="Z405">
    <cfRule type="cellIs" dxfId="1585" priority="1932" operator="equal">
      <formula>"NÃO"</formula>
    </cfRule>
    <cfRule type="cellIs" dxfId="1584" priority="1933" operator="equal">
      <formula>"SIM"</formula>
    </cfRule>
  </conditionalFormatting>
  <conditionalFormatting sqref="Z405">
    <cfRule type="cellIs" dxfId="1583" priority="1931" operator="equal">
      <formula>"OPORTUNIDADE"</formula>
    </cfRule>
  </conditionalFormatting>
  <conditionalFormatting sqref="Z405">
    <cfRule type="cellIs" dxfId="1582" priority="1929" operator="equal">
      <formula>"NÃO"</formula>
    </cfRule>
    <cfRule type="cellIs" dxfId="1581" priority="1930" operator="equal">
      <formula>"SIM"</formula>
    </cfRule>
  </conditionalFormatting>
  <conditionalFormatting sqref="Z405">
    <cfRule type="cellIs" dxfId="1580" priority="1928" operator="equal">
      <formula>"OPORTUNIDADE"</formula>
    </cfRule>
  </conditionalFormatting>
  <conditionalFormatting sqref="Z405">
    <cfRule type="cellIs" dxfId="1579" priority="1926" operator="equal">
      <formula>"NÃO"</formula>
    </cfRule>
    <cfRule type="cellIs" dxfId="1578" priority="1927" operator="equal">
      <formula>"SIM"</formula>
    </cfRule>
  </conditionalFormatting>
  <conditionalFormatting sqref="Z405">
    <cfRule type="cellIs" dxfId="1577" priority="1925" operator="equal">
      <formula>"OPORTUNIDADE"</formula>
    </cfRule>
  </conditionalFormatting>
  <conditionalFormatting sqref="Z405">
    <cfRule type="cellIs" dxfId="1576" priority="1923" operator="equal">
      <formula>"NÃO"</formula>
    </cfRule>
    <cfRule type="cellIs" dxfId="1575" priority="1924" operator="equal">
      <formula>"SIM"</formula>
    </cfRule>
  </conditionalFormatting>
  <conditionalFormatting sqref="Z405">
    <cfRule type="cellIs" dxfId="1574" priority="1922" operator="equal">
      <formula>"OPORTUNIDADE"</formula>
    </cfRule>
  </conditionalFormatting>
  <conditionalFormatting sqref="Z405">
    <cfRule type="cellIs" dxfId="1573" priority="1920" operator="equal">
      <formula>"NÃO"</formula>
    </cfRule>
    <cfRule type="cellIs" dxfId="1572" priority="1921" operator="equal">
      <formula>"SIM"</formula>
    </cfRule>
  </conditionalFormatting>
  <conditionalFormatting sqref="Z405">
    <cfRule type="cellIs" dxfId="1571" priority="1919" operator="equal">
      <formula>"OPORTUNIDADE"</formula>
    </cfRule>
  </conditionalFormatting>
  <conditionalFormatting sqref="Z405">
    <cfRule type="cellIs" dxfId="1570" priority="1917" operator="equal">
      <formula>"NÃO"</formula>
    </cfRule>
    <cfRule type="cellIs" dxfId="1569" priority="1918" operator="equal">
      <formula>"SIM"</formula>
    </cfRule>
  </conditionalFormatting>
  <conditionalFormatting sqref="Z405">
    <cfRule type="cellIs" dxfId="1568" priority="1916" operator="equal">
      <formula>"OPORTUNIDADE"</formula>
    </cfRule>
  </conditionalFormatting>
  <conditionalFormatting sqref="Z405">
    <cfRule type="cellIs" dxfId="1567" priority="1914" operator="equal">
      <formula>"NÃO"</formula>
    </cfRule>
    <cfRule type="cellIs" dxfId="1566" priority="1915" operator="equal">
      <formula>"SIM"</formula>
    </cfRule>
  </conditionalFormatting>
  <conditionalFormatting sqref="Z405">
    <cfRule type="cellIs" dxfId="1565" priority="1913" operator="equal">
      <formula>"OPORTUNIDADE"</formula>
    </cfRule>
  </conditionalFormatting>
  <conditionalFormatting sqref="Z405">
    <cfRule type="cellIs" dxfId="1564" priority="1911" operator="equal">
      <formula>"NÃO"</formula>
    </cfRule>
    <cfRule type="cellIs" dxfId="1563" priority="1912" operator="equal">
      <formula>"SIM"</formula>
    </cfRule>
  </conditionalFormatting>
  <conditionalFormatting sqref="Z405">
    <cfRule type="cellIs" dxfId="1562" priority="1910" operator="equal">
      <formula>"OPORTUNIDADE"</formula>
    </cfRule>
  </conditionalFormatting>
  <conditionalFormatting sqref="Z405">
    <cfRule type="cellIs" dxfId="1561" priority="1908" operator="equal">
      <formula>"NÃO"</formula>
    </cfRule>
    <cfRule type="cellIs" dxfId="1560" priority="1909" operator="equal">
      <formula>"SIM"</formula>
    </cfRule>
  </conditionalFormatting>
  <conditionalFormatting sqref="Z405">
    <cfRule type="cellIs" dxfId="1559" priority="1907" operator="equal">
      <formula>"OPORTUNIDADE"</formula>
    </cfRule>
  </conditionalFormatting>
  <conditionalFormatting sqref="Z405">
    <cfRule type="cellIs" dxfId="1558" priority="1905" operator="equal">
      <formula>"NÃO"</formula>
    </cfRule>
    <cfRule type="cellIs" dxfId="1557" priority="1906" operator="equal">
      <formula>"SIM"</formula>
    </cfRule>
  </conditionalFormatting>
  <conditionalFormatting sqref="Z405">
    <cfRule type="cellIs" dxfId="1556" priority="1904" operator="equal">
      <formula>"OPORTUNIDADE"</formula>
    </cfRule>
  </conditionalFormatting>
  <conditionalFormatting sqref="Z405">
    <cfRule type="cellIs" dxfId="1555" priority="1902" operator="equal">
      <formula>"NÃO"</formula>
    </cfRule>
    <cfRule type="cellIs" dxfId="1554" priority="1903" operator="equal">
      <formula>"SIM"</formula>
    </cfRule>
  </conditionalFormatting>
  <conditionalFormatting sqref="Z405">
    <cfRule type="cellIs" dxfId="1553" priority="1901" operator="equal">
      <formula>"OPORTUNIDADE"</formula>
    </cfRule>
  </conditionalFormatting>
  <conditionalFormatting sqref="Z405">
    <cfRule type="cellIs" dxfId="1552" priority="1899" operator="equal">
      <formula>"NÃO"</formula>
    </cfRule>
    <cfRule type="cellIs" dxfId="1551" priority="1900" operator="equal">
      <formula>"SIM"</formula>
    </cfRule>
  </conditionalFormatting>
  <conditionalFormatting sqref="Z405">
    <cfRule type="cellIs" dxfId="1550" priority="1898" operator="equal">
      <formula>"OPORTUNIDADE"</formula>
    </cfRule>
  </conditionalFormatting>
  <conditionalFormatting sqref="Z405">
    <cfRule type="cellIs" dxfId="1549" priority="1896" operator="equal">
      <formula>"NÃO"</formula>
    </cfRule>
    <cfRule type="cellIs" dxfId="1548" priority="1897" operator="equal">
      <formula>"SIM"</formula>
    </cfRule>
  </conditionalFormatting>
  <conditionalFormatting sqref="Z405">
    <cfRule type="cellIs" dxfId="1547" priority="1895" operator="equal">
      <formula>"OPORTUNIDADE"</formula>
    </cfRule>
  </conditionalFormatting>
  <conditionalFormatting sqref="Z405">
    <cfRule type="cellIs" dxfId="1546" priority="1893" operator="equal">
      <formula>"NÃO"</formula>
    </cfRule>
    <cfRule type="cellIs" dxfId="1545" priority="1894" operator="equal">
      <formula>"SIM"</formula>
    </cfRule>
  </conditionalFormatting>
  <conditionalFormatting sqref="Z405">
    <cfRule type="cellIs" dxfId="1544" priority="1892" operator="equal">
      <formula>"OPORTUNIDADE"</formula>
    </cfRule>
  </conditionalFormatting>
  <conditionalFormatting sqref="Z405">
    <cfRule type="cellIs" dxfId="1543" priority="1890" operator="equal">
      <formula>"NÃO"</formula>
    </cfRule>
    <cfRule type="cellIs" dxfId="1542" priority="1891" operator="equal">
      <formula>"SIM"</formula>
    </cfRule>
  </conditionalFormatting>
  <conditionalFormatting sqref="Z405">
    <cfRule type="cellIs" dxfId="1541" priority="1889" operator="equal">
      <formula>"OPORTUNIDADE"</formula>
    </cfRule>
  </conditionalFormatting>
  <conditionalFormatting sqref="Z405">
    <cfRule type="cellIs" dxfId="1540" priority="1887" operator="equal">
      <formula>"NÃO"</formula>
    </cfRule>
    <cfRule type="cellIs" dxfId="1539" priority="1888" operator="equal">
      <formula>"SIM"</formula>
    </cfRule>
  </conditionalFormatting>
  <conditionalFormatting sqref="Z405">
    <cfRule type="cellIs" dxfId="1538" priority="1886" operator="equal">
      <formula>"OPORTUNIDADE"</formula>
    </cfRule>
  </conditionalFormatting>
  <conditionalFormatting sqref="Z405">
    <cfRule type="cellIs" dxfId="1537" priority="1884" operator="equal">
      <formula>"NÃO"</formula>
    </cfRule>
    <cfRule type="cellIs" dxfId="1536" priority="1885" operator="equal">
      <formula>"SIM"</formula>
    </cfRule>
  </conditionalFormatting>
  <conditionalFormatting sqref="Z405">
    <cfRule type="cellIs" dxfId="1535" priority="1883" operator="equal">
      <formula>"OPORTUNIDADE"</formula>
    </cfRule>
  </conditionalFormatting>
  <conditionalFormatting sqref="Z405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Y405">
    <cfRule type="cellIs" dxfId="1532" priority="1880" operator="equal">
      <formula>"OPORTUNIDADE"</formula>
    </cfRule>
  </conditionalFormatting>
  <conditionalFormatting sqref="Y405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Y405">
    <cfRule type="cellIs" dxfId="1529" priority="1877" operator="equal">
      <formula>"OPORTUNIDADE"</formula>
    </cfRule>
  </conditionalFormatting>
  <conditionalFormatting sqref="Y405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Y405">
    <cfRule type="cellIs" dxfId="1526" priority="1874" operator="equal">
      <formula>"OPORTUNIDADE"</formula>
    </cfRule>
  </conditionalFormatting>
  <conditionalFormatting sqref="Y405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Y405">
    <cfRule type="cellIs" dxfId="1523" priority="1871" operator="equal">
      <formula>"OPORTUNIDADE"</formula>
    </cfRule>
  </conditionalFormatting>
  <conditionalFormatting sqref="Y405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Y405">
    <cfRule type="cellIs" dxfId="1520" priority="1868" operator="equal">
      <formula>"OPORTUNIDADE"</formula>
    </cfRule>
  </conditionalFormatting>
  <conditionalFormatting sqref="Y405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Y405">
    <cfRule type="cellIs" dxfId="1517" priority="1865" operator="equal">
      <formula>"OPORTUNIDADE"</formula>
    </cfRule>
  </conditionalFormatting>
  <conditionalFormatting sqref="Y405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Y405">
    <cfRule type="cellIs" dxfId="1514" priority="1862" operator="equal">
      <formula>"OPORTUNIDADE"</formula>
    </cfRule>
  </conditionalFormatting>
  <conditionalFormatting sqref="Y405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Y405">
    <cfRule type="cellIs" dxfId="1511" priority="1859" operator="equal">
      <formula>"OPORTUNIDADE"</formula>
    </cfRule>
  </conditionalFormatting>
  <conditionalFormatting sqref="Y405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Y405">
    <cfRule type="cellIs" dxfId="1508" priority="1856" operator="equal">
      <formula>"OPORTUNIDADE"</formula>
    </cfRule>
  </conditionalFormatting>
  <conditionalFormatting sqref="Y405">
    <cfRule type="cellIs" dxfId="1507" priority="1854" operator="equal">
      <formula>"NÃO"</formula>
    </cfRule>
    <cfRule type="cellIs" dxfId="1506" priority="1855" operator="equal">
      <formula>"SIM"</formula>
    </cfRule>
  </conditionalFormatting>
  <conditionalFormatting sqref="Y405">
    <cfRule type="cellIs" dxfId="1505" priority="1853" operator="equal">
      <formula>"OPORTUNIDADE"</formula>
    </cfRule>
  </conditionalFormatting>
  <conditionalFormatting sqref="Y405">
    <cfRule type="cellIs" dxfId="1504" priority="1851" operator="equal">
      <formula>"NÃO"</formula>
    </cfRule>
    <cfRule type="cellIs" dxfId="1503" priority="1852" operator="equal">
      <formula>"SIM"</formula>
    </cfRule>
  </conditionalFormatting>
  <conditionalFormatting sqref="Y405">
    <cfRule type="cellIs" dxfId="1502" priority="1850" operator="equal">
      <formula>"OPORTUNIDADE"</formula>
    </cfRule>
  </conditionalFormatting>
  <conditionalFormatting sqref="Y405">
    <cfRule type="cellIs" dxfId="1501" priority="1848" operator="equal">
      <formula>"NÃO"</formula>
    </cfRule>
    <cfRule type="cellIs" dxfId="1500" priority="1849" operator="equal">
      <formula>"SIM"</formula>
    </cfRule>
  </conditionalFormatting>
  <conditionalFormatting sqref="Y405">
    <cfRule type="cellIs" dxfId="1499" priority="1847" operator="equal">
      <formula>"OPORTUNIDADE"</formula>
    </cfRule>
  </conditionalFormatting>
  <conditionalFormatting sqref="Y405">
    <cfRule type="cellIs" dxfId="1498" priority="1845" operator="equal">
      <formula>"NÃO"</formula>
    </cfRule>
    <cfRule type="cellIs" dxfId="1497" priority="1846" operator="equal">
      <formula>"SIM"</formula>
    </cfRule>
  </conditionalFormatting>
  <conditionalFormatting sqref="Y405">
    <cfRule type="cellIs" dxfId="1496" priority="1844" operator="equal">
      <formula>"OPORTUNIDADE"</formula>
    </cfRule>
  </conditionalFormatting>
  <conditionalFormatting sqref="Y405">
    <cfRule type="cellIs" dxfId="1495" priority="1842" operator="equal">
      <formula>"NÃO"</formula>
    </cfRule>
    <cfRule type="cellIs" dxfId="1494" priority="1843" operator="equal">
      <formula>"SIM"</formula>
    </cfRule>
  </conditionalFormatting>
  <conditionalFormatting sqref="Y405">
    <cfRule type="cellIs" dxfId="1493" priority="1841" operator="equal">
      <formula>"OPORTUNIDADE"</formula>
    </cfRule>
  </conditionalFormatting>
  <conditionalFormatting sqref="Y405">
    <cfRule type="cellIs" dxfId="1492" priority="1839" operator="equal">
      <formula>"NÃO"</formula>
    </cfRule>
    <cfRule type="cellIs" dxfId="1491" priority="1840" operator="equal">
      <formula>"SIM"</formula>
    </cfRule>
  </conditionalFormatting>
  <conditionalFormatting sqref="Y405">
    <cfRule type="cellIs" dxfId="1490" priority="1838" operator="equal">
      <formula>"OPORTUNIDADE"</formula>
    </cfRule>
  </conditionalFormatting>
  <conditionalFormatting sqref="Y405">
    <cfRule type="cellIs" dxfId="1489" priority="1836" operator="equal">
      <formula>"NÃO"</formula>
    </cfRule>
    <cfRule type="cellIs" dxfId="1488" priority="1837" operator="equal">
      <formula>"SIM"</formula>
    </cfRule>
  </conditionalFormatting>
  <conditionalFormatting sqref="Y405">
    <cfRule type="cellIs" dxfId="1487" priority="1835" operator="equal">
      <formula>"OPORTUNIDADE"</formula>
    </cfRule>
  </conditionalFormatting>
  <conditionalFormatting sqref="Y405">
    <cfRule type="cellIs" dxfId="1486" priority="1833" operator="equal">
      <formula>"NÃO"</formula>
    </cfRule>
    <cfRule type="cellIs" dxfId="1485" priority="1834" operator="equal">
      <formula>"SIM"</formula>
    </cfRule>
  </conditionalFormatting>
  <conditionalFormatting sqref="Y405">
    <cfRule type="cellIs" dxfId="1484" priority="1832" operator="equal">
      <formula>"OPORTUNIDADE"</formula>
    </cfRule>
  </conditionalFormatting>
  <conditionalFormatting sqref="Y405">
    <cfRule type="cellIs" dxfId="1483" priority="1830" operator="equal">
      <formula>"NÃO"</formula>
    </cfRule>
    <cfRule type="cellIs" dxfId="1482" priority="1831" operator="equal">
      <formula>"SIM"</formula>
    </cfRule>
  </conditionalFormatting>
  <conditionalFormatting sqref="Y405">
    <cfRule type="cellIs" dxfId="1481" priority="1829" operator="equal">
      <formula>"OPORTUNIDADE"</formula>
    </cfRule>
  </conditionalFormatting>
  <conditionalFormatting sqref="Y405">
    <cfRule type="cellIs" dxfId="1480" priority="1827" operator="equal">
      <formula>"NÃO"</formula>
    </cfRule>
    <cfRule type="cellIs" dxfId="1479" priority="1828" operator="equal">
      <formula>"SIM"</formula>
    </cfRule>
  </conditionalFormatting>
  <conditionalFormatting sqref="Y405">
    <cfRule type="cellIs" dxfId="1478" priority="1826" operator="equal">
      <formula>"OPORTUNIDADE"</formula>
    </cfRule>
  </conditionalFormatting>
  <conditionalFormatting sqref="Y405">
    <cfRule type="cellIs" dxfId="1477" priority="1824" operator="equal">
      <formula>"NÃO"</formula>
    </cfRule>
    <cfRule type="cellIs" dxfId="1476" priority="1825" operator="equal">
      <formula>"SIM"</formula>
    </cfRule>
  </conditionalFormatting>
  <conditionalFormatting sqref="Y405">
    <cfRule type="cellIs" dxfId="1475" priority="1823" operator="equal">
      <formula>"OPORTUNIDADE"</formula>
    </cfRule>
  </conditionalFormatting>
  <conditionalFormatting sqref="Y405">
    <cfRule type="cellIs" dxfId="1474" priority="1821" operator="equal">
      <formula>"NÃO"</formula>
    </cfRule>
    <cfRule type="cellIs" dxfId="1473" priority="1822" operator="equal">
      <formula>"SIM"</formula>
    </cfRule>
  </conditionalFormatting>
  <conditionalFormatting sqref="Y405">
    <cfRule type="cellIs" dxfId="1472" priority="1820" operator="equal">
      <formula>"OPORTUNIDADE"</formula>
    </cfRule>
  </conditionalFormatting>
  <conditionalFormatting sqref="Y405">
    <cfRule type="cellIs" dxfId="1471" priority="1818" operator="equal">
      <formula>"NÃO"</formula>
    </cfRule>
    <cfRule type="cellIs" dxfId="1470" priority="1819" operator="equal">
      <formula>"SIM"</formula>
    </cfRule>
  </conditionalFormatting>
  <conditionalFormatting sqref="Y405">
    <cfRule type="cellIs" dxfId="1469" priority="1817" operator="equal">
      <formula>"OPORTUNIDADE"</formula>
    </cfRule>
  </conditionalFormatting>
  <conditionalFormatting sqref="Y405">
    <cfRule type="cellIs" dxfId="1468" priority="1815" operator="equal">
      <formula>"NÃO"</formula>
    </cfRule>
    <cfRule type="cellIs" dxfId="1467" priority="1816" operator="equal">
      <formula>"SIM"</formula>
    </cfRule>
  </conditionalFormatting>
  <conditionalFormatting sqref="Y405">
    <cfRule type="cellIs" dxfId="1466" priority="1814" operator="equal">
      <formula>"OPORTUNIDADE"</formula>
    </cfRule>
  </conditionalFormatting>
  <conditionalFormatting sqref="Y405">
    <cfRule type="cellIs" dxfId="1465" priority="1812" operator="equal">
      <formula>"NÃO"</formula>
    </cfRule>
    <cfRule type="cellIs" dxfId="1464" priority="1813" operator="equal">
      <formula>"SIM"</formula>
    </cfRule>
  </conditionalFormatting>
  <conditionalFormatting sqref="Y405">
    <cfRule type="cellIs" dxfId="1463" priority="1811" operator="equal">
      <formula>"OPORTUNIDADE"</formula>
    </cfRule>
  </conditionalFormatting>
  <conditionalFormatting sqref="Y405">
    <cfRule type="cellIs" dxfId="1462" priority="1809" operator="equal">
      <formula>"NÃO"</formula>
    </cfRule>
    <cfRule type="cellIs" dxfId="1461" priority="1810" operator="equal">
      <formula>"SIM"</formula>
    </cfRule>
  </conditionalFormatting>
  <conditionalFormatting sqref="Y405">
    <cfRule type="cellIs" dxfId="1460" priority="1808" operator="equal">
      <formula>"OPORTUNIDADE"</formula>
    </cfRule>
  </conditionalFormatting>
  <conditionalFormatting sqref="Y405">
    <cfRule type="cellIs" dxfId="1459" priority="1806" operator="equal">
      <formula>"NÃO"</formula>
    </cfRule>
    <cfRule type="cellIs" dxfId="1458" priority="1807" operator="equal">
      <formula>"SIM"</formula>
    </cfRule>
  </conditionalFormatting>
  <conditionalFormatting sqref="Y405">
    <cfRule type="cellIs" dxfId="1457" priority="1805" operator="equal">
      <formula>"OPORTUNIDADE"</formula>
    </cfRule>
  </conditionalFormatting>
  <conditionalFormatting sqref="Y405">
    <cfRule type="cellIs" dxfId="1456" priority="1803" operator="equal">
      <formula>"NÃO"</formula>
    </cfRule>
    <cfRule type="cellIs" dxfId="1455" priority="1804" operator="equal">
      <formula>"SIM"</formula>
    </cfRule>
  </conditionalFormatting>
  <conditionalFormatting sqref="Y405">
    <cfRule type="cellIs" dxfId="1454" priority="1802" operator="equal">
      <formula>"OPORTUNIDADE"</formula>
    </cfRule>
  </conditionalFormatting>
  <conditionalFormatting sqref="Y405">
    <cfRule type="cellIs" dxfId="1453" priority="1800" operator="equal">
      <formula>"NÃO"</formula>
    </cfRule>
    <cfRule type="cellIs" dxfId="1452" priority="1801" operator="equal">
      <formula>"SIM"</formula>
    </cfRule>
  </conditionalFormatting>
  <conditionalFormatting sqref="Y405">
    <cfRule type="cellIs" dxfId="1451" priority="1799" operator="equal">
      <formula>"OPORTUNIDADE"</formula>
    </cfRule>
  </conditionalFormatting>
  <conditionalFormatting sqref="Y405">
    <cfRule type="cellIs" dxfId="1450" priority="1797" operator="equal">
      <formula>"NÃO"</formula>
    </cfRule>
    <cfRule type="cellIs" dxfId="1449" priority="1798" operator="equal">
      <formula>"SIM"</formula>
    </cfRule>
  </conditionalFormatting>
  <conditionalFormatting sqref="Y405">
    <cfRule type="cellIs" dxfId="1448" priority="1796" operator="equal">
      <formula>"OPORTUNIDADE"</formula>
    </cfRule>
  </conditionalFormatting>
  <conditionalFormatting sqref="Y405">
    <cfRule type="cellIs" dxfId="1447" priority="1794" operator="equal">
      <formula>"NÃO"</formula>
    </cfRule>
    <cfRule type="cellIs" dxfId="1446" priority="1795" operator="equal">
      <formula>"SIM"</formula>
    </cfRule>
  </conditionalFormatting>
  <conditionalFormatting sqref="Y405">
    <cfRule type="cellIs" dxfId="1445" priority="1793" operator="equal">
      <formula>"OPORTUNIDADE"</formula>
    </cfRule>
  </conditionalFormatting>
  <conditionalFormatting sqref="Y405">
    <cfRule type="cellIs" dxfId="1444" priority="1791" operator="equal">
      <formula>"NÃO"</formula>
    </cfRule>
    <cfRule type="cellIs" dxfId="1443" priority="1792" operator="equal">
      <formula>"SIM"</formula>
    </cfRule>
  </conditionalFormatting>
  <conditionalFormatting sqref="Y405">
    <cfRule type="cellIs" dxfId="1442" priority="1790" operator="equal">
      <formula>"OPORTUNIDADE"</formula>
    </cfRule>
  </conditionalFormatting>
  <conditionalFormatting sqref="Y405">
    <cfRule type="cellIs" dxfId="1441" priority="1788" operator="equal">
      <formula>"NÃO"</formula>
    </cfRule>
    <cfRule type="cellIs" dxfId="1440" priority="1789" operator="equal">
      <formula>"SIM"</formula>
    </cfRule>
  </conditionalFormatting>
  <conditionalFormatting sqref="Y405">
    <cfRule type="cellIs" dxfId="1439" priority="1787" operator="equal">
      <formula>"OPORTUNIDADE"</formula>
    </cfRule>
  </conditionalFormatting>
  <conditionalFormatting sqref="Y405">
    <cfRule type="cellIs" dxfId="1438" priority="1785" operator="equal">
      <formula>"NÃO"</formula>
    </cfRule>
    <cfRule type="cellIs" dxfId="1437" priority="1786" operator="equal">
      <formula>"SIM"</formula>
    </cfRule>
  </conditionalFormatting>
  <conditionalFormatting sqref="Y405">
    <cfRule type="cellIs" dxfId="1436" priority="1784" operator="equal">
      <formula>"OPORTUNIDADE"</formula>
    </cfRule>
  </conditionalFormatting>
  <conditionalFormatting sqref="Y405">
    <cfRule type="cellIs" dxfId="1435" priority="1782" operator="equal">
      <formula>"NÃO"</formula>
    </cfRule>
    <cfRule type="cellIs" dxfId="1434" priority="1783" operator="equal">
      <formula>"SIM"</formula>
    </cfRule>
  </conditionalFormatting>
  <conditionalFormatting sqref="Y408">
    <cfRule type="cellIs" dxfId="1433" priority="1781" operator="equal">
      <formula>"OPORTUNIDADE"</formula>
    </cfRule>
  </conditionalFormatting>
  <conditionalFormatting sqref="Y408">
    <cfRule type="cellIs" dxfId="1432" priority="1779" operator="equal">
      <formula>"NÃO"</formula>
    </cfRule>
    <cfRule type="cellIs" dxfId="1431" priority="1780" operator="equal">
      <formula>"SIM"</formula>
    </cfRule>
  </conditionalFormatting>
  <conditionalFormatting sqref="Z408">
    <cfRule type="cellIs" dxfId="1430" priority="1778" operator="equal">
      <formula>"OPORTUNIDADE"</formula>
    </cfRule>
  </conditionalFormatting>
  <conditionalFormatting sqref="Z408">
    <cfRule type="cellIs" dxfId="1429" priority="1776" operator="equal">
      <formula>"NÃO"</formula>
    </cfRule>
    <cfRule type="cellIs" dxfId="1428" priority="1777" operator="equal">
      <formula>"SIM"</formula>
    </cfRule>
  </conditionalFormatting>
  <conditionalFormatting sqref="Z408">
    <cfRule type="cellIs" dxfId="1427" priority="1775" operator="equal">
      <formula>"OPORTUNIDADE"</formula>
    </cfRule>
  </conditionalFormatting>
  <conditionalFormatting sqref="Z408">
    <cfRule type="cellIs" dxfId="1426" priority="1773" operator="equal">
      <formula>"NÃO"</formula>
    </cfRule>
    <cfRule type="cellIs" dxfId="1425" priority="1774" operator="equal">
      <formula>"SIM"</formula>
    </cfRule>
  </conditionalFormatting>
  <conditionalFormatting sqref="Z408">
    <cfRule type="cellIs" dxfId="1424" priority="1772" operator="equal">
      <formula>"OPORTUNIDADE"</formula>
    </cfRule>
  </conditionalFormatting>
  <conditionalFormatting sqref="Z408">
    <cfRule type="cellIs" dxfId="1423" priority="1770" operator="equal">
      <formula>"NÃO"</formula>
    </cfRule>
    <cfRule type="cellIs" dxfId="1422" priority="1771" operator="equal">
      <formula>"SIM"</formula>
    </cfRule>
  </conditionalFormatting>
  <conditionalFormatting sqref="Z408">
    <cfRule type="cellIs" dxfId="1421" priority="1769" operator="equal">
      <formula>"OPORTUNIDADE"</formula>
    </cfRule>
  </conditionalFormatting>
  <conditionalFormatting sqref="Z408">
    <cfRule type="cellIs" dxfId="1420" priority="1767" operator="equal">
      <formula>"NÃO"</formula>
    </cfRule>
    <cfRule type="cellIs" dxfId="1419" priority="1768" operator="equal">
      <formula>"SIM"</formula>
    </cfRule>
  </conditionalFormatting>
  <conditionalFormatting sqref="Z408">
    <cfRule type="cellIs" dxfId="1418" priority="1766" operator="equal">
      <formula>"OPORTUNIDADE"</formula>
    </cfRule>
  </conditionalFormatting>
  <conditionalFormatting sqref="Z408">
    <cfRule type="cellIs" dxfId="1417" priority="1764" operator="equal">
      <formula>"NÃO"</formula>
    </cfRule>
    <cfRule type="cellIs" dxfId="1416" priority="1765" operator="equal">
      <formula>"SIM"</formula>
    </cfRule>
  </conditionalFormatting>
  <conditionalFormatting sqref="BK10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15" priority="1759" operator="equal">
      <formula>"OPORTUNIDADE"</formula>
    </cfRule>
  </conditionalFormatting>
  <conditionalFormatting sqref="Z20">
    <cfRule type="cellIs" dxfId="1414" priority="1757" operator="equal">
      <formula>"NÃO"</formula>
    </cfRule>
    <cfRule type="cellIs" dxfId="1413" priority="1758" operator="equal">
      <formula>"SIM"</formula>
    </cfRule>
  </conditionalFormatting>
  <conditionalFormatting sqref="Y20">
    <cfRule type="cellIs" dxfId="1412" priority="1756" operator="equal">
      <formula>"OPORTUNIDADE"</formula>
    </cfRule>
  </conditionalFormatting>
  <conditionalFormatting sqref="Y20">
    <cfRule type="cellIs" dxfId="1411" priority="1754" operator="equal">
      <formula>"NÃO"</formula>
    </cfRule>
    <cfRule type="cellIs" dxfId="1410" priority="1755" operator="equal">
      <formula>"SIM"</formula>
    </cfRule>
  </conditionalFormatting>
  <conditionalFormatting sqref="Z19">
    <cfRule type="cellIs" dxfId="1409" priority="1753" operator="equal">
      <formula>"OPORTUNIDADE"</formula>
    </cfRule>
  </conditionalFormatting>
  <conditionalFormatting sqref="Z19">
    <cfRule type="cellIs" dxfId="1408" priority="1751" operator="equal">
      <formula>"NÃO"</formula>
    </cfRule>
    <cfRule type="cellIs" dxfId="1407" priority="1752" operator="equal">
      <formula>"SIM"</formula>
    </cfRule>
  </conditionalFormatting>
  <conditionalFormatting sqref="Z19">
    <cfRule type="cellIs" dxfId="1406" priority="1735" operator="equal">
      <formula>"OPORTUNIDADE"</formula>
    </cfRule>
  </conditionalFormatting>
  <conditionalFormatting sqref="Z19">
    <cfRule type="cellIs" dxfId="1405" priority="1733" operator="equal">
      <formula>"NÃO"</formula>
    </cfRule>
    <cfRule type="cellIs" dxfId="1404" priority="1734" operator="equal">
      <formula>"SIM"</formula>
    </cfRule>
  </conditionalFormatting>
  <conditionalFormatting sqref="Z19">
    <cfRule type="cellIs" dxfId="1403" priority="1732" operator="equal">
      <formula>"OPORTUNIDADE"</formula>
    </cfRule>
  </conditionalFormatting>
  <conditionalFormatting sqref="Z19">
    <cfRule type="cellIs" dxfId="1402" priority="1730" operator="equal">
      <formula>"NÃO"</formula>
    </cfRule>
    <cfRule type="cellIs" dxfId="1401" priority="1731" operator="equal">
      <formula>"SIM"</formula>
    </cfRule>
  </conditionalFormatting>
  <conditionalFormatting sqref="Z19">
    <cfRule type="cellIs" dxfId="1400" priority="1729" operator="equal">
      <formula>"OPORTUNIDADE"</formula>
    </cfRule>
  </conditionalFormatting>
  <conditionalFormatting sqref="Z19">
    <cfRule type="cellIs" dxfId="1399" priority="1727" operator="equal">
      <formula>"NÃO"</formula>
    </cfRule>
    <cfRule type="cellIs" dxfId="1398" priority="1728" operator="equal">
      <formula>"SIM"</formula>
    </cfRule>
  </conditionalFormatting>
  <conditionalFormatting sqref="Z19">
    <cfRule type="cellIs" dxfId="1397" priority="1726" operator="equal">
      <formula>"OPORTUNIDADE"</formula>
    </cfRule>
  </conditionalFormatting>
  <conditionalFormatting sqref="Z19">
    <cfRule type="cellIs" dxfId="1396" priority="1724" operator="equal">
      <formula>"NÃO"</formula>
    </cfRule>
    <cfRule type="cellIs" dxfId="1395" priority="1725" operator="equal">
      <formula>"SIM"</formula>
    </cfRule>
  </conditionalFormatting>
  <conditionalFormatting sqref="Z19">
    <cfRule type="cellIs" dxfId="1394" priority="1723" operator="equal">
      <formula>"OPORTUNIDADE"</formula>
    </cfRule>
  </conditionalFormatting>
  <conditionalFormatting sqref="Z19">
    <cfRule type="cellIs" dxfId="1393" priority="1721" operator="equal">
      <formula>"NÃO"</formula>
    </cfRule>
    <cfRule type="cellIs" dxfId="1392" priority="1722" operator="equal">
      <formula>"SIM"</formula>
    </cfRule>
  </conditionalFormatting>
  <conditionalFormatting sqref="Z19">
    <cfRule type="cellIs" dxfId="1391" priority="1720" operator="equal">
      <formula>"OPORTUNIDADE"</formula>
    </cfRule>
  </conditionalFormatting>
  <conditionalFormatting sqref="Z19">
    <cfRule type="cellIs" dxfId="1390" priority="1718" operator="equal">
      <formula>"NÃO"</formula>
    </cfRule>
    <cfRule type="cellIs" dxfId="1389" priority="1719" operator="equal">
      <formula>"SIM"</formula>
    </cfRule>
  </conditionalFormatting>
  <conditionalFormatting sqref="Z19">
    <cfRule type="cellIs" dxfId="1388" priority="1717" operator="equal">
      <formula>"OPORTUNIDADE"</formula>
    </cfRule>
  </conditionalFormatting>
  <conditionalFormatting sqref="Z19">
    <cfRule type="cellIs" dxfId="1387" priority="1715" operator="equal">
      <formula>"NÃO"</formula>
    </cfRule>
    <cfRule type="cellIs" dxfId="1386" priority="1716" operator="equal">
      <formula>"SIM"</formula>
    </cfRule>
  </conditionalFormatting>
  <conditionalFormatting sqref="Z19">
    <cfRule type="cellIs" dxfId="1385" priority="1714" operator="equal">
      <formula>"OPORTUNIDADE"</formula>
    </cfRule>
  </conditionalFormatting>
  <conditionalFormatting sqref="Z19">
    <cfRule type="cellIs" dxfId="1384" priority="1712" operator="equal">
      <formula>"NÃO"</formula>
    </cfRule>
    <cfRule type="cellIs" dxfId="1383" priority="1713" operator="equal">
      <formula>"SIM"</formula>
    </cfRule>
  </conditionalFormatting>
  <conditionalFormatting sqref="Z19">
    <cfRule type="cellIs" dxfId="1382" priority="1711" operator="equal">
      <formula>"OPORTUNIDADE"</formula>
    </cfRule>
  </conditionalFormatting>
  <conditionalFormatting sqref="Z19">
    <cfRule type="cellIs" dxfId="1381" priority="1709" operator="equal">
      <formula>"NÃO"</formula>
    </cfRule>
    <cfRule type="cellIs" dxfId="1380" priority="1710" operator="equal">
      <formula>"SIM"</formula>
    </cfRule>
  </conditionalFormatting>
  <conditionalFormatting sqref="Z19">
    <cfRule type="cellIs" dxfId="1379" priority="1705" operator="equal">
      <formula>"OPORTUNIDADE"</formula>
    </cfRule>
  </conditionalFormatting>
  <conditionalFormatting sqref="Z19">
    <cfRule type="cellIs" dxfId="1378" priority="1703" operator="equal">
      <formula>"NÃO"</formula>
    </cfRule>
    <cfRule type="cellIs" dxfId="1377" priority="1704" operator="equal">
      <formula>"SIM"</formula>
    </cfRule>
  </conditionalFormatting>
  <conditionalFormatting sqref="Z19">
    <cfRule type="cellIs" dxfId="1376" priority="1702" operator="equal">
      <formula>"OPORTUNIDADE"</formula>
    </cfRule>
  </conditionalFormatting>
  <conditionalFormatting sqref="Z19">
    <cfRule type="cellIs" dxfId="1375" priority="1700" operator="equal">
      <formula>"NÃO"</formula>
    </cfRule>
    <cfRule type="cellIs" dxfId="1374" priority="1701" operator="equal">
      <formula>"SIM"</formula>
    </cfRule>
  </conditionalFormatting>
  <conditionalFormatting sqref="Y19">
    <cfRule type="cellIs" dxfId="1373" priority="1669" operator="equal">
      <formula>"OPORTUNIDADE"</formula>
    </cfRule>
  </conditionalFormatting>
  <conditionalFormatting sqref="Y19">
    <cfRule type="cellIs" dxfId="1372" priority="1667" operator="equal">
      <formula>"NÃO"</formula>
    </cfRule>
    <cfRule type="cellIs" dxfId="1371" priority="1668" operator="equal">
      <formula>"SIM"</formula>
    </cfRule>
  </conditionalFormatting>
  <conditionalFormatting sqref="Y22:Z22">
    <cfRule type="cellIs" dxfId="1370" priority="1666" operator="equal">
      <formula>"OPORTUNIDADE"</formula>
    </cfRule>
  </conditionalFormatting>
  <conditionalFormatting sqref="Y22:Z22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P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67" priority="1656" operator="equal">
      <formula>"OPORTUNIDADE"</formula>
    </cfRule>
  </conditionalFormatting>
  <conditionalFormatting sqref="Z30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BK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64" priority="1649" operator="equal">
      <formula>"OPORTUNIDADE"</formula>
    </cfRule>
  </conditionalFormatting>
  <conditionalFormatting sqref="Z27">
    <cfRule type="cellIs" dxfId="1363" priority="1647" operator="equal">
      <formula>"NÃO"</formula>
    </cfRule>
    <cfRule type="cellIs" dxfId="1362" priority="1648" operator="equal">
      <formula>"SIM"</formula>
    </cfRule>
  </conditionalFormatting>
  <conditionalFormatting sqref="Z28">
    <cfRule type="cellIs" dxfId="1361" priority="1643" operator="equal">
      <formula>"OPORTUNIDADE"</formula>
    </cfRule>
  </conditionalFormatting>
  <conditionalFormatting sqref="Z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Z29">
    <cfRule type="cellIs" dxfId="1358" priority="1640" operator="equal">
      <formula>"OPORTUNIDADE"</formula>
    </cfRule>
  </conditionalFormatting>
  <conditionalFormatting sqref="Z29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BK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55" priority="1632" operator="equal">
      <formula>"OPORTUNIDADE"</formula>
    </cfRule>
  </conditionalFormatting>
  <conditionalFormatting sqref="Z29">
    <cfRule type="cellIs" dxfId="1354" priority="1630" operator="equal">
      <formula>"NÃO"</formula>
    </cfRule>
    <cfRule type="cellIs" dxfId="1353" priority="1631" operator="equal">
      <formula>"SIM"</formula>
    </cfRule>
  </conditionalFormatting>
  <conditionalFormatting sqref="Z30">
    <cfRule type="cellIs" dxfId="1352" priority="1629" operator="equal">
      <formula>"OPORTUNIDADE"</formula>
    </cfRule>
  </conditionalFormatting>
  <conditionalFormatting sqref="Z30">
    <cfRule type="cellIs" dxfId="1351" priority="1627" operator="equal">
      <formula>"NÃO"</formula>
    </cfRule>
    <cfRule type="cellIs" dxfId="1350" priority="1628" operator="equal">
      <formula>"SIM"</formula>
    </cfRule>
  </conditionalFormatting>
  <conditionalFormatting sqref="Z31">
    <cfRule type="cellIs" dxfId="1349" priority="1626" operator="equal">
      <formula>"OPORTUNIDADE"</formula>
    </cfRule>
  </conditionalFormatting>
  <conditionalFormatting sqref="Z31">
    <cfRule type="cellIs" dxfId="1348" priority="1624" operator="equal">
      <formula>"NÃO"</formula>
    </cfRule>
    <cfRule type="cellIs" dxfId="1347" priority="1625" operator="equal">
      <formula>"SIM"</formula>
    </cfRule>
  </conditionalFormatting>
  <conditionalFormatting sqref="BK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1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6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6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46" priority="1609" operator="equal">
      <formula>"OPORTUNIDADE"</formula>
    </cfRule>
  </conditionalFormatting>
  <conditionalFormatting sqref="Z40:Z43">
    <cfRule type="cellIs" dxfId="1345" priority="1607" operator="equal">
      <formula>"NÃO"</formula>
    </cfRule>
    <cfRule type="cellIs" dxfId="1344" priority="1608" operator="equal">
      <formula>"SIM"</formula>
    </cfRule>
  </conditionalFormatting>
  <conditionalFormatting sqref="Z38">
    <cfRule type="cellIs" dxfId="1343" priority="1606" operator="equal">
      <formula>"OPORTUNIDADE"</formula>
    </cfRule>
  </conditionalFormatting>
  <conditionalFormatting sqref="Z38">
    <cfRule type="cellIs" dxfId="1342" priority="1604" operator="equal">
      <formula>"NÃO"</formula>
    </cfRule>
    <cfRule type="cellIs" dxfId="1341" priority="1605" operator="equal">
      <formula>"SIM"</formula>
    </cfRule>
  </conditionalFormatting>
  <conditionalFormatting sqref="Y38 Y40">
    <cfRule type="cellIs" dxfId="1340" priority="1603" operator="equal">
      <formula>"OPORTUNIDADE"</formula>
    </cfRule>
  </conditionalFormatting>
  <conditionalFormatting sqref="Y38 Y40">
    <cfRule type="cellIs" dxfId="1339" priority="1601" operator="equal">
      <formula>"NÃO"</formula>
    </cfRule>
    <cfRule type="cellIs" dxfId="1338" priority="1602" operator="equal">
      <formula>"SIM"</formula>
    </cfRule>
  </conditionalFormatting>
  <conditionalFormatting sqref="Z41:Z43">
    <cfRule type="cellIs" dxfId="1337" priority="1600" operator="equal">
      <formula>"OPORTUNIDADE"</formula>
    </cfRule>
  </conditionalFormatting>
  <conditionalFormatting sqref="Z41:Z43">
    <cfRule type="cellIs" dxfId="1336" priority="1598" operator="equal">
      <formula>"NÃO"</formula>
    </cfRule>
    <cfRule type="cellIs" dxfId="1335" priority="1599" operator="equal">
      <formula>"SIM"</formula>
    </cfRule>
  </conditionalFormatting>
  <conditionalFormatting sqref="Z41:Z43">
    <cfRule type="cellIs" dxfId="1334" priority="1597" operator="equal">
      <formula>"OPORTUNIDADE"</formula>
    </cfRule>
  </conditionalFormatting>
  <conditionalFormatting sqref="Z41:Z43">
    <cfRule type="cellIs" dxfId="1333" priority="1595" operator="equal">
      <formula>"NÃO"</formula>
    </cfRule>
    <cfRule type="cellIs" dxfId="1332" priority="1596" operator="equal">
      <formula>"SIM"</formula>
    </cfRule>
  </conditionalFormatting>
  <conditionalFormatting sqref="Z42:Z43">
    <cfRule type="cellIs" dxfId="1331" priority="1594" operator="equal">
      <formula>"OPORTUNIDADE"</formula>
    </cfRule>
  </conditionalFormatting>
  <conditionalFormatting sqref="Z42:Z43">
    <cfRule type="cellIs" dxfId="1330" priority="1592" operator="equal">
      <formula>"NÃO"</formula>
    </cfRule>
    <cfRule type="cellIs" dxfId="1329" priority="1593" operator="equal">
      <formula>"SIM"</formula>
    </cfRule>
  </conditionalFormatting>
  <conditionalFormatting sqref="BJ24:BJ25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28" priority="1581" operator="equal">
      <formula>"OPORTUNIDADE"</formula>
    </cfRule>
  </conditionalFormatting>
  <conditionalFormatting sqref="Z40">
    <cfRule type="cellIs" dxfId="1327" priority="1579" operator="equal">
      <formula>"NÃO"</formula>
    </cfRule>
    <cfRule type="cellIs" dxfId="1326" priority="1580" operator="equal">
      <formula>"SIM"</formula>
    </cfRule>
  </conditionalFormatting>
  <conditionalFormatting sqref="Y39:Z39">
    <cfRule type="cellIs" dxfId="1325" priority="1578" operator="equal">
      <formula>"OPORTUNIDADE"</formula>
    </cfRule>
  </conditionalFormatting>
  <conditionalFormatting sqref="Y39:Z39">
    <cfRule type="cellIs" dxfId="1324" priority="1576" operator="equal">
      <formula>"NÃO"</formula>
    </cfRule>
    <cfRule type="cellIs" dxfId="1323" priority="1577" operator="equal">
      <formula>"SIM"</formula>
    </cfRule>
  </conditionalFormatting>
  <conditionalFormatting sqref="Y39">
    <cfRule type="cellIs" dxfId="1322" priority="1575" operator="equal">
      <formula>"OPORTUNIDADE"</formula>
    </cfRule>
  </conditionalFormatting>
  <conditionalFormatting sqref="Y39">
    <cfRule type="cellIs" dxfId="1321" priority="1573" operator="equal">
      <formula>"NÃO"</formula>
    </cfRule>
    <cfRule type="cellIs" dxfId="1320" priority="1574" operator="equal">
      <formula>"SIM"</formula>
    </cfRule>
  </conditionalFormatting>
  <conditionalFormatting sqref="Y39">
    <cfRule type="cellIs" dxfId="1319" priority="1572" operator="equal">
      <formula>"OPORTUNIDADE"</formula>
    </cfRule>
  </conditionalFormatting>
  <conditionalFormatting sqref="Y39">
    <cfRule type="cellIs" dxfId="1318" priority="1570" operator="equal">
      <formula>"NÃO"</formula>
    </cfRule>
    <cfRule type="cellIs" dxfId="1317" priority="1571" operator="equal">
      <formula>"SIM"</formula>
    </cfRule>
  </conditionalFormatting>
  <conditionalFormatting sqref="Y39">
    <cfRule type="cellIs" dxfId="1316" priority="1569" operator="equal">
      <formula>"OPORTUNIDADE"</formula>
    </cfRule>
  </conditionalFormatting>
  <conditionalFormatting sqref="Y39">
    <cfRule type="cellIs" dxfId="1315" priority="1567" operator="equal">
      <formula>"NÃO"</formula>
    </cfRule>
    <cfRule type="cellIs" dxfId="1314" priority="1568" operator="equal">
      <formula>"SIM"</formula>
    </cfRule>
  </conditionalFormatting>
  <conditionalFormatting sqref="Y39">
    <cfRule type="cellIs" dxfId="1313" priority="1566" operator="equal">
      <formula>"OPORTUNIDADE"</formula>
    </cfRule>
  </conditionalFormatting>
  <conditionalFormatting sqref="Y39">
    <cfRule type="cellIs" dxfId="1312" priority="1564" operator="equal">
      <formula>"NÃO"</formula>
    </cfRule>
    <cfRule type="cellIs" dxfId="1311" priority="1565" operator="equal">
      <formula>"SIM"</formula>
    </cfRule>
  </conditionalFormatting>
  <conditionalFormatting sqref="Y39">
    <cfRule type="cellIs" dxfId="1310" priority="1563" operator="equal">
      <formula>"OPORTUNIDADE"</formula>
    </cfRule>
  </conditionalFormatting>
  <conditionalFormatting sqref="Y39">
    <cfRule type="cellIs" dxfId="1309" priority="1561" operator="equal">
      <formula>"NÃO"</formula>
    </cfRule>
    <cfRule type="cellIs" dxfId="1308" priority="1562" operator="equal">
      <formula>"SIM"</formula>
    </cfRule>
  </conditionalFormatting>
  <conditionalFormatting sqref="Z39">
    <cfRule type="cellIs" dxfId="1307" priority="1560" operator="equal">
      <formula>"OPORTUNIDADE"</formula>
    </cfRule>
  </conditionalFormatting>
  <conditionalFormatting sqref="Z39">
    <cfRule type="cellIs" dxfId="1306" priority="1558" operator="equal">
      <formula>"NÃO"</formula>
    </cfRule>
    <cfRule type="cellIs" dxfId="1305" priority="1559" operator="equal">
      <formula>"SIM"</formula>
    </cfRule>
  </conditionalFormatting>
  <conditionalFormatting sqref="Z39">
    <cfRule type="cellIs" dxfId="1304" priority="1557" operator="equal">
      <formula>"OPORTUNIDADE"</formula>
    </cfRule>
  </conditionalFormatting>
  <conditionalFormatting sqref="Z39">
    <cfRule type="cellIs" dxfId="1303" priority="1555" operator="equal">
      <formula>"NÃO"</formula>
    </cfRule>
    <cfRule type="cellIs" dxfId="1302" priority="1556" operator="equal">
      <formula>"SIM"</formula>
    </cfRule>
  </conditionalFormatting>
  <conditionalFormatting sqref="Z39">
    <cfRule type="cellIs" dxfId="1301" priority="1554" operator="equal">
      <formula>"OPORTUNIDADE"</formula>
    </cfRule>
  </conditionalFormatting>
  <conditionalFormatting sqref="Z39">
    <cfRule type="cellIs" dxfId="1300" priority="1552" operator="equal">
      <formula>"NÃO"</formula>
    </cfRule>
    <cfRule type="cellIs" dxfId="1299" priority="1553" operator="equal">
      <formula>"SIM"</formula>
    </cfRule>
  </conditionalFormatting>
  <conditionalFormatting sqref="Y39">
    <cfRule type="cellIs" dxfId="1298" priority="1551" operator="equal">
      <formula>"OPORTUNIDADE"</formula>
    </cfRule>
  </conditionalFormatting>
  <conditionalFormatting sqref="Y39">
    <cfRule type="cellIs" dxfId="1297" priority="1549" operator="equal">
      <formula>"NÃO"</formula>
    </cfRule>
    <cfRule type="cellIs" dxfId="1296" priority="1550" operator="equal">
      <formula>"SIM"</formula>
    </cfRule>
  </conditionalFormatting>
  <conditionalFormatting sqref="Y39">
    <cfRule type="cellIs" dxfId="1295" priority="1548" operator="equal">
      <formula>"OPORTUNIDADE"</formula>
    </cfRule>
  </conditionalFormatting>
  <conditionalFormatting sqref="Y39">
    <cfRule type="cellIs" dxfId="1294" priority="1546" operator="equal">
      <formula>"NÃO"</formula>
    </cfRule>
    <cfRule type="cellIs" dxfId="1293" priority="1547" operator="equal">
      <formula>"SIM"</formula>
    </cfRule>
  </conditionalFormatting>
  <conditionalFormatting sqref="Y39">
    <cfRule type="cellIs" dxfId="1292" priority="1545" operator="equal">
      <formula>"OPORTUNIDADE"</formula>
    </cfRule>
  </conditionalFormatting>
  <conditionalFormatting sqref="Y39">
    <cfRule type="cellIs" dxfId="1291" priority="1543" operator="equal">
      <formula>"NÃO"</formula>
    </cfRule>
    <cfRule type="cellIs" dxfId="1290" priority="1544" operator="equal">
      <formula>"SIM"</formula>
    </cfRule>
  </conditionalFormatting>
  <conditionalFormatting sqref="Y39">
    <cfRule type="cellIs" dxfId="1289" priority="1542" operator="equal">
      <formula>"OPORTUNIDADE"</formula>
    </cfRule>
  </conditionalFormatting>
  <conditionalFormatting sqref="Y39">
    <cfRule type="cellIs" dxfId="1288" priority="1540" operator="equal">
      <formula>"NÃO"</formula>
    </cfRule>
    <cfRule type="cellIs" dxfId="1287" priority="1541" operator="equal">
      <formula>"SIM"</formula>
    </cfRule>
  </conditionalFormatting>
  <conditionalFormatting sqref="Y39">
    <cfRule type="cellIs" dxfId="1286" priority="1539" operator="equal">
      <formula>"OPORTUNIDADE"</formula>
    </cfRule>
  </conditionalFormatting>
  <conditionalFormatting sqref="Y39">
    <cfRule type="cellIs" dxfId="1285" priority="1537" operator="equal">
      <formula>"NÃO"</formula>
    </cfRule>
    <cfRule type="cellIs" dxfId="1284" priority="1538" operator="equal">
      <formula>"SIM"</formula>
    </cfRule>
  </conditionalFormatting>
  <conditionalFormatting sqref="Y39">
    <cfRule type="cellIs" dxfId="1283" priority="1536" operator="equal">
      <formula>"OPORTUNIDADE"</formula>
    </cfRule>
  </conditionalFormatting>
  <conditionalFormatting sqref="Y39">
    <cfRule type="cellIs" dxfId="1282" priority="1534" operator="equal">
      <formula>"NÃO"</formula>
    </cfRule>
    <cfRule type="cellIs" dxfId="1281" priority="1535" operator="equal">
      <formula>"SIM"</formula>
    </cfRule>
  </conditionalFormatting>
  <conditionalFormatting sqref="Z39">
    <cfRule type="cellIs" dxfId="1280" priority="1533" operator="equal">
      <formula>"OPORTUNIDADE"</formula>
    </cfRule>
  </conditionalFormatting>
  <conditionalFormatting sqref="Z39">
    <cfRule type="cellIs" dxfId="1279" priority="1531" operator="equal">
      <formula>"NÃO"</formula>
    </cfRule>
    <cfRule type="cellIs" dxfId="1278" priority="1532" operator="equal">
      <formula>"SIM"</formula>
    </cfRule>
  </conditionalFormatting>
  <conditionalFormatting sqref="Z39">
    <cfRule type="cellIs" dxfId="1277" priority="1530" operator="equal">
      <formula>"OPORTUNIDADE"</formula>
    </cfRule>
  </conditionalFormatting>
  <conditionalFormatting sqref="Z39">
    <cfRule type="cellIs" dxfId="1276" priority="1528" operator="equal">
      <formula>"NÃO"</formula>
    </cfRule>
    <cfRule type="cellIs" dxfId="1275" priority="1529" operator="equal">
      <formula>"SIM"</formula>
    </cfRule>
  </conditionalFormatting>
  <conditionalFormatting sqref="Y39">
    <cfRule type="cellIs" dxfId="1274" priority="1527" operator="equal">
      <formula>"OPORTUNIDADE"</formula>
    </cfRule>
  </conditionalFormatting>
  <conditionalFormatting sqref="Y39">
    <cfRule type="cellIs" dxfId="1273" priority="1525" operator="equal">
      <formula>"NÃO"</formula>
    </cfRule>
    <cfRule type="cellIs" dxfId="1272" priority="1526" operator="equal">
      <formula>"SIM"</formula>
    </cfRule>
  </conditionalFormatting>
  <conditionalFormatting sqref="Y39">
    <cfRule type="cellIs" dxfId="1271" priority="1524" operator="equal">
      <formula>"OPORTUNIDADE"</formula>
    </cfRule>
  </conditionalFormatting>
  <conditionalFormatting sqref="Y39">
    <cfRule type="cellIs" dxfId="1270" priority="1522" operator="equal">
      <formula>"NÃO"</formula>
    </cfRule>
    <cfRule type="cellIs" dxfId="1269" priority="1523" operator="equal">
      <formula>"SIM"</formula>
    </cfRule>
  </conditionalFormatting>
  <conditionalFormatting sqref="Y39">
    <cfRule type="cellIs" dxfId="1268" priority="1521" operator="equal">
      <formula>"OPORTUNIDADE"</formula>
    </cfRule>
  </conditionalFormatting>
  <conditionalFormatting sqref="Y39">
    <cfRule type="cellIs" dxfId="1267" priority="1519" operator="equal">
      <formula>"NÃO"</formula>
    </cfRule>
    <cfRule type="cellIs" dxfId="1266" priority="1520" operator="equal">
      <formula>"SIM"</formula>
    </cfRule>
  </conditionalFormatting>
  <conditionalFormatting sqref="Y39">
    <cfRule type="cellIs" dxfId="1265" priority="1518" operator="equal">
      <formula>"OPORTUNIDADE"</formula>
    </cfRule>
  </conditionalFormatting>
  <conditionalFormatting sqref="Y39">
    <cfRule type="cellIs" dxfId="1264" priority="1516" operator="equal">
      <formula>"NÃO"</formula>
    </cfRule>
    <cfRule type="cellIs" dxfId="1263" priority="1517" operator="equal">
      <formula>"SIM"</formula>
    </cfRule>
  </conditionalFormatting>
  <conditionalFormatting sqref="Z39">
    <cfRule type="cellIs" dxfId="1262" priority="1515" operator="equal">
      <formula>"OPORTUNIDADE"</formula>
    </cfRule>
  </conditionalFormatting>
  <conditionalFormatting sqref="Z39">
    <cfRule type="cellIs" dxfId="1261" priority="1513" operator="equal">
      <formula>"NÃO"</formula>
    </cfRule>
    <cfRule type="cellIs" dxfId="1260" priority="1514" operator="equal">
      <formula>"SIM"</formula>
    </cfRule>
  </conditionalFormatting>
  <conditionalFormatting sqref="Z39">
    <cfRule type="cellIs" dxfId="1259" priority="1512" operator="equal">
      <formula>"OPORTUNIDADE"</formula>
    </cfRule>
  </conditionalFormatting>
  <conditionalFormatting sqref="Z39">
    <cfRule type="cellIs" dxfId="1258" priority="1510" operator="equal">
      <formula>"NÃO"</formula>
    </cfRule>
    <cfRule type="cellIs" dxfId="1257" priority="1511" operator="equal">
      <formula>"SIM"</formula>
    </cfRule>
  </conditionalFormatting>
  <conditionalFormatting sqref="Z39">
    <cfRule type="cellIs" dxfId="1256" priority="1509" operator="equal">
      <formula>"OPORTUNIDADE"</formula>
    </cfRule>
  </conditionalFormatting>
  <conditionalFormatting sqref="Z39">
    <cfRule type="cellIs" dxfId="1255" priority="1507" operator="equal">
      <formula>"NÃO"</formula>
    </cfRule>
    <cfRule type="cellIs" dxfId="1254" priority="1508" operator="equal">
      <formula>"SIM"</formula>
    </cfRule>
  </conditionalFormatting>
  <conditionalFormatting sqref="Y39">
    <cfRule type="cellIs" dxfId="1253" priority="1506" operator="equal">
      <formula>"OPORTUNIDADE"</formula>
    </cfRule>
  </conditionalFormatting>
  <conditionalFormatting sqref="Y39">
    <cfRule type="cellIs" dxfId="1252" priority="1504" operator="equal">
      <formula>"NÃO"</formula>
    </cfRule>
    <cfRule type="cellIs" dxfId="1251" priority="1505" operator="equal">
      <formula>"SIM"</formula>
    </cfRule>
  </conditionalFormatting>
  <conditionalFormatting sqref="Y39">
    <cfRule type="cellIs" dxfId="1250" priority="1503" operator="equal">
      <formula>"OPORTUNIDADE"</formula>
    </cfRule>
  </conditionalFormatting>
  <conditionalFormatting sqref="Y39">
    <cfRule type="cellIs" dxfId="1249" priority="1501" operator="equal">
      <formula>"NÃO"</formula>
    </cfRule>
    <cfRule type="cellIs" dxfId="1248" priority="1502" operator="equal">
      <formula>"SIM"</formula>
    </cfRule>
  </conditionalFormatting>
  <conditionalFormatting sqref="Y39">
    <cfRule type="cellIs" dxfId="1247" priority="1500" operator="equal">
      <formula>"OPORTUNIDADE"</formula>
    </cfRule>
  </conditionalFormatting>
  <conditionalFormatting sqref="Y39">
    <cfRule type="cellIs" dxfId="1246" priority="1498" operator="equal">
      <formula>"NÃO"</formula>
    </cfRule>
    <cfRule type="cellIs" dxfId="1245" priority="1499" operator="equal">
      <formula>"SIM"</formula>
    </cfRule>
  </conditionalFormatting>
  <conditionalFormatting sqref="Y39">
    <cfRule type="cellIs" dxfId="1244" priority="1497" operator="equal">
      <formula>"OPORTUNIDADE"</formula>
    </cfRule>
  </conditionalFormatting>
  <conditionalFormatting sqref="Y39">
    <cfRule type="cellIs" dxfId="1243" priority="1495" operator="equal">
      <formula>"NÃO"</formula>
    </cfRule>
    <cfRule type="cellIs" dxfId="1242" priority="1496" operator="equal">
      <formula>"SIM"</formula>
    </cfRule>
  </conditionalFormatting>
  <conditionalFormatting sqref="Y39">
    <cfRule type="cellIs" dxfId="1241" priority="1494" operator="equal">
      <formula>"OPORTUNIDADE"</formula>
    </cfRule>
  </conditionalFormatting>
  <conditionalFormatting sqref="Y39">
    <cfRule type="cellIs" dxfId="1240" priority="1492" operator="equal">
      <formula>"NÃO"</formula>
    </cfRule>
    <cfRule type="cellIs" dxfId="1239" priority="1493" operator="equal">
      <formula>"SIM"</formula>
    </cfRule>
  </conditionalFormatting>
  <conditionalFormatting sqref="Y39">
    <cfRule type="cellIs" dxfId="1238" priority="1491" operator="equal">
      <formula>"OPORTUNIDADE"</formula>
    </cfRule>
  </conditionalFormatting>
  <conditionalFormatting sqref="Y39">
    <cfRule type="cellIs" dxfId="1237" priority="1489" operator="equal">
      <formula>"NÃO"</formula>
    </cfRule>
    <cfRule type="cellIs" dxfId="1236" priority="1490" operator="equal">
      <formula>"SIM"</formula>
    </cfRule>
  </conditionalFormatting>
  <conditionalFormatting sqref="Y39">
    <cfRule type="cellIs" dxfId="1235" priority="1488" operator="equal">
      <formula>"OPORTUNIDADE"</formula>
    </cfRule>
  </conditionalFormatting>
  <conditionalFormatting sqref="Y39">
    <cfRule type="cellIs" dxfId="1234" priority="1486" operator="equal">
      <formula>"NÃO"</formula>
    </cfRule>
    <cfRule type="cellIs" dxfId="1233" priority="1487" operator="equal">
      <formula>"SIM"</formula>
    </cfRule>
  </conditionalFormatting>
  <conditionalFormatting sqref="Y39">
    <cfRule type="cellIs" dxfId="1232" priority="1485" operator="equal">
      <formula>"OPORTUNIDADE"</formula>
    </cfRule>
  </conditionalFormatting>
  <conditionalFormatting sqref="Y39">
    <cfRule type="cellIs" dxfId="1231" priority="1483" operator="equal">
      <formula>"NÃO"</formula>
    </cfRule>
    <cfRule type="cellIs" dxfId="1230" priority="1484" operator="equal">
      <formula>"SIM"</formula>
    </cfRule>
  </conditionalFormatting>
  <conditionalFormatting sqref="Y39">
    <cfRule type="cellIs" dxfId="1229" priority="1482" operator="equal">
      <formula>"OPORTUNIDADE"</formula>
    </cfRule>
  </conditionalFormatting>
  <conditionalFormatting sqref="Y39">
    <cfRule type="cellIs" dxfId="1228" priority="1480" operator="equal">
      <formula>"NÃO"</formula>
    </cfRule>
    <cfRule type="cellIs" dxfId="1227" priority="1481" operator="equal">
      <formula>"SIM"</formula>
    </cfRule>
  </conditionalFormatting>
  <conditionalFormatting sqref="Y39:Z39">
    <cfRule type="cellIs" dxfId="1226" priority="1479" operator="equal">
      <formula>"OPORTUNIDADE"</formula>
    </cfRule>
  </conditionalFormatting>
  <conditionalFormatting sqref="Y39:Z39">
    <cfRule type="cellIs" dxfId="1225" priority="1477" operator="equal">
      <formula>"NÃO"</formula>
    </cfRule>
    <cfRule type="cellIs" dxfId="1224" priority="1478" operator="equal">
      <formula>"SIM"</formula>
    </cfRule>
  </conditionalFormatting>
  <conditionalFormatting sqref="Y39:Z39">
    <cfRule type="cellIs" dxfId="1223" priority="1476" operator="equal">
      <formula>"OPORTUNIDADE"</formula>
    </cfRule>
  </conditionalFormatting>
  <conditionalFormatting sqref="Y39:Z39">
    <cfRule type="cellIs" dxfId="1222" priority="1474" operator="equal">
      <formula>"NÃO"</formula>
    </cfRule>
    <cfRule type="cellIs" dxfId="1221" priority="1475" operator="equal">
      <formula>"SIM"</formula>
    </cfRule>
  </conditionalFormatting>
  <conditionalFormatting sqref="Y39:Z39">
    <cfRule type="cellIs" dxfId="1220" priority="1473" operator="equal">
      <formula>"OPORTUNIDADE"</formula>
    </cfRule>
  </conditionalFormatting>
  <conditionalFormatting sqref="Y39:Z39">
    <cfRule type="cellIs" dxfId="1219" priority="1471" operator="equal">
      <formula>"NÃO"</formula>
    </cfRule>
    <cfRule type="cellIs" dxfId="1218" priority="1472" operator="equal">
      <formula>"SIM"</formula>
    </cfRule>
  </conditionalFormatting>
  <conditionalFormatting sqref="Y39:Z39">
    <cfRule type="cellIs" dxfId="1217" priority="1470" operator="equal">
      <formula>"OPORTUNIDADE"</formula>
    </cfRule>
  </conditionalFormatting>
  <conditionalFormatting sqref="Y39:Z39">
    <cfRule type="cellIs" dxfId="1216" priority="1468" operator="equal">
      <formula>"NÃO"</formula>
    </cfRule>
    <cfRule type="cellIs" dxfId="1215" priority="1469" operator="equal">
      <formula>"SIM"</formula>
    </cfRule>
  </conditionalFormatting>
  <conditionalFormatting sqref="Y39:Z39">
    <cfRule type="cellIs" dxfId="1214" priority="1467" operator="equal">
      <formula>"OPORTUNIDADE"</formula>
    </cfRule>
  </conditionalFormatting>
  <conditionalFormatting sqref="Y39:Z39">
    <cfRule type="cellIs" dxfId="1213" priority="1465" operator="equal">
      <formula>"NÃO"</formula>
    </cfRule>
    <cfRule type="cellIs" dxfId="1212" priority="1466" operator="equal">
      <formula>"SIM"</formula>
    </cfRule>
  </conditionalFormatting>
  <conditionalFormatting sqref="Y39:Z39">
    <cfRule type="cellIs" dxfId="1211" priority="1464" operator="equal">
      <formula>"OPORTUNIDADE"</formula>
    </cfRule>
  </conditionalFormatting>
  <conditionalFormatting sqref="Y39:Z39">
    <cfRule type="cellIs" dxfId="1210" priority="1462" operator="equal">
      <formula>"NÃO"</formula>
    </cfRule>
    <cfRule type="cellIs" dxfId="1209" priority="1463" operator="equal">
      <formula>"SIM"</formula>
    </cfRule>
  </conditionalFormatting>
  <conditionalFormatting sqref="Y39:Z39">
    <cfRule type="cellIs" dxfId="1208" priority="1461" operator="equal">
      <formula>"OPORTUNIDADE"</formula>
    </cfRule>
  </conditionalFormatting>
  <conditionalFormatting sqref="Y39:Z39">
    <cfRule type="cellIs" dxfId="1207" priority="1459" operator="equal">
      <formula>"NÃO"</formula>
    </cfRule>
    <cfRule type="cellIs" dxfId="1206" priority="1460" operator="equal">
      <formula>"SIM"</formula>
    </cfRule>
  </conditionalFormatting>
  <conditionalFormatting sqref="Y39:Z39">
    <cfRule type="cellIs" dxfId="1205" priority="1458" operator="equal">
      <formula>"OPORTUNIDADE"</formula>
    </cfRule>
  </conditionalFormatting>
  <conditionalFormatting sqref="Y39:Z39">
    <cfRule type="cellIs" dxfId="1204" priority="1456" operator="equal">
      <formula>"NÃO"</formula>
    </cfRule>
    <cfRule type="cellIs" dxfId="1203" priority="1457" operator="equal">
      <formula>"SIM"</formula>
    </cfRule>
  </conditionalFormatting>
  <conditionalFormatting sqref="Y39:Z39">
    <cfRule type="cellIs" dxfId="1202" priority="1455" operator="equal">
      <formula>"OPORTUNIDADE"</formula>
    </cfRule>
  </conditionalFormatting>
  <conditionalFormatting sqref="Y39:Z39">
    <cfRule type="cellIs" dxfId="1201" priority="1453" operator="equal">
      <formula>"NÃO"</formula>
    </cfRule>
    <cfRule type="cellIs" dxfId="1200" priority="1454" operator="equal">
      <formula>"SIM"</formula>
    </cfRule>
  </conditionalFormatting>
  <conditionalFormatting sqref="Z35">
    <cfRule type="cellIs" dxfId="1199" priority="1452" operator="equal">
      <formula>"OPORTUNIDADE"</formula>
    </cfRule>
  </conditionalFormatting>
  <conditionalFormatting sqref="Z35">
    <cfRule type="cellIs" dxfId="1198" priority="1450" operator="equal">
      <formula>"NÃO"</formula>
    </cfRule>
    <cfRule type="cellIs" dxfId="1197" priority="1451" operator="equal">
      <formula>"SIM"</formula>
    </cfRule>
  </conditionalFormatting>
  <conditionalFormatting sqref="Y35">
    <cfRule type="cellIs" dxfId="1196" priority="1449" operator="equal">
      <formula>"OPORTUNIDADE"</formula>
    </cfRule>
  </conditionalFormatting>
  <conditionalFormatting sqref="Y35">
    <cfRule type="cellIs" dxfId="1195" priority="1447" operator="equal">
      <formula>"NÃO"</formula>
    </cfRule>
    <cfRule type="cellIs" dxfId="1194" priority="1448" operator="equal">
      <formula>"SIM"</formula>
    </cfRule>
  </conditionalFormatting>
  <conditionalFormatting sqref="BK18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93" priority="1423" operator="equal">
      <formula>"OPORTUNIDADE"</formula>
    </cfRule>
  </conditionalFormatting>
  <conditionalFormatting sqref="Z52:Z54">
    <cfRule type="cellIs" dxfId="1192" priority="1421" operator="equal">
      <formula>"NÃO"</formula>
    </cfRule>
    <cfRule type="cellIs" dxfId="1191" priority="1422" operator="equal">
      <formula>"SIM"</formula>
    </cfRule>
  </conditionalFormatting>
  <conditionalFormatting sqref="Z52:Z54">
    <cfRule type="cellIs" dxfId="1190" priority="1405" operator="equal">
      <formula>"OPORTUNIDADE"</formula>
    </cfRule>
  </conditionalFormatting>
  <conditionalFormatting sqref="Z52:Z54">
    <cfRule type="cellIs" dxfId="1189" priority="1403" operator="equal">
      <formula>"NÃO"</formula>
    </cfRule>
    <cfRule type="cellIs" dxfId="1188" priority="1404" operator="equal">
      <formula>"SIM"</formula>
    </cfRule>
  </conditionalFormatting>
  <conditionalFormatting sqref="Z52:Z54">
    <cfRule type="cellIs" dxfId="1187" priority="1402" operator="equal">
      <formula>"OPORTUNIDADE"</formula>
    </cfRule>
  </conditionalFormatting>
  <conditionalFormatting sqref="Z52:Z54">
    <cfRule type="cellIs" dxfId="1186" priority="1400" operator="equal">
      <formula>"NÃO"</formula>
    </cfRule>
    <cfRule type="cellIs" dxfId="1185" priority="1401" operator="equal">
      <formula>"SIM"</formula>
    </cfRule>
  </conditionalFormatting>
  <conditionalFormatting sqref="Z52:Z54">
    <cfRule type="cellIs" dxfId="1184" priority="1399" operator="equal">
      <formula>"OPORTUNIDADE"</formula>
    </cfRule>
  </conditionalFormatting>
  <conditionalFormatting sqref="Z52:Z54">
    <cfRule type="cellIs" dxfId="1183" priority="1397" operator="equal">
      <formula>"NÃO"</formula>
    </cfRule>
    <cfRule type="cellIs" dxfId="1182" priority="1398" operator="equal">
      <formula>"SIM"</formula>
    </cfRule>
  </conditionalFormatting>
  <conditionalFormatting sqref="Z52:Z54">
    <cfRule type="cellIs" dxfId="1181" priority="1378" operator="equal">
      <formula>"OPORTUNIDADE"</formula>
    </cfRule>
  </conditionalFormatting>
  <conditionalFormatting sqref="Z52:Z54">
    <cfRule type="cellIs" dxfId="1180" priority="1376" operator="equal">
      <formula>"NÃO"</formula>
    </cfRule>
    <cfRule type="cellIs" dxfId="1179" priority="1377" operator="equal">
      <formula>"SIM"</formula>
    </cfRule>
  </conditionalFormatting>
  <conditionalFormatting sqref="Z52:Z54">
    <cfRule type="cellIs" dxfId="1178" priority="1375" operator="equal">
      <formula>"OPORTUNIDADE"</formula>
    </cfRule>
  </conditionalFormatting>
  <conditionalFormatting sqref="Z52:Z54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52:Z54">
    <cfRule type="cellIs" dxfId="1175" priority="1360" operator="equal">
      <formula>"OPORTUNIDADE"</formula>
    </cfRule>
  </conditionalFormatting>
  <conditionalFormatting sqref="Z52:Z54">
    <cfRule type="cellIs" dxfId="1174" priority="1358" operator="equal">
      <formula>"NÃO"</formula>
    </cfRule>
    <cfRule type="cellIs" dxfId="1173" priority="1359" operator="equal">
      <formula>"SIM"</formula>
    </cfRule>
  </conditionalFormatting>
  <conditionalFormatting sqref="Z52:Z54">
    <cfRule type="cellIs" dxfId="1172" priority="1357" operator="equal">
      <formula>"OPORTUNIDADE"</formula>
    </cfRule>
  </conditionalFormatting>
  <conditionalFormatting sqref="Z52:Z54">
    <cfRule type="cellIs" dxfId="1171" priority="1355" operator="equal">
      <formula>"NÃO"</formula>
    </cfRule>
    <cfRule type="cellIs" dxfId="1170" priority="1356" operator="equal">
      <formula>"SIM"</formula>
    </cfRule>
  </conditionalFormatting>
  <conditionalFormatting sqref="Z52:Z54">
    <cfRule type="cellIs" dxfId="1169" priority="1354" operator="equal">
      <formula>"OPORTUNIDADE"</formula>
    </cfRule>
  </conditionalFormatting>
  <conditionalFormatting sqref="Z52:Z54">
    <cfRule type="cellIs" dxfId="1168" priority="1352" operator="equal">
      <formula>"NÃO"</formula>
    </cfRule>
    <cfRule type="cellIs" dxfId="1167" priority="1353" operator="equal">
      <formula>"SIM"</formula>
    </cfRule>
  </conditionalFormatting>
  <conditionalFormatting sqref="Z52:Z54">
    <cfRule type="cellIs" dxfId="1166" priority="1324" operator="equal">
      <formula>"OPORTUNIDADE"</formula>
    </cfRule>
  </conditionalFormatting>
  <conditionalFormatting sqref="Z52:Z54">
    <cfRule type="cellIs" dxfId="1165" priority="1322" operator="equal">
      <formula>"NÃO"</formula>
    </cfRule>
    <cfRule type="cellIs" dxfId="1164" priority="1323" operator="equal">
      <formula>"SIM"</formula>
    </cfRule>
  </conditionalFormatting>
  <conditionalFormatting sqref="Z52:Z54">
    <cfRule type="cellIs" dxfId="1163" priority="1321" operator="equal">
      <formula>"OPORTUNIDADE"</formula>
    </cfRule>
  </conditionalFormatting>
  <conditionalFormatting sqref="Z52:Z54">
    <cfRule type="cellIs" dxfId="1162" priority="1319" operator="equal">
      <formula>"NÃO"</formula>
    </cfRule>
    <cfRule type="cellIs" dxfId="1161" priority="1320" operator="equal">
      <formula>"SIM"</formula>
    </cfRule>
  </conditionalFormatting>
  <conditionalFormatting sqref="Z52:Z54">
    <cfRule type="cellIs" dxfId="1160" priority="1318" operator="equal">
      <formula>"OPORTUNIDADE"</formula>
    </cfRule>
  </conditionalFormatting>
  <conditionalFormatting sqref="Z52:Z54">
    <cfRule type="cellIs" dxfId="1159" priority="1316" operator="equal">
      <formula>"NÃO"</formula>
    </cfRule>
    <cfRule type="cellIs" dxfId="1158" priority="1317" operator="equal">
      <formula>"SIM"</formula>
    </cfRule>
  </conditionalFormatting>
  <conditionalFormatting sqref="Z52:Z54">
    <cfRule type="cellIs" dxfId="1157" priority="1315" operator="equal">
      <formula>"OPORTUNIDADE"</formula>
    </cfRule>
  </conditionalFormatting>
  <conditionalFormatting sqref="Z52:Z54">
    <cfRule type="cellIs" dxfId="1156" priority="1313" operator="equal">
      <formula>"NÃO"</formula>
    </cfRule>
    <cfRule type="cellIs" dxfId="1155" priority="1314" operator="equal">
      <formula>"SIM"</formula>
    </cfRule>
  </conditionalFormatting>
  <conditionalFormatting sqref="Z52:Z54">
    <cfRule type="cellIs" dxfId="1154" priority="1312" operator="equal">
      <formula>"OPORTUNIDADE"</formula>
    </cfRule>
  </conditionalFormatting>
  <conditionalFormatting sqref="Z52:Z54">
    <cfRule type="cellIs" dxfId="1153" priority="1310" operator="equal">
      <formula>"NÃO"</formula>
    </cfRule>
    <cfRule type="cellIs" dxfId="1152" priority="1311" operator="equal">
      <formula>"SIM"</formula>
    </cfRule>
  </conditionalFormatting>
  <conditionalFormatting sqref="Z52:Z54">
    <cfRule type="cellIs" dxfId="1151" priority="1309" operator="equal">
      <formula>"OPORTUNIDADE"</formula>
    </cfRule>
  </conditionalFormatting>
  <conditionalFormatting sqref="Z52:Z54">
    <cfRule type="cellIs" dxfId="1150" priority="1307" operator="equal">
      <formula>"NÃO"</formula>
    </cfRule>
    <cfRule type="cellIs" dxfId="1149" priority="1308" operator="equal">
      <formula>"SIM"</formula>
    </cfRule>
  </conditionalFormatting>
  <conditionalFormatting sqref="Z52:Z54">
    <cfRule type="cellIs" dxfId="1148" priority="1306" operator="equal">
      <formula>"OPORTUNIDADE"</formula>
    </cfRule>
  </conditionalFormatting>
  <conditionalFormatting sqref="Z52:Z54">
    <cfRule type="cellIs" dxfId="1147" priority="1304" operator="equal">
      <formula>"NÃO"</formula>
    </cfRule>
    <cfRule type="cellIs" dxfId="1146" priority="1305" operator="equal">
      <formula>"SIM"</formula>
    </cfRule>
  </conditionalFormatting>
  <conditionalFormatting sqref="Z52:Z54">
    <cfRule type="cellIs" dxfId="1145" priority="1303" operator="equal">
      <formula>"OPORTUNIDADE"</formula>
    </cfRule>
  </conditionalFormatting>
  <conditionalFormatting sqref="Z52:Z54">
    <cfRule type="cellIs" dxfId="1144" priority="1301" operator="equal">
      <formula>"NÃO"</formula>
    </cfRule>
    <cfRule type="cellIs" dxfId="1143" priority="1302" operator="equal">
      <formula>"SIM"</formula>
    </cfRule>
  </conditionalFormatting>
  <conditionalFormatting sqref="Z52:Z54">
    <cfRule type="cellIs" dxfId="1142" priority="1300" operator="equal">
      <formula>"OPORTUNIDADE"</formula>
    </cfRule>
  </conditionalFormatting>
  <conditionalFormatting sqref="Z52:Z54">
    <cfRule type="cellIs" dxfId="1141" priority="1298" operator="equal">
      <formula>"NÃO"</formula>
    </cfRule>
    <cfRule type="cellIs" dxfId="1140" priority="1299" operator="equal">
      <formula>"SIM"</formula>
    </cfRule>
  </conditionalFormatting>
  <conditionalFormatting sqref="Y54">
    <cfRule type="cellIs" dxfId="1139" priority="1297" operator="equal">
      <formula>"OPORTUNIDADE"</formula>
    </cfRule>
  </conditionalFormatting>
  <conditionalFormatting sqref="Y54">
    <cfRule type="cellIs" dxfId="1138" priority="1295" operator="equal">
      <formula>"NÃO"</formula>
    </cfRule>
    <cfRule type="cellIs" dxfId="1137" priority="1296" operator="equal">
      <formula>"SIM"</formula>
    </cfRule>
  </conditionalFormatting>
  <conditionalFormatting sqref="Z50:Z53">
    <cfRule type="cellIs" dxfId="1136" priority="1293" operator="equal">
      <formula>"OPORTUNIDADE"</formula>
    </cfRule>
  </conditionalFormatting>
  <conditionalFormatting sqref="Z50:Z53">
    <cfRule type="cellIs" dxfId="1135" priority="1291" operator="equal">
      <formula>"NÃO"</formula>
    </cfRule>
    <cfRule type="cellIs" dxfId="1134" priority="1292" operator="equal">
      <formula>"SIM"</formula>
    </cfRule>
  </conditionalFormatting>
  <conditionalFormatting sqref="Z50:Z53">
    <cfRule type="cellIs" dxfId="1133" priority="1287" operator="equal">
      <formula>"OPORTUNIDADE"</formula>
    </cfRule>
  </conditionalFormatting>
  <conditionalFormatting sqref="Z50:Z53">
    <cfRule type="cellIs" dxfId="1132" priority="1285" operator="equal">
      <formula>"NÃO"</formula>
    </cfRule>
    <cfRule type="cellIs" dxfId="1131" priority="1286" operator="equal">
      <formula>"SIM"</formula>
    </cfRule>
  </conditionalFormatting>
  <conditionalFormatting sqref="Z50:Z53">
    <cfRule type="cellIs" dxfId="1130" priority="1284" operator="equal">
      <formula>"OPORTUNIDADE"</formula>
    </cfRule>
  </conditionalFormatting>
  <conditionalFormatting sqref="Z50:Z53">
    <cfRule type="cellIs" dxfId="1129" priority="1282" operator="equal">
      <formula>"NÃO"</formula>
    </cfRule>
    <cfRule type="cellIs" dxfId="1128" priority="1283" operator="equal">
      <formula>"SIM"</formula>
    </cfRule>
  </conditionalFormatting>
  <conditionalFormatting sqref="Z51:Z53">
    <cfRule type="cellIs" dxfId="1127" priority="1281" operator="equal">
      <formula>"OPORTUNIDADE"</formula>
    </cfRule>
  </conditionalFormatting>
  <conditionalFormatting sqref="Z51:Z53">
    <cfRule type="cellIs" dxfId="1126" priority="1279" operator="equal">
      <formula>"NÃO"</formula>
    </cfRule>
    <cfRule type="cellIs" dxfId="1125" priority="1280" operator="equal">
      <formula>"SIM"</formula>
    </cfRule>
  </conditionalFormatting>
  <conditionalFormatting sqref="Z50:Z51">
    <cfRule type="cellIs" dxfId="1124" priority="1278" operator="equal">
      <formula>"OPORTUNIDADE"</formula>
    </cfRule>
  </conditionalFormatting>
  <conditionalFormatting sqref="Z50:Z51">
    <cfRule type="cellIs" dxfId="1123" priority="1276" operator="equal">
      <formula>"NÃO"</formula>
    </cfRule>
    <cfRule type="cellIs" dxfId="1122" priority="1277" operator="equal">
      <formula>"SIM"</formula>
    </cfRule>
  </conditionalFormatting>
  <conditionalFormatting sqref="Z48:Z49">
    <cfRule type="cellIs" dxfId="1121" priority="1275" operator="equal">
      <formula>"OPORTUNIDADE"</formula>
    </cfRule>
  </conditionalFormatting>
  <conditionalFormatting sqref="Z48:Z49">
    <cfRule type="cellIs" dxfId="1120" priority="1273" operator="equal">
      <formula>"NÃO"</formula>
    </cfRule>
    <cfRule type="cellIs" dxfId="1119" priority="1274" operator="equal">
      <formula>"SIM"</formula>
    </cfRule>
  </conditionalFormatting>
  <conditionalFormatting sqref="Z46">
    <cfRule type="cellIs" dxfId="1118" priority="1266" operator="equal">
      <formula>"OPORTUNIDADE"</formula>
    </cfRule>
  </conditionalFormatting>
  <conditionalFormatting sqref="Z46">
    <cfRule type="cellIs" dxfId="1117" priority="1264" operator="equal">
      <formula>"NÃO"</formula>
    </cfRule>
    <cfRule type="cellIs" dxfId="1116" priority="1265" operator="equal">
      <formula>"SIM"</formula>
    </cfRule>
  </conditionalFormatting>
  <conditionalFormatting sqref="Y46:Y53 Y55:Y56">
    <cfRule type="cellIs" dxfId="1115" priority="1260" operator="equal">
      <formula>"OPORTUNIDADE"</formula>
    </cfRule>
  </conditionalFormatting>
  <conditionalFormatting sqref="Y46:Y53 Y55:Y56">
    <cfRule type="cellIs" dxfId="1114" priority="1258" operator="equal">
      <formula>"NÃO"</formula>
    </cfRule>
    <cfRule type="cellIs" dxfId="1113" priority="1259" operator="equal">
      <formula>"SIM"</formula>
    </cfRule>
  </conditionalFormatting>
  <conditionalFormatting sqref="Z54:Z55">
    <cfRule type="cellIs" dxfId="1112" priority="1257" operator="equal">
      <formula>"OPORTUNIDADE"</formula>
    </cfRule>
  </conditionalFormatting>
  <conditionalFormatting sqref="Z54:Z55">
    <cfRule type="cellIs" dxfId="1111" priority="1255" operator="equal">
      <formula>"NÃO"</formula>
    </cfRule>
    <cfRule type="cellIs" dxfId="1110" priority="1256" operator="equal">
      <formula>"SIM"</formula>
    </cfRule>
  </conditionalFormatting>
  <conditionalFormatting sqref="Z54:Z55">
    <cfRule type="cellIs" dxfId="1109" priority="1254" operator="equal">
      <formula>"OPORTUNIDADE"</formula>
    </cfRule>
  </conditionalFormatting>
  <conditionalFormatting sqref="Z54:Z55">
    <cfRule type="cellIs" dxfId="1108" priority="1252" operator="equal">
      <formula>"NÃO"</formula>
    </cfRule>
    <cfRule type="cellIs" dxfId="1107" priority="1253" operator="equal">
      <formula>"SIM"</formula>
    </cfRule>
  </conditionalFormatting>
  <conditionalFormatting sqref="Z54:Z55">
    <cfRule type="cellIs" dxfId="1106" priority="1251" operator="equal">
      <formula>"OPORTUNIDADE"</formula>
    </cfRule>
  </conditionalFormatting>
  <conditionalFormatting sqref="Z54:Z55">
    <cfRule type="cellIs" dxfId="1105" priority="1249" operator="equal">
      <formula>"NÃO"</formula>
    </cfRule>
    <cfRule type="cellIs" dxfId="1104" priority="1250" operator="equal">
      <formula>"SIM"</formula>
    </cfRule>
  </conditionalFormatting>
  <conditionalFormatting sqref="Z54:Z55">
    <cfRule type="cellIs" dxfId="1103" priority="1248" operator="equal">
      <formula>"OPORTUNIDADE"</formula>
    </cfRule>
  </conditionalFormatting>
  <conditionalFormatting sqref="Z54:Z55">
    <cfRule type="cellIs" dxfId="1102" priority="1246" operator="equal">
      <formula>"NÃO"</formula>
    </cfRule>
    <cfRule type="cellIs" dxfId="1101" priority="1247" operator="equal">
      <formula>"SIM"</formula>
    </cfRule>
  </conditionalFormatting>
  <conditionalFormatting sqref="BJ35:BK35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100" priority="1233" operator="equal">
      <formula>"OPORTUNIDADE"</formula>
    </cfRule>
  </conditionalFormatting>
  <conditionalFormatting sqref="Z56">
    <cfRule type="cellIs" dxfId="1099" priority="1231" operator="equal">
      <formula>"NÃO"</formula>
    </cfRule>
    <cfRule type="cellIs" dxfId="1098" priority="1232" operator="equal">
      <formula>"SIM"</formula>
    </cfRule>
  </conditionalFormatting>
  <conditionalFormatting sqref="BK43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97" priority="1214" operator="equal">
      <formula>"OPORTUNIDADE"</formula>
    </cfRule>
  </conditionalFormatting>
  <conditionalFormatting sqref="Z66">
    <cfRule type="cellIs" dxfId="1096" priority="1212" operator="equal">
      <formula>"NÃO"</formula>
    </cfRule>
    <cfRule type="cellIs" dxfId="1095" priority="1213" operator="equal">
      <formula>"SIM"</formula>
    </cfRule>
  </conditionalFormatting>
  <conditionalFormatting sqref="Z66">
    <cfRule type="cellIs" dxfId="1094" priority="1211" operator="equal">
      <formula>"OPORTUNIDADE"</formula>
    </cfRule>
  </conditionalFormatting>
  <conditionalFormatting sqref="Z66">
    <cfRule type="cellIs" dxfId="1093" priority="1209" operator="equal">
      <formula>"NÃO"</formula>
    </cfRule>
    <cfRule type="cellIs" dxfId="1092" priority="1210" operator="equal">
      <formula>"SIM"</formula>
    </cfRule>
  </conditionalFormatting>
  <conditionalFormatting sqref="Z66">
    <cfRule type="cellIs" dxfId="1091" priority="1208" operator="equal">
      <formula>"OPORTUNIDADE"</formula>
    </cfRule>
  </conditionalFormatting>
  <conditionalFormatting sqref="Z66">
    <cfRule type="cellIs" dxfId="1090" priority="1206" operator="equal">
      <formula>"NÃO"</formula>
    </cfRule>
    <cfRule type="cellIs" dxfId="1089" priority="1207" operator="equal">
      <formula>"SIM"</formula>
    </cfRule>
  </conditionalFormatting>
  <conditionalFormatting sqref="Z66">
    <cfRule type="cellIs" dxfId="1088" priority="1205" operator="equal">
      <formula>"OPORTUNIDADE"</formula>
    </cfRule>
  </conditionalFormatting>
  <conditionalFormatting sqref="Z66">
    <cfRule type="cellIs" dxfId="1087" priority="1203" operator="equal">
      <formula>"NÃO"</formula>
    </cfRule>
    <cfRule type="cellIs" dxfId="1086" priority="1204" operator="equal">
      <formula>"SIM"</formula>
    </cfRule>
  </conditionalFormatting>
  <conditionalFormatting sqref="Z66">
    <cfRule type="cellIs" dxfId="1085" priority="1202" operator="equal">
      <formula>"OPORTUNIDADE"</formula>
    </cfRule>
  </conditionalFormatting>
  <conditionalFormatting sqref="Z66">
    <cfRule type="cellIs" dxfId="1084" priority="1200" operator="equal">
      <formula>"NÃO"</formula>
    </cfRule>
    <cfRule type="cellIs" dxfId="1083" priority="1201" operator="equal">
      <formula>"SIM"</formula>
    </cfRule>
  </conditionalFormatting>
  <conditionalFormatting sqref="Y66">
    <cfRule type="cellIs" dxfId="1082" priority="1199" operator="equal">
      <formula>"OPORTUNIDADE"</formula>
    </cfRule>
  </conditionalFormatting>
  <conditionalFormatting sqref="Y66">
    <cfRule type="cellIs" dxfId="1081" priority="1197" operator="equal">
      <formula>"NÃO"</formula>
    </cfRule>
    <cfRule type="cellIs" dxfId="1080" priority="1198" operator="equal">
      <formula>"SIM"</formula>
    </cfRule>
  </conditionalFormatting>
  <conditionalFormatting sqref="Z65">
    <cfRule type="cellIs" dxfId="1079" priority="1196" operator="equal">
      <formula>"OPORTUNIDADE"</formula>
    </cfRule>
  </conditionalFormatting>
  <conditionalFormatting sqref="Z65">
    <cfRule type="cellIs" dxfId="1078" priority="1194" operator="equal">
      <formula>"NÃO"</formula>
    </cfRule>
    <cfRule type="cellIs" dxfId="1077" priority="1195" operator="equal">
      <formula>"SIM"</formula>
    </cfRule>
  </conditionalFormatting>
  <conditionalFormatting sqref="Z65">
    <cfRule type="cellIs" dxfId="1076" priority="1193" operator="equal">
      <formula>"OPORTUNIDADE"</formula>
    </cfRule>
  </conditionalFormatting>
  <conditionalFormatting sqref="Z65">
    <cfRule type="cellIs" dxfId="1075" priority="1191" operator="equal">
      <formula>"NÃO"</formula>
    </cfRule>
    <cfRule type="cellIs" dxfId="1074" priority="1192" operator="equal">
      <formula>"SIM"</formula>
    </cfRule>
  </conditionalFormatting>
  <conditionalFormatting sqref="Z65">
    <cfRule type="cellIs" dxfId="1073" priority="1190" operator="equal">
      <formula>"OPORTUNIDADE"</formula>
    </cfRule>
  </conditionalFormatting>
  <conditionalFormatting sqref="Z65">
    <cfRule type="cellIs" dxfId="1072" priority="1188" operator="equal">
      <formula>"NÃO"</formula>
    </cfRule>
    <cfRule type="cellIs" dxfId="1071" priority="1189" operator="equal">
      <formula>"SIM"</formula>
    </cfRule>
  </conditionalFormatting>
  <conditionalFormatting sqref="Z65">
    <cfRule type="cellIs" dxfId="1070" priority="1187" operator="equal">
      <formula>"OPORTUNIDADE"</formula>
    </cfRule>
  </conditionalFormatting>
  <conditionalFormatting sqref="Z65">
    <cfRule type="cellIs" dxfId="1069" priority="1185" operator="equal">
      <formula>"NÃO"</formula>
    </cfRule>
    <cfRule type="cellIs" dxfId="1068" priority="1186" operator="equal">
      <formula>"SIM"</formula>
    </cfRule>
  </conditionalFormatting>
  <conditionalFormatting sqref="Z65">
    <cfRule type="cellIs" dxfId="1067" priority="1184" operator="equal">
      <formula>"OPORTUNIDADE"</formula>
    </cfRule>
  </conditionalFormatting>
  <conditionalFormatting sqref="Z65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Y65">
    <cfRule type="cellIs" dxfId="1064" priority="1181" operator="equal">
      <formula>"OPORTUNIDADE"</formula>
    </cfRule>
  </conditionalFormatting>
  <conditionalFormatting sqref="Y65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69">
    <cfRule type="cellIs" dxfId="1061" priority="1175" operator="equal">
      <formula>"OPORTUNIDADE"</formula>
    </cfRule>
  </conditionalFormatting>
  <conditionalFormatting sqref="Z69">
    <cfRule type="cellIs" dxfId="1060" priority="1173" operator="equal">
      <formula>"NÃO"</formula>
    </cfRule>
    <cfRule type="cellIs" dxfId="1059" priority="1174" operator="equal">
      <formula>"SIM"</formula>
    </cfRule>
  </conditionalFormatting>
  <conditionalFormatting sqref="Z69">
    <cfRule type="cellIs" dxfId="1058" priority="1172" operator="equal">
      <formula>"OPORTUNIDADE"</formula>
    </cfRule>
  </conditionalFormatting>
  <conditionalFormatting sqref="Z69">
    <cfRule type="cellIs" dxfId="1057" priority="1170" operator="equal">
      <formula>"NÃO"</formula>
    </cfRule>
    <cfRule type="cellIs" dxfId="1056" priority="1171" operator="equal">
      <formula>"SIM"</formula>
    </cfRule>
  </conditionalFormatting>
  <conditionalFormatting sqref="Z69">
    <cfRule type="cellIs" dxfId="1055" priority="1169" operator="equal">
      <formula>"OPORTUNIDADE"</formula>
    </cfRule>
  </conditionalFormatting>
  <conditionalFormatting sqref="Z69">
    <cfRule type="cellIs" dxfId="1054" priority="1167" operator="equal">
      <formula>"NÃO"</formula>
    </cfRule>
    <cfRule type="cellIs" dxfId="1053" priority="1168" operator="equal">
      <formula>"SIM"</formula>
    </cfRule>
  </conditionalFormatting>
  <conditionalFormatting sqref="Z69">
    <cfRule type="cellIs" dxfId="1052" priority="1166" operator="equal">
      <formula>"OPORTUNIDADE"</formula>
    </cfRule>
  </conditionalFormatting>
  <conditionalFormatting sqref="Z69">
    <cfRule type="cellIs" dxfId="1051" priority="1164" operator="equal">
      <formula>"NÃO"</formula>
    </cfRule>
    <cfRule type="cellIs" dxfId="1050" priority="1165" operator="equal">
      <formula>"SIM"</formula>
    </cfRule>
  </conditionalFormatting>
  <conditionalFormatting sqref="BP50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49" priority="1156" operator="equal">
      <formula>"OPORTUNIDADE"</formula>
    </cfRule>
  </conditionalFormatting>
  <conditionalFormatting sqref="Z77:Z78">
    <cfRule type="cellIs" dxfId="1048" priority="1154" operator="equal">
      <formula>"NÃO"</formula>
    </cfRule>
    <cfRule type="cellIs" dxfId="1047" priority="1155" operator="equal">
      <formula>"SIM"</formula>
    </cfRule>
  </conditionalFormatting>
  <conditionalFormatting sqref="Y77:Y78 Y80:Y85">
    <cfRule type="cellIs" dxfId="1046" priority="1150" operator="equal">
      <formula>"OPORTUNIDADE"</formula>
    </cfRule>
  </conditionalFormatting>
  <conditionalFormatting sqref="Y77:Y78 Y80:Y85">
    <cfRule type="cellIs" dxfId="1045" priority="1148" operator="equal">
      <formula>"NÃO"</formula>
    </cfRule>
    <cfRule type="cellIs" dxfId="1044" priority="1149" operator="equal">
      <formula>"SIM"</formula>
    </cfRule>
  </conditionalFormatting>
  <conditionalFormatting sqref="BK69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43" priority="1143" operator="equal">
      <formula>"OPORTUNIDADE"</formula>
    </cfRule>
  </conditionalFormatting>
  <conditionalFormatting sqref="Z84">
    <cfRule type="cellIs" dxfId="1042" priority="1141" operator="equal">
      <formula>"NÃO"</formula>
    </cfRule>
    <cfRule type="cellIs" dxfId="1041" priority="1142" operator="equal">
      <formula>"SIM"</formula>
    </cfRule>
  </conditionalFormatting>
  <conditionalFormatting sqref="Z84">
    <cfRule type="cellIs" dxfId="1040" priority="1140" operator="equal">
      <formula>"OPORTUNIDADE"</formula>
    </cfRule>
  </conditionalFormatting>
  <conditionalFormatting sqref="Z84">
    <cfRule type="cellIs" dxfId="1039" priority="1138" operator="equal">
      <formula>"NÃO"</formula>
    </cfRule>
    <cfRule type="cellIs" dxfId="1038" priority="1139" operator="equal">
      <formula>"SIM"</formula>
    </cfRule>
  </conditionalFormatting>
  <conditionalFormatting sqref="Z84">
    <cfRule type="cellIs" dxfId="1037" priority="1137" operator="equal">
      <formula>"OPORTUNIDADE"</formula>
    </cfRule>
  </conditionalFormatting>
  <conditionalFormatting sqref="Z84">
    <cfRule type="cellIs" dxfId="1036" priority="1135" operator="equal">
      <formula>"NÃO"</formula>
    </cfRule>
    <cfRule type="cellIs" dxfId="1035" priority="1136" operator="equal">
      <formula>"SIM"</formula>
    </cfRule>
  </conditionalFormatting>
  <conditionalFormatting sqref="Z84">
    <cfRule type="cellIs" dxfId="1034" priority="1134" operator="equal">
      <formula>"OPORTUNIDADE"</formula>
    </cfRule>
  </conditionalFormatting>
  <conditionalFormatting sqref="Z84">
    <cfRule type="cellIs" dxfId="1033" priority="1132" operator="equal">
      <formula>"NÃO"</formula>
    </cfRule>
    <cfRule type="cellIs" dxfId="1032" priority="1133" operator="equal">
      <formula>"SIM"</formula>
    </cfRule>
  </conditionalFormatting>
  <conditionalFormatting sqref="Z94:Z95">
    <cfRule type="cellIs" dxfId="1031" priority="1131" operator="equal">
      <formula>"OPORTUNIDADE"</formula>
    </cfRule>
  </conditionalFormatting>
  <conditionalFormatting sqref="Z94:Z95">
    <cfRule type="cellIs" dxfId="1030" priority="1129" operator="equal">
      <formula>"NÃO"</formula>
    </cfRule>
    <cfRule type="cellIs" dxfId="1029" priority="1130" operator="equal">
      <formula>"SIM"</formula>
    </cfRule>
  </conditionalFormatting>
  <conditionalFormatting sqref="Z94:Z95">
    <cfRule type="cellIs" dxfId="1028" priority="1128" operator="equal">
      <formula>"OPORTUNIDADE"</formula>
    </cfRule>
  </conditionalFormatting>
  <conditionalFormatting sqref="Z94:Z95">
    <cfRule type="cellIs" dxfId="1027" priority="1126" operator="equal">
      <formula>"NÃO"</formula>
    </cfRule>
    <cfRule type="cellIs" dxfId="1026" priority="1127" operator="equal">
      <formula>"SIM"</formula>
    </cfRule>
  </conditionalFormatting>
  <conditionalFormatting sqref="Z94:Z95">
    <cfRule type="cellIs" dxfId="1025" priority="1125" operator="equal">
      <formula>"OPORTUNIDADE"</formula>
    </cfRule>
  </conditionalFormatting>
  <conditionalFormatting sqref="Z94:Z95">
    <cfRule type="cellIs" dxfId="1024" priority="1123" operator="equal">
      <formula>"NÃO"</formula>
    </cfRule>
    <cfRule type="cellIs" dxfId="1023" priority="1124" operator="equal">
      <formula>"SIM"</formula>
    </cfRule>
  </conditionalFormatting>
  <conditionalFormatting sqref="Z94:Z95">
    <cfRule type="cellIs" dxfId="1022" priority="1122" operator="equal">
      <formula>"OPORTUNIDADE"</formula>
    </cfRule>
  </conditionalFormatting>
  <conditionalFormatting sqref="Z94:Z95">
    <cfRule type="cellIs" dxfId="1021" priority="1120" operator="equal">
      <formula>"NÃO"</formula>
    </cfRule>
    <cfRule type="cellIs" dxfId="1020" priority="1121" operator="equal">
      <formula>"SIM"</formula>
    </cfRule>
  </conditionalFormatting>
  <conditionalFormatting sqref="Z94:Z95">
    <cfRule type="cellIs" dxfId="1019" priority="1119" operator="equal">
      <formula>"OPORTUNIDADE"</formula>
    </cfRule>
  </conditionalFormatting>
  <conditionalFormatting sqref="Z94:Z95">
    <cfRule type="cellIs" dxfId="1018" priority="1117" operator="equal">
      <formula>"NÃO"</formula>
    </cfRule>
    <cfRule type="cellIs" dxfId="1017" priority="1118" operator="equal">
      <formula>"SIM"</formula>
    </cfRule>
  </conditionalFormatting>
  <conditionalFormatting sqref="Z82">
    <cfRule type="cellIs" dxfId="1016" priority="1113" operator="equal">
      <formula>"OPORTUNIDADE"</formula>
    </cfRule>
  </conditionalFormatting>
  <conditionalFormatting sqref="Z82">
    <cfRule type="cellIs" dxfId="1015" priority="1111" operator="equal">
      <formula>"NÃO"</formula>
    </cfRule>
    <cfRule type="cellIs" dxfId="1014" priority="1112" operator="equal">
      <formula>"SIM"</formula>
    </cfRule>
  </conditionalFormatting>
  <conditionalFormatting sqref="Z82">
    <cfRule type="cellIs" dxfId="1013" priority="1110" operator="equal">
      <formula>"OPORTUNIDADE"</formula>
    </cfRule>
  </conditionalFormatting>
  <conditionalFormatting sqref="Z82">
    <cfRule type="cellIs" dxfId="1012" priority="1108" operator="equal">
      <formula>"NÃO"</formula>
    </cfRule>
    <cfRule type="cellIs" dxfId="1011" priority="1109" operator="equal">
      <formula>"SIM"</formula>
    </cfRule>
  </conditionalFormatting>
  <conditionalFormatting sqref="Z82">
    <cfRule type="cellIs" dxfId="1010" priority="1107" operator="equal">
      <formula>"OPORTUNIDADE"</formula>
    </cfRule>
  </conditionalFormatting>
  <conditionalFormatting sqref="Z82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Z82">
    <cfRule type="cellIs" dxfId="1007" priority="1104" operator="equal">
      <formula>"OPORTUNIDADE"</formula>
    </cfRule>
  </conditionalFormatting>
  <conditionalFormatting sqref="Z82">
    <cfRule type="cellIs" dxfId="1006" priority="1102" operator="equal">
      <formula>"NÃO"</formula>
    </cfRule>
    <cfRule type="cellIs" dxfId="1005" priority="1103" operator="equal">
      <formula>"SIM"</formula>
    </cfRule>
  </conditionalFormatting>
  <conditionalFormatting sqref="Z82">
    <cfRule type="cellIs" dxfId="1004" priority="1101" operator="equal">
      <formula>"OPORTUNIDADE"</formula>
    </cfRule>
  </conditionalFormatting>
  <conditionalFormatting sqref="Z82">
    <cfRule type="cellIs" dxfId="1003" priority="1099" operator="equal">
      <formula>"NÃO"</formula>
    </cfRule>
    <cfRule type="cellIs" dxfId="1002" priority="1100" operator="equal">
      <formula>"SIM"</formula>
    </cfRule>
  </conditionalFormatting>
  <conditionalFormatting sqref="Z87">
    <cfRule type="cellIs" dxfId="1001" priority="1095" operator="equal">
      <formula>"OPORTUNIDADE"</formula>
    </cfRule>
  </conditionalFormatting>
  <conditionalFormatting sqref="Z87">
    <cfRule type="cellIs" dxfId="1000" priority="1093" operator="equal">
      <formula>"NÃO"</formula>
    </cfRule>
    <cfRule type="cellIs" dxfId="999" priority="1094" operator="equal">
      <formula>"SIM"</formula>
    </cfRule>
  </conditionalFormatting>
  <conditionalFormatting sqref="Z87">
    <cfRule type="cellIs" dxfId="998" priority="1092" operator="equal">
      <formula>"OPORTUNIDADE"</formula>
    </cfRule>
  </conditionalFormatting>
  <conditionalFormatting sqref="Z87">
    <cfRule type="cellIs" dxfId="997" priority="1090" operator="equal">
      <formula>"NÃO"</formula>
    </cfRule>
    <cfRule type="cellIs" dxfId="996" priority="1091" operator="equal">
      <formula>"SIM"</formula>
    </cfRule>
  </conditionalFormatting>
  <conditionalFormatting sqref="Z87">
    <cfRule type="cellIs" dxfId="995" priority="1089" operator="equal">
      <formula>"OPORTUNIDADE"</formula>
    </cfRule>
  </conditionalFormatting>
  <conditionalFormatting sqref="Z87">
    <cfRule type="cellIs" dxfId="994" priority="1087" operator="equal">
      <formula>"NÃO"</formula>
    </cfRule>
    <cfRule type="cellIs" dxfId="993" priority="1088" operator="equal">
      <formula>"SIM"</formula>
    </cfRule>
  </conditionalFormatting>
  <conditionalFormatting sqref="Z87">
    <cfRule type="cellIs" dxfId="992" priority="1086" operator="equal">
      <formula>"OPORTUNIDADE"</formula>
    </cfRule>
  </conditionalFormatting>
  <conditionalFormatting sqref="Z87">
    <cfRule type="cellIs" dxfId="991" priority="1084" operator="equal">
      <formula>"NÃO"</formula>
    </cfRule>
    <cfRule type="cellIs" dxfId="990" priority="1085" operator="equal">
      <formula>"SIM"</formula>
    </cfRule>
  </conditionalFormatting>
  <conditionalFormatting sqref="Z87">
    <cfRule type="cellIs" dxfId="989" priority="1083" operator="equal">
      <formula>"OPORTUNIDADE"</formula>
    </cfRule>
  </conditionalFormatting>
  <conditionalFormatting sqref="Z87">
    <cfRule type="cellIs" dxfId="988" priority="1081" operator="equal">
      <formula>"NÃO"</formula>
    </cfRule>
    <cfRule type="cellIs" dxfId="987" priority="1082" operator="equal">
      <formula>"SIM"</formula>
    </cfRule>
  </conditionalFormatting>
  <conditionalFormatting sqref="Z95:Z96">
    <cfRule type="cellIs" dxfId="986" priority="1080" operator="equal">
      <formula>"OPORTUNIDADE"</formula>
    </cfRule>
  </conditionalFormatting>
  <conditionalFormatting sqref="Z95:Z96">
    <cfRule type="cellIs" dxfId="985" priority="1078" operator="equal">
      <formula>"NÃO"</formula>
    </cfRule>
    <cfRule type="cellIs" dxfId="984" priority="1079" operator="equal">
      <formula>"SIM"</formula>
    </cfRule>
  </conditionalFormatting>
  <conditionalFormatting sqref="Z95:Z96">
    <cfRule type="cellIs" dxfId="983" priority="1077" operator="equal">
      <formula>"OPORTUNIDADE"</formula>
    </cfRule>
  </conditionalFormatting>
  <conditionalFormatting sqref="Z95:Z96">
    <cfRule type="cellIs" dxfId="982" priority="1075" operator="equal">
      <formula>"NÃO"</formula>
    </cfRule>
    <cfRule type="cellIs" dxfId="981" priority="1076" operator="equal">
      <formula>"SIM"</formula>
    </cfRule>
  </conditionalFormatting>
  <conditionalFormatting sqref="Z95:Z96">
    <cfRule type="cellIs" dxfId="980" priority="1074" operator="equal">
      <formula>"OPORTUNIDADE"</formula>
    </cfRule>
  </conditionalFormatting>
  <conditionalFormatting sqref="Z95:Z96">
    <cfRule type="cellIs" dxfId="979" priority="1072" operator="equal">
      <formula>"NÃO"</formula>
    </cfRule>
    <cfRule type="cellIs" dxfId="978" priority="1073" operator="equal">
      <formula>"SIM"</formula>
    </cfRule>
  </conditionalFormatting>
  <conditionalFormatting sqref="Z95:Z96">
    <cfRule type="cellIs" dxfId="977" priority="1071" operator="equal">
      <formula>"OPORTUNIDADE"</formula>
    </cfRule>
  </conditionalFormatting>
  <conditionalFormatting sqref="Z95:Z96">
    <cfRule type="cellIs" dxfId="976" priority="1069" operator="equal">
      <formula>"NÃO"</formula>
    </cfRule>
    <cfRule type="cellIs" dxfId="975" priority="1070" operator="equal">
      <formula>"SIM"</formula>
    </cfRule>
  </conditionalFormatting>
  <conditionalFormatting sqref="Z95:Z96">
    <cfRule type="cellIs" dxfId="974" priority="1068" operator="equal">
      <formula>"OPORTUNIDADE"</formula>
    </cfRule>
  </conditionalFormatting>
  <conditionalFormatting sqref="Z95:Z96">
    <cfRule type="cellIs" dxfId="973" priority="1066" operator="equal">
      <formula>"NÃO"</formula>
    </cfRule>
    <cfRule type="cellIs" dxfId="972" priority="1067" operator="equal">
      <formula>"SIM"</formula>
    </cfRule>
  </conditionalFormatting>
  <conditionalFormatting sqref="Z98:Z99">
    <cfRule type="cellIs" dxfId="971" priority="1065" operator="equal">
      <formula>"OPORTUNIDADE"</formula>
    </cfRule>
  </conditionalFormatting>
  <conditionalFormatting sqref="Z98:Z99">
    <cfRule type="cellIs" dxfId="970" priority="1063" operator="equal">
      <formula>"NÃO"</formula>
    </cfRule>
    <cfRule type="cellIs" dxfId="969" priority="1064" operator="equal">
      <formula>"SIM"</formula>
    </cfRule>
  </conditionalFormatting>
  <conditionalFormatting sqref="Z98:Z99">
    <cfRule type="cellIs" dxfId="968" priority="1047" operator="equal">
      <formula>"OPORTUNIDADE"</formula>
    </cfRule>
  </conditionalFormatting>
  <conditionalFormatting sqref="Z98:Z99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98:Z99">
    <cfRule type="cellIs" dxfId="965" priority="1044" operator="equal">
      <formula>"OPORTUNIDADE"</formula>
    </cfRule>
  </conditionalFormatting>
  <conditionalFormatting sqref="Z98:Z99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98:Z99">
    <cfRule type="cellIs" dxfId="962" priority="1041" operator="equal">
      <formula>"OPORTUNIDADE"</formula>
    </cfRule>
  </conditionalFormatting>
  <conditionalFormatting sqref="Z98:Z99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98:Z99">
    <cfRule type="cellIs" dxfId="959" priority="1020" operator="equal">
      <formula>"OPORTUNIDADE"</formula>
    </cfRule>
  </conditionalFormatting>
  <conditionalFormatting sqref="Z98:Z99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98:Z99">
    <cfRule type="cellIs" dxfId="956" priority="1017" operator="equal">
      <formula>"OPORTUNIDADE"</formula>
    </cfRule>
  </conditionalFormatting>
  <conditionalFormatting sqref="Z98:Z99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98:Z99">
    <cfRule type="cellIs" dxfId="953" priority="1002" operator="equal">
      <formula>"OPORTUNIDADE"</formula>
    </cfRule>
  </conditionalFormatting>
  <conditionalFormatting sqref="Z98:Z99">
    <cfRule type="cellIs" dxfId="952" priority="1000" operator="equal">
      <formula>"NÃO"</formula>
    </cfRule>
    <cfRule type="cellIs" dxfId="951" priority="1001" operator="equal">
      <formula>"SIM"</formula>
    </cfRule>
  </conditionalFormatting>
  <conditionalFormatting sqref="Z98:Z99">
    <cfRule type="cellIs" dxfId="950" priority="999" operator="equal">
      <formula>"OPORTUNIDADE"</formula>
    </cfRule>
  </conditionalFormatting>
  <conditionalFormatting sqref="Z98:Z99">
    <cfRule type="cellIs" dxfId="949" priority="997" operator="equal">
      <formula>"NÃO"</formula>
    </cfRule>
    <cfRule type="cellIs" dxfId="948" priority="998" operator="equal">
      <formula>"SIM"</formula>
    </cfRule>
  </conditionalFormatting>
  <conditionalFormatting sqref="Z98:Z99">
    <cfRule type="cellIs" dxfId="947" priority="996" operator="equal">
      <formula>"OPORTUNIDADE"</formula>
    </cfRule>
  </conditionalFormatting>
  <conditionalFormatting sqref="Z98:Z99">
    <cfRule type="cellIs" dxfId="946" priority="994" operator="equal">
      <formula>"NÃO"</formula>
    </cfRule>
    <cfRule type="cellIs" dxfId="945" priority="995" operator="equal">
      <formula>"SIM"</formula>
    </cfRule>
  </conditionalFormatting>
  <conditionalFormatting sqref="Z98:Z99">
    <cfRule type="cellIs" dxfId="944" priority="966" operator="equal">
      <formula>"OPORTUNIDADE"</formula>
    </cfRule>
  </conditionalFormatting>
  <conditionalFormatting sqref="Z98:Z99">
    <cfRule type="cellIs" dxfId="943" priority="964" operator="equal">
      <formula>"NÃO"</formula>
    </cfRule>
    <cfRule type="cellIs" dxfId="942" priority="965" operator="equal">
      <formula>"SIM"</formula>
    </cfRule>
  </conditionalFormatting>
  <conditionalFormatting sqref="Z98:Z99">
    <cfRule type="cellIs" dxfId="941" priority="963" operator="equal">
      <formula>"OPORTUNIDADE"</formula>
    </cfRule>
  </conditionalFormatting>
  <conditionalFormatting sqref="Z98:Z99">
    <cfRule type="cellIs" dxfId="940" priority="961" operator="equal">
      <formula>"NÃO"</formula>
    </cfRule>
    <cfRule type="cellIs" dxfId="939" priority="962" operator="equal">
      <formula>"SIM"</formula>
    </cfRule>
  </conditionalFormatting>
  <conditionalFormatting sqref="Z98:Z99">
    <cfRule type="cellIs" dxfId="938" priority="960" operator="equal">
      <formula>"OPORTUNIDADE"</formula>
    </cfRule>
  </conditionalFormatting>
  <conditionalFormatting sqref="Z98:Z99">
    <cfRule type="cellIs" dxfId="937" priority="958" operator="equal">
      <formula>"NÃO"</formula>
    </cfRule>
    <cfRule type="cellIs" dxfId="936" priority="959" operator="equal">
      <formula>"SIM"</formula>
    </cfRule>
  </conditionalFormatting>
  <conditionalFormatting sqref="Z98:Z99">
    <cfRule type="cellIs" dxfId="935" priority="957" operator="equal">
      <formula>"OPORTUNIDADE"</formula>
    </cfRule>
  </conditionalFormatting>
  <conditionalFormatting sqref="Z98:Z99">
    <cfRule type="cellIs" dxfId="934" priority="955" operator="equal">
      <formula>"NÃO"</formula>
    </cfRule>
    <cfRule type="cellIs" dxfId="933" priority="956" operator="equal">
      <formula>"SIM"</formula>
    </cfRule>
  </conditionalFormatting>
  <conditionalFormatting sqref="Z98:Z99">
    <cfRule type="cellIs" dxfId="932" priority="954" operator="equal">
      <formula>"OPORTUNIDADE"</formula>
    </cfRule>
  </conditionalFormatting>
  <conditionalFormatting sqref="Z98:Z99">
    <cfRule type="cellIs" dxfId="931" priority="952" operator="equal">
      <formula>"NÃO"</formula>
    </cfRule>
    <cfRule type="cellIs" dxfId="930" priority="953" operator="equal">
      <formula>"SIM"</formula>
    </cfRule>
  </conditionalFormatting>
  <conditionalFormatting sqref="Z98:Z99">
    <cfRule type="cellIs" dxfId="929" priority="951" operator="equal">
      <formula>"OPORTUNIDADE"</formula>
    </cfRule>
  </conditionalFormatting>
  <conditionalFormatting sqref="Z98:Z99">
    <cfRule type="cellIs" dxfId="928" priority="949" operator="equal">
      <formula>"NÃO"</formula>
    </cfRule>
    <cfRule type="cellIs" dxfId="927" priority="950" operator="equal">
      <formula>"SIM"</formula>
    </cfRule>
  </conditionalFormatting>
  <conditionalFormatting sqref="Z98:Z99">
    <cfRule type="cellIs" dxfId="926" priority="948" operator="equal">
      <formula>"OPORTUNIDADE"</formula>
    </cfRule>
  </conditionalFormatting>
  <conditionalFormatting sqref="Z98:Z99">
    <cfRule type="cellIs" dxfId="925" priority="946" operator="equal">
      <formula>"NÃO"</formula>
    </cfRule>
    <cfRule type="cellIs" dxfId="924" priority="947" operator="equal">
      <formula>"SIM"</formula>
    </cfRule>
  </conditionalFormatting>
  <conditionalFormatting sqref="Z98:Z99">
    <cfRule type="cellIs" dxfId="923" priority="945" operator="equal">
      <formula>"OPORTUNIDADE"</formula>
    </cfRule>
  </conditionalFormatting>
  <conditionalFormatting sqref="Z98:Z99">
    <cfRule type="cellIs" dxfId="922" priority="943" operator="equal">
      <formula>"NÃO"</formula>
    </cfRule>
    <cfRule type="cellIs" dxfId="921" priority="944" operator="equal">
      <formula>"SIM"</formula>
    </cfRule>
  </conditionalFormatting>
  <conditionalFormatting sqref="Z98:Z99">
    <cfRule type="cellIs" dxfId="920" priority="942" operator="equal">
      <formula>"OPORTUNIDADE"</formula>
    </cfRule>
  </conditionalFormatting>
  <conditionalFormatting sqref="Z98:Z99">
    <cfRule type="cellIs" dxfId="919" priority="940" operator="equal">
      <formula>"NÃO"</formula>
    </cfRule>
    <cfRule type="cellIs" dxfId="918" priority="941" operator="equal">
      <formula>"SIM"</formula>
    </cfRule>
  </conditionalFormatting>
  <conditionalFormatting sqref="Y98:Y99">
    <cfRule type="cellIs" dxfId="917" priority="939" operator="equal">
      <formula>"OPORTUNIDADE"</formula>
    </cfRule>
  </conditionalFormatting>
  <conditionalFormatting sqref="Y98:Y99">
    <cfRule type="cellIs" dxfId="916" priority="937" operator="equal">
      <formula>"NÃO"</formula>
    </cfRule>
    <cfRule type="cellIs" dxfId="915" priority="938" operator="equal">
      <formula>"SIM"</formula>
    </cfRule>
  </conditionalFormatting>
  <conditionalFormatting sqref="Z98:Z100">
    <cfRule type="cellIs" dxfId="914" priority="936" operator="equal">
      <formula>"OPORTUNIDADE"</formula>
    </cfRule>
  </conditionalFormatting>
  <conditionalFormatting sqref="Z98:Z100">
    <cfRule type="cellIs" dxfId="913" priority="934" operator="equal">
      <formula>"NÃO"</formula>
    </cfRule>
    <cfRule type="cellIs" dxfId="912" priority="935" operator="equal">
      <formula>"SIM"</formula>
    </cfRule>
  </conditionalFormatting>
  <conditionalFormatting sqref="Z98:Z100">
    <cfRule type="cellIs" dxfId="911" priority="933" operator="equal">
      <formula>"OPORTUNIDADE"</formula>
    </cfRule>
  </conditionalFormatting>
  <conditionalFormatting sqref="Z98:Z100">
    <cfRule type="cellIs" dxfId="910" priority="931" operator="equal">
      <formula>"NÃO"</formula>
    </cfRule>
    <cfRule type="cellIs" dxfId="909" priority="932" operator="equal">
      <formula>"SIM"</formula>
    </cfRule>
  </conditionalFormatting>
  <conditionalFormatting sqref="Z98:Z100">
    <cfRule type="cellIs" dxfId="908" priority="930" operator="equal">
      <formula>"OPORTUNIDADE"</formula>
    </cfRule>
  </conditionalFormatting>
  <conditionalFormatting sqref="Z98:Z100">
    <cfRule type="cellIs" dxfId="907" priority="928" operator="equal">
      <formula>"NÃO"</formula>
    </cfRule>
    <cfRule type="cellIs" dxfId="906" priority="929" operator="equal">
      <formula>"SIM"</formula>
    </cfRule>
  </conditionalFormatting>
  <conditionalFormatting sqref="Z98:Z100">
    <cfRule type="cellIs" dxfId="905" priority="927" operator="equal">
      <formula>"OPORTUNIDADE"</formula>
    </cfRule>
  </conditionalFormatting>
  <conditionalFormatting sqref="Z98:Z100">
    <cfRule type="cellIs" dxfId="904" priority="925" operator="equal">
      <formula>"NÃO"</formula>
    </cfRule>
    <cfRule type="cellIs" dxfId="903" priority="926" operator="equal">
      <formula>"SIM"</formula>
    </cfRule>
  </conditionalFormatting>
  <conditionalFormatting sqref="BK65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902" priority="896" operator="equal">
      <formula>"OPORTUNIDADE"</formula>
    </cfRule>
  </conditionalFormatting>
  <conditionalFormatting sqref="Z79">
    <cfRule type="cellIs" dxfId="901" priority="894" operator="equal">
      <formula>"NÃO"</formula>
    </cfRule>
    <cfRule type="cellIs" dxfId="900" priority="895" operator="equal">
      <formula>"SIM"</formula>
    </cfRule>
  </conditionalFormatting>
  <conditionalFormatting sqref="Z79">
    <cfRule type="cellIs" dxfId="899" priority="893" operator="equal">
      <formula>"OPORTUNIDADE"</formula>
    </cfRule>
  </conditionalFormatting>
  <conditionalFormatting sqref="Z79">
    <cfRule type="cellIs" dxfId="898" priority="891" operator="equal">
      <formula>"NÃO"</formula>
    </cfRule>
    <cfRule type="cellIs" dxfId="897" priority="892" operator="equal">
      <formula>"SIM"</formula>
    </cfRule>
  </conditionalFormatting>
  <conditionalFormatting sqref="Z79">
    <cfRule type="cellIs" dxfId="896" priority="890" operator="equal">
      <formula>"OPORTUNIDADE"</formula>
    </cfRule>
  </conditionalFormatting>
  <conditionalFormatting sqref="Z79">
    <cfRule type="cellIs" dxfId="895" priority="888" operator="equal">
      <formula>"NÃO"</formula>
    </cfRule>
    <cfRule type="cellIs" dxfId="894" priority="889" operator="equal">
      <formula>"SIM"</formula>
    </cfRule>
  </conditionalFormatting>
  <conditionalFormatting sqref="Z79">
    <cfRule type="cellIs" dxfId="893" priority="887" operator="equal">
      <formula>"OPORTUNIDADE"</formula>
    </cfRule>
  </conditionalFormatting>
  <conditionalFormatting sqref="Z79">
    <cfRule type="cellIs" dxfId="892" priority="885" operator="equal">
      <formula>"NÃO"</formula>
    </cfRule>
    <cfRule type="cellIs" dxfId="891" priority="886" operator="equal">
      <formula>"SIM"</formula>
    </cfRule>
  </conditionalFormatting>
  <conditionalFormatting sqref="Z79">
    <cfRule type="cellIs" dxfId="890" priority="884" operator="equal">
      <formula>"OPORTUNIDADE"</formula>
    </cfRule>
  </conditionalFormatting>
  <conditionalFormatting sqref="Z79">
    <cfRule type="cellIs" dxfId="889" priority="882" operator="equal">
      <formula>"NÃO"</formula>
    </cfRule>
    <cfRule type="cellIs" dxfId="888" priority="883" operator="equal">
      <formula>"SIM"</formula>
    </cfRule>
  </conditionalFormatting>
  <conditionalFormatting sqref="Y79">
    <cfRule type="cellIs" dxfId="887" priority="881" operator="equal">
      <formula>"OPORTUNIDADE"</formula>
    </cfRule>
  </conditionalFormatting>
  <conditionalFormatting sqref="Y79">
    <cfRule type="cellIs" dxfId="886" priority="879" operator="equal">
      <formula>"NÃO"</formula>
    </cfRule>
    <cfRule type="cellIs" dxfId="885" priority="880" operator="equal">
      <formula>"SIM"</formula>
    </cfRule>
  </conditionalFormatting>
  <conditionalFormatting sqref="BK83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84" priority="864" operator="equal">
      <formula>"OPORTUNIDADE"</formula>
    </cfRule>
  </conditionalFormatting>
  <conditionalFormatting sqref="Z89:Z90">
    <cfRule type="cellIs" dxfId="883" priority="862" operator="equal">
      <formula>"NÃO"</formula>
    </cfRule>
    <cfRule type="cellIs" dxfId="882" priority="863" operator="equal">
      <formula>"SIM"</formula>
    </cfRule>
  </conditionalFormatting>
  <conditionalFormatting sqref="Z89:Z90">
    <cfRule type="cellIs" dxfId="881" priority="861" operator="equal">
      <formula>"OPORTUNIDADE"</formula>
    </cfRule>
  </conditionalFormatting>
  <conditionalFormatting sqref="Z89:Z90">
    <cfRule type="cellIs" dxfId="880" priority="859" operator="equal">
      <formula>"NÃO"</formula>
    </cfRule>
    <cfRule type="cellIs" dxfId="879" priority="860" operator="equal">
      <formula>"SIM"</formula>
    </cfRule>
  </conditionalFormatting>
  <conditionalFormatting sqref="Z89:Z90">
    <cfRule type="cellIs" dxfId="878" priority="858" operator="equal">
      <formula>"OPORTUNIDADE"</formula>
    </cfRule>
  </conditionalFormatting>
  <conditionalFormatting sqref="Z89:Z90">
    <cfRule type="cellIs" dxfId="877" priority="856" operator="equal">
      <formula>"NÃO"</formula>
    </cfRule>
    <cfRule type="cellIs" dxfId="876" priority="857" operator="equal">
      <formula>"SIM"</formula>
    </cfRule>
  </conditionalFormatting>
  <conditionalFormatting sqref="Z89:Z90">
    <cfRule type="cellIs" dxfId="875" priority="855" operator="equal">
      <formula>"OPORTUNIDADE"</formula>
    </cfRule>
  </conditionalFormatting>
  <conditionalFormatting sqref="Z89:Z90">
    <cfRule type="cellIs" dxfId="874" priority="853" operator="equal">
      <formula>"NÃO"</formula>
    </cfRule>
    <cfRule type="cellIs" dxfId="873" priority="854" operator="equal">
      <formula>"SIM"</formula>
    </cfRule>
  </conditionalFormatting>
  <conditionalFormatting sqref="Z89:Z90">
    <cfRule type="cellIs" dxfId="872" priority="852" operator="equal">
      <formula>"OPORTUNIDADE"</formula>
    </cfRule>
  </conditionalFormatting>
  <conditionalFormatting sqref="Z89:Z90">
    <cfRule type="cellIs" dxfId="871" priority="850" operator="equal">
      <formula>"NÃO"</formula>
    </cfRule>
    <cfRule type="cellIs" dxfId="870" priority="851" operator="equal">
      <formula>"SIM"</formula>
    </cfRule>
  </conditionalFormatting>
  <conditionalFormatting sqref="Z97:Z98">
    <cfRule type="cellIs" dxfId="869" priority="846" operator="equal">
      <formula>"OPORTUNIDADE"</formula>
    </cfRule>
  </conditionalFormatting>
  <conditionalFormatting sqref="Z97:Z98">
    <cfRule type="cellIs" dxfId="868" priority="844" operator="equal">
      <formula>"NÃO"</formula>
    </cfRule>
    <cfRule type="cellIs" dxfId="867" priority="845" operator="equal">
      <formula>"SIM"</formula>
    </cfRule>
  </conditionalFormatting>
  <conditionalFormatting sqref="Y97:Y98">
    <cfRule type="cellIs" dxfId="866" priority="843" operator="equal">
      <formula>"OPORTUNIDADE"</formula>
    </cfRule>
  </conditionalFormatting>
  <conditionalFormatting sqref="Y97:Y98">
    <cfRule type="cellIs" dxfId="865" priority="841" operator="equal">
      <formula>"NÃO"</formula>
    </cfRule>
    <cfRule type="cellIs" dxfId="864" priority="842" operator="equal">
      <formula>"SIM"</formula>
    </cfRule>
  </conditionalFormatting>
  <conditionalFormatting sqref="BK87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63" priority="836" operator="equal">
      <formula>"OPORTUNIDADE"</formula>
    </cfRule>
  </conditionalFormatting>
  <conditionalFormatting sqref="Z93">
    <cfRule type="cellIs" dxfId="862" priority="834" operator="equal">
      <formula>"NÃO"</formula>
    </cfRule>
    <cfRule type="cellIs" dxfId="861" priority="835" operator="equal">
      <formula>"SIM"</formula>
    </cfRule>
  </conditionalFormatting>
  <conditionalFormatting sqref="Z93">
    <cfRule type="cellIs" dxfId="860" priority="833" operator="equal">
      <formula>"OPORTUNIDADE"</formula>
    </cfRule>
  </conditionalFormatting>
  <conditionalFormatting sqref="Z93">
    <cfRule type="cellIs" dxfId="859" priority="831" operator="equal">
      <formula>"NÃO"</formula>
    </cfRule>
    <cfRule type="cellIs" dxfId="858" priority="832" operator="equal">
      <formula>"SIM"</formula>
    </cfRule>
  </conditionalFormatting>
  <conditionalFormatting sqref="Z93">
    <cfRule type="cellIs" dxfId="857" priority="830" operator="equal">
      <formula>"OPORTUNIDADE"</formula>
    </cfRule>
  </conditionalFormatting>
  <conditionalFormatting sqref="Z93">
    <cfRule type="cellIs" dxfId="856" priority="828" operator="equal">
      <formula>"NÃO"</formula>
    </cfRule>
    <cfRule type="cellIs" dxfId="855" priority="829" operator="equal">
      <formula>"SIM"</formula>
    </cfRule>
  </conditionalFormatting>
  <conditionalFormatting sqref="Z93">
    <cfRule type="cellIs" dxfId="854" priority="827" operator="equal">
      <formula>"OPORTUNIDADE"</formula>
    </cfRule>
  </conditionalFormatting>
  <conditionalFormatting sqref="Z93">
    <cfRule type="cellIs" dxfId="853" priority="825" operator="equal">
      <formula>"NÃO"</formula>
    </cfRule>
    <cfRule type="cellIs" dxfId="852" priority="826" operator="equal">
      <formula>"SIM"</formula>
    </cfRule>
  </conditionalFormatting>
  <conditionalFormatting sqref="Z93">
    <cfRule type="cellIs" dxfId="851" priority="824" operator="equal">
      <formula>"OPORTUNIDADE"</formula>
    </cfRule>
  </conditionalFormatting>
  <conditionalFormatting sqref="Z93">
    <cfRule type="cellIs" dxfId="850" priority="822" operator="equal">
      <formula>"NÃO"</formula>
    </cfRule>
    <cfRule type="cellIs" dxfId="849" priority="823" operator="equal">
      <formula>"SIM"</formula>
    </cfRule>
  </conditionalFormatting>
  <conditionalFormatting sqref="BK10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48" priority="801" operator="equal">
      <formula>"OPORTUNIDADE"</formula>
    </cfRule>
  </conditionalFormatting>
  <conditionalFormatting sqref="Z106">
    <cfRule type="cellIs" dxfId="847" priority="799" operator="equal">
      <formula>"NÃO"</formula>
    </cfRule>
    <cfRule type="cellIs" dxfId="846" priority="800" operator="equal">
      <formula>"SIM"</formula>
    </cfRule>
  </conditionalFormatting>
  <conditionalFormatting sqref="Z106">
    <cfRule type="cellIs" dxfId="845" priority="798" operator="equal">
      <formula>"OPORTUNIDADE"</formula>
    </cfRule>
  </conditionalFormatting>
  <conditionalFormatting sqref="Z106">
    <cfRule type="cellIs" dxfId="844" priority="796" operator="equal">
      <formula>"NÃO"</formula>
    </cfRule>
    <cfRule type="cellIs" dxfId="843" priority="797" operator="equal">
      <formula>"SIM"</formula>
    </cfRule>
  </conditionalFormatting>
  <conditionalFormatting sqref="Z106">
    <cfRule type="cellIs" dxfId="842" priority="795" operator="equal">
      <formula>"OPORTUNIDADE"</formula>
    </cfRule>
  </conditionalFormatting>
  <conditionalFormatting sqref="Z106">
    <cfRule type="cellIs" dxfId="841" priority="793" operator="equal">
      <formula>"NÃO"</formula>
    </cfRule>
    <cfRule type="cellIs" dxfId="840" priority="794" operator="equal">
      <formula>"SIM"</formula>
    </cfRule>
  </conditionalFormatting>
  <conditionalFormatting sqref="Z106">
    <cfRule type="cellIs" dxfId="839" priority="792" operator="equal">
      <formula>"OPORTUNIDADE"</formula>
    </cfRule>
  </conditionalFormatting>
  <conditionalFormatting sqref="Z106">
    <cfRule type="cellIs" dxfId="838" priority="790" operator="equal">
      <formula>"NÃO"</formula>
    </cfRule>
    <cfRule type="cellIs" dxfId="837" priority="791" operator="equal">
      <formula>"SIM"</formula>
    </cfRule>
  </conditionalFormatting>
  <conditionalFormatting sqref="Z106">
    <cfRule type="cellIs" dxfId="836" priority="789" operator="equal">
      <formula>"OPORTUNIDADE"</formula>
    </cfRule>
  </conditionalFormatting>
  <conditionalFormatting sqref="Z106">
    <cfRule type="cellIs" dxfId="835" priority="787" operator="equal">
      <formula>"NÃO"</formula>
    </cfRule>
    <cfRule type="cellIs" dxfId="834" priority="788" operator="equal">
      <formula>"SIM"</formula>
    </cfRule>
  </conditionalFormatting>
  <conditionalFormatting sqref="Z109:Z112">
    <cfRule type="cellIs" dxfId="833" priority="786" operator="equal">
      <formula>"OPORTUNIDADE"</formula>
    </cfRule>
  </conditionalFormatting>
  <conditionalFormatting sqref="Z109:Z112">
    <cfRule type="cellIs" dxfId="832" priority="784" operator="equal">
      <formula>"NÃO"</formula>
    </cfRule>
    <cfRule type="cellIs" dxfId="831" priority="785" operator="equal">
      <formula>"SIM"</formula>
    </cfRule>
  </conditionalFormatting>
  <conditionalFormatting sqref="Z109:Z112">
    <cfRule type="cellIs" dxfId="830" priority="783" operator="equal">
      <formula>"OPORTUNIDADE"</formula>
    </cfRule>
  </conditionalFormatting>
  <conditionalFormatting sqref="Z109:Z112">
    <cfRule type="cellIs" dxfId="829" priority="781" operator="equal">
      <formula>"NÃO"</formula>
    </cfRule>
    <cfRule type="cellIs" dxfId="828" priority="782" operator="equal">
      <formula>"SIM"</formula>
    </cfRule>
  </conditionalFormatting>
  <conditionalFormatting sqref="Z109:Z112">
    <cfRule type="cellIs" dxfId="827" priority="780" operator="equal">
      <formula>"OPORTUNIDADE"</formula>
    </cfRule>
  </conditionalFormatting>
  <conditionalFormatting sqref="Z109:Z112">
    <cfRule type="cellIs" dxfId="826" priority="778" operator="equal">
      <formula>"NÃO"</formula>
    </cfRule>
    <cfRule type="cellIs" dxfId="825" priority="779" operator="equal">
      <formula>"SIM"</formula>
    </cfRule>
  </conditionalFormatting>
  <conditionalFormatting sqref="Z109:Z112">
    <cfRule type="cellIs" dxfId="824" priority="777" operator="equal">
      <formula>"OPORTUNIDADE"</formula>
    </cfRule>
  </conditionalFormatting>
  <conditionalFormatting sqref="Z109:Z112">
    <cfRule type="cellIs" dxfId="823" priority="775" operator="equal">
      <formula>"NÃO"</formula>
    </cfRule>
    <cfRule type="cellIs" dxfId="822" priority="776" operator="equal">
      <formula>"SIM"</formula>
    </cfRule>
  </conditionalFormatting>
  <conditionalFormatting sqref="Z109:Z112">
    <cfRule type="cellIs" dxfId="821" priority="774" operator="equal">
      <formula>"OPORTUNIDADE"</formula>
    </cfRule>
  </conditionalFormatting>
  <conditionalFormatting sqref="Z109:Z112">
    <cfRule type="cellIs" dxfId="820" priority="772" operator="equal">
      <formula>"NÃO"</formula>
    </cfRule>
    <cfRule type="cellIs" dxfId="819" priority="773" operator="equal">
      <formula>"SIM"</formula>
    </cfRule>
  </conditionalFormatting>
  <conditionalFormatting sqref="BK92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18" priority="763" operator="equal">
      <formula>"OPORTUNIDADE"</formula>
    </cfRule>
  </conditionalFormatting>
  <conditionalFormatting sqref="Z109:Z113">
    <cfRule type="cellIs" dxfId="817" priority="761" operator="equal">
      <formula>"NÃO"</formula>
    </cfRule>
    <cfRule type="cellIs" dxfId="816" priority="762" operator="equal">
      <formula>"SIM"</formula>
    </cfRule>
  </conditionalFormatting>
  <conditionalFormatting sqref="Y109:Y113">
    <cfRule type="cellIs" dxfId="815" priority="760" operator="equal">
      <formula>"OPORTUNIDADE"</formula>
    </cfRule>
  </conditionalFormatting>
  <conditionalFormatting sqref="Y109:Y113">
    <cfRule type="cellIs" dxfId="814" priority="758" operator="equal">
      <formula>"NÃO"</formula>
    </cfRule>
    <cfRule type="cellIs" dxfId="813" priority="759" operator="equal">
      <formula>"SIM"</formula>
    </cfRule>
  </conditionalFormatting>
  <conditionalFormatting sqref="Z110:Z114">
    <cfRule type="cellIs" dxfId="812" priority="757" operator="equal">
      <formula>"OPORTUNIDADE"</formula>
    </cfRule>
  </conditionalFormatting>
  <conditionalFormatting sqref="Z110:Z114">
    <cfRule type="cellIs" dxfId="811" priority="755" operator="equal">
      <formula>"NÃO"</formula>
    </cfRule>
    <cfRule type="cellIs" dxfId="810" priority="756" operator="equal">
      <formula>"SIM"</formula>
    </cfRule>
  </conditionalFormatting>
  <conditionalFormatting sqref="Z110:Z114">
    <cfRule type="cellIs" dxfId="809" priority="754" operator="equal">
      <formula>"OPORTUNIDADE"</formula>
    </cfRule>
  </conditionalFormatting>
  <conditionalFormatting sqref="Z110:Z114">
    <cfRule type="cellIs" dxfId="808" priority="752" operator="equal">
      <formula>"NÃO"</formula>
    </cfRule>
    <cfRule type="cellIs" dxfId="807" priority="753" operator="equal">
      <formula>"SIM"</formula>
    </cfRule>
  </conditionalFormatting>
  <conditionalFormatting sqref="Z110:Z114">
    <cfRule type="cellIs" dxfId="806" priority="751" operator="equal">
      <formula>"OPORTUNIDADE"</formula>
    </cfRule>
  </conditionalFormatting>
  <conditionalFormatting sqref="Z110:Z114">
    <cfRule type="cellIs" dxfId="805" priority="749" operator="equal">
      <formula>"NÃO"</formula>
    </cfRule>
    <cfRule type="cellIs" dxfId="804" priority="750" operator="equal">
      <formula>"SIM"</formula>
    </cfRule>
  </conditionalFormatting>
  <conditionalFormatting sqref="Z110:Z114">
    <cfRule type="cellIs" dxfId="803" priority="748" operator="equal">
      <formula>"OPORTUNIDADE"</formula>
    </cfRule>
  </conditionalFormatting>
  <conditionalFormatting sqref="Z110:Z114">
    <cfRule type="cellIs" dxfId="802" priority="746" operator="equal">
      <formula>"NÃO"</formula>
    </cfRule>
    <cfRule type="cellIs" dxfId="801" priority="747" operator="equal">
      <formula>"SIM"</formula>
    </cfRule>
  </conditionalFormatting>
  <conditionalFormatting sqref="Z110:Z114">
    <cfRule type="cellIs" dxfId="800" priority="745" operator="equal">
      <formula>"OPORTUNIDADE"</formula>
    </cfRule>
  </conditionalFormatting>
  <conditionalFormatting sqref="Z110:Z114">
    <cfRule type="cellIs" dxfId="799" priority="743" operator="equal">
      <formula>"NÃO"</formula>
    </cfRule>
    <cfRule type="cellIs" dxfId="798" priority="744" operator="equal">
      <formula>"SIM"</formula>
    </cfRule>
  </conditionalFormatting>
  <conditionalFormatting sqref="Z110:Z114">
    <cfRule type="cellIs" dxfId="797" priority="742" operator="equal">
      <formula>"OPORTUNIDADE"</formula>
    </cfRule>
  </conditionalFormatting>
  <conditionalFormatting sqref="Z110:Z114">
    <cfRule type="cellIs" dxfId="796" priority="740" operator="equal">
      <formula>"NÃO"</formula>
    </cfRule>
    <cfRule type="cellIs" dxfId="795" priority="741" operator="equal">
      <formula>"SIM"</formula>
    </cfRule>
  </conditionalFormatting>
  <conditionalFormatting sqref="Z110:Z114">
    <cfRule type="cellIs" dxfId="794" priority="739" operator="equal">
      <formula>"OPORTUNIDADE"</formula>
    </cfRule>
  </conditionalFormatting>
  <conditionalFormatting sqref="Z110:Z114">
    <cfRule type="cellIs" dxfId="793" priority="737" operator="equal">
      <formula>"NÃO"</formula>
    </cfRule>
    <cfRule type="cellIs" dxfId="792" priority="738" operator="equal">
      <formula>"SIM"</formula>
    </cfRule>
  </conditionalFormatting>
  <conditionalFormatting sqref="Z110:Z114">
    <cfRule type="cellIs" dxfId="791" priority="736" operator="equal">
      <formula>"OPORTUNIDADE"</formula>
    </cfRule>
  </conditionalFormatting>
  <conditionalFormatting sqref="Z110:Z114">
    <cfRule type="cellIs" dxfId="790" priority="734" operator="equal">
      <formula>"NÃO"</formula>
    </cfRule>
    <cfRule type="cellIs" dxfId="789" priority="735" operator="equal">
      <formula>"SIM"</formula>
    </cfRule>
  </conditionalFormatting>
  <conditionalFormatting sqref="Z110:Z114">
    <cfRule type="cellIs" dxfId="788" priority="733" operator="equal">
      <formula>"OPORTUNIDADE"</formula>
    </cfRule>
  </conditionalFormatting>
  <conditionalFormatting sqref="Z110:Z114">
    <cfRule type="cellIs" dxfId="787" priority="731" operator="equal">
      <formula>"NÃO"</formula>
    </cfRule>
    <cfRule type="cellIs" dxfId="786" priority="732" operator="equal">
      <formula>"SIM"</formula>
    </cfRule>
  </conditionalFormatting>
  <conditionalFormatting sqref="Z110:Z114">
    <cfRule type="cellIs" dxfId="785" priority="730" operator="equal">
      <formula>"OPORTUNIDADE"</formula>
    </cfRule>
  </conditionalFormatting>
  <conditionalFormatting sqref="Z110:Z114">
    <cfRule type="cellIs" dxfId="784" priority="728" operator="equal">
      <formula>"NÃO"</formula>
    </cfRule>
    <cfRule type="cellIs" dxfId="783" priority="729" operator="equal">
      <formula>"SIM"</formula>
    </cfRule>
  </conditionalFormatting>
  <conditionalFormatting sqref="Z110:Z114">
    <cfRule type="cellIs" dxfId="782" priority="727" operator="equal">
      <formula>"OPORTUNIDADE"</formula>
    </cfRule>
  </conditionalFormatting>
  <conditionalFormatting sqref="Z110:Z114">
    <cfRule type="cellIs" dxfId="781" priority="725" operator="equal">
      <formula>"NÃO"</formula>
    </cfRule>
    <cfRule type="cellIs" dxfId="780" priority="726" operator="equal">
      <formula>"SIM"</formula>
    </cfRule>
  </conditionalFormatting>
  <conditionalFormatting sqref="Z110:Z114">
    <cfRule type="cellIs" dxfId="779" priority="724" operator="equal">
      <formula>"OPORTUNIDADE"</formula>
    </cfRule>
  </conditionalFormatting>
  <conditionalFormatting sqref="Z110:Z114">
    <cfRule type="cellIs" dxfId="778" priority="722" operator="equal">
      <formula>"NÃO"</formula>
    </cfRule>
    <cfRule type="cellIs" dxfId="777" priority="723" operator="equal">
      <formula>"SIM"</formula>
    </cfRule>
  </conditionalFormatting>
  <conditionalFormatting sqref="Z110:Z114">
    <cfRule type="cellIs" dxfId="776" priority="721" operator="equal">
      <formula>"OPORTUNIDADE"</formula>
    </cfRule>
  </conditionalFormatting>
  <conditionalFormatting sqref="Z110:Z114">
    <cfRule type="cellIs" dxfId="775" priority="719" operator="equal">
      <formula>"NÃO"</formula>
    </cfRule>
    <cfRule type="cellIs" dxfId="774" priority="720" operator="equal">
      <formula>"SIM"</formula>
    </cfRule>
  </conditionalFormatting>
  <conditionalFormatting sqref="Z110:Z114">
    <cfRule type="cellIs" dxfId="773" priority="718" operator="equal">
      <formula>"OPORTUNIDADE"</formula>
    </cfRule>
  </conditionalFormatting>
  <conditionalFormatting sqref="Z110:Z114">
    <cfRule type="cellIs" dxfId="772" priority="716" operator="equal">
      <formula>"NÃO"</formula>
    </cfRule>
    <cfRule type="cellIs" dxfId="771" priority="717" operator="equal">
      <formula>"SIM"</formula>
    </cfRule>
  </conditionalFormatting>
  <conditionalFormatting sqref="Z110:Z114">
    <cfRule type="cellIs" dxfId="770" priority="715" operator="equal">
      <formula>"OPORTUNIDADE"</formula>
    </cfRule>
  </conditionalFormatting>
  <conditionalFormatting sqref="Z110:Z114">
    <cfRule type="cellIs" dxfId="769" priority="713" operator="equal">
      <formula>"NÃO"</formula>
    </cfRule>
    <cfRule type="cellIs" dxfId="768" priority="714" operator="equal">
      <formula>"SIM"</formula>
    </cfRule>
  </conditionalFormatting>
  <conditionalFormatting sqref="Z110:Z114">
    <cfRule type="cellIs" dxfId="767" priority="712" operator="equal">
      <formula>"OPORTUNIDADE"</formula>
    </cfRule>
  </conditionalFormatting>
  <conditionalFormatting sqref="Z110:Z114">
    <cfRule type="cellIs" dxfId="766" priority="710" operator="equal">
      <formula>"NÃO"</formula>
    </cfRule>
    <cfRule type="cellIs" dxfId="765" priority="711" operator="equal">
      <formula>"SIM"</formula>
    </cfRule>
  </conditionalFormatting>
  <conditionalFormatting sqref="Z110:Z114">
    <cfRule type="cellIs" dxfId="764" priority="709" operator="equal">
      <formula>"OPORTUNIDADE"</formula>
    </cfRule>
  </conditionalFormatting>
  <conditionalFormatting sqref="Z110:Z114">
    <cfRule type="cellIs" dxfId="763" priority="707" operator="equal">
      <formula>"NÃO"</formula>
    </cfRule>
    <cfRule type="cellIs" dxfId="762" priority="708" operator="equal">
      <formula>"SIM"</formula>
    </cfRule>
  </conditionalFormatting>
  <conditionalFormatting sqref="Z110:Z114">
    <cfRule type="cellIs" dxfId="761" priority="706" operator="equal">
      <formula>"OPORTUNIDADE"</formula>
    </cfRule>
  </conditionalFormatting>
  <conditionalFormatting sqref="Z110:Z114">
    <cfRule type="cellIs" dxfId="760" priority="704" operator="equal">
      <formula>"NÃO"</formula>
    </cfRule>
    <cfRule type="cellIs" dxfId="759" priority="705" operator="equal">
      <formula>"SIM"</formula>
    </cfRule>
  </conditionalFormatting>
  <conditionalFormatting sqref="Y110:Y114">
    <cfRule type="cellIs" dxfId="758" priority="703" operator="equal">
      <formula>"OPORTUNIDADE"</formula>
    </cfRule>
  </conditionalFormatting>
  <conditionalFormatting sqref="Y110:Y114">
    <cfRule type="cellIs" dxfId="757" priority="701" operator="equal">
      <formula>"NÃO"</formula>
    </cfRule>
    <cfRule type="cellIs" dxfId="756" priority="702" operator="equal">
      <formula>"SIM"</formula>
    </cfRule>
  </conditionalFormatting>
  <conditionalFormatting sqref="Z110:Z114">
    <cfRule type="cellIs" dxfId="755" priority="700" operator="equal">
      <formula>"OPORTUNIDADE"</formula>
    </cfRule>
  </conditionalFormatting>
  <conditionalFormatting sqref="Z110:Z114">
    <cfRule type="cellIs" dxfId="754" priority="698" operator="equal">
      <formula>"NÃO"</formula>
    </cfRule>
    <cfRule type="cellIs" dxfId="753" priority="699" operator="equal">
      <formula>"SIM"</formula>
    </cfRule>
  </conditionalFormatting>
  <conditionalFormatting sqref="Z110:Z114">
    <cfRule type="cellIs" dxfId="752" priority="697" operator="equal">
      <formula>"OPORTUNIDADE"</formula>
    </cfRule>
  </conditionalFormatting>
  <conditionalFormatting sqref="Z110:Z114">
    <cfRule type="cellIs" dxfId="751" priority="695" operator="equal">
      <formula>"NÃO"</formula>
    </cfRule>
    <cfRule type="cellIs" dxfId="750" priority="696" operator="equal">
      <formula>"SIM"</formula>
    </cfRule>
  </conditionalFormatting>
  <conditionalFormatting sqref="Z110:Z114">
    <cfRule type="cellIs" dxfId="749" priority="694" operator="equal">
      <formula>"OPORTUNIDADE"</formula>
    </cfRule>
  </conditionalFormatting>
  <conditionalFormatting sqref="Z110:Z114">
    <cfRule type="cellIs" dxfId="748" priority="692" operator="equal">
      <formula>"NÃO"</formula>
    </cfRule>
    <cfRule type="cellIs" dxfId="747" priority="693" operator="equal">
      <formula>"SIM"</formula>
    </cfRule>
  </conditionalFormatting>
  <conditionalFormatting sqref="Z110:Z114">
    <cfRule type="cellIs" dxfId="746" priority="691" operator="equal">
      <formula>"OPORTUNIDADE"</formula>
    </cfRule>
  </conditionalFormatting>
  <conditionalFormatting sqref="Z110:Z114">
    <cfRule type="cellIs" dxfId="745" priority="689" operator="equal">
      <formula>"NÃO"</formula>
    </cfRule>
    <cfRule type="cellIs" dxfId="744" priority="690" operator="equal">
      <formula>"SIM"</formula>
    </cfRule>
  </conditionalFormatting>
  <conditionalFormatting sqref="Z110:Z114">
    <cfRule type="cellIs" dxfId="743" priority="688" operator="equal">
      <formula>"OPORTUNIDADE"</formula>
    </cfRule>
  </conditionalFormatting>
  <conditionalFormatting sqref="Z110:Z114">
    <cfRule type="cellIs" dxfId="742" priority="686" operator="equal">
      <formula>"NÃO"</formula>
    </cfRule>
    <cfRule type="cellIs" dxfId="741" priority="687" operator="equal">
      <formula>"SIM"</formula>
    </cfRule>
  </conditionalFormatting>
  <conditionalFormatting sqref="Y110:Y114">
    <cfRule type="cellIs" dxfId="740" priority="685" operator="equal">
      <formula>"OPORTUNIDADE"</formula>
    </cfRule>
  </conditionalFormatting>
  <conditionalFormatting sqref="Y110:Y114">
    <cfRule type="cellIs" dxfId="739" priority="683" operator="equal">
      <formula>"NÃO"</formula>
    </cfRule>
    <cfRule type="cellIs" dxfId="738" priority="684" operator="equal">
      <formula>"SIM"</formula>
    </cfRule>
  </conditionalFormatting>
  <conditionalFormatting sqref="Z108:Z111">
    <cfRule type="cellIs" dxfId="737" priority="682" operator="equal">
      <formula>"OPORTUNIDADE"</formula>
    </cfRule>
  </conditionalFormatting>
  <conditionalFormatting sqref="Z108:Z111">
    <cfRule type="cellIs" dxfId="736" priority="680" operator="equal">
      <formula>"NÃO"</formula>
    </cfRule>
    <cfRule type="cellIs" dxfId="735" priority="681" operator="equal">
      <formula>"SIM"</formula>
    </cfRule>
  </conditionalFormatting>
  <conditionalFormatting sqref="Z108:Z111">
    <cfRule type="cellIs" dxfId="734" priority="679" operator="equal">
      <formula>"OPORTUNIDADE"</formula>
    </cfRule>
  </conditionalFormatting>
  <conditionalFormatting sqref="Z108:Z111">
    <cfRule type="cellIs" dxfId="733" priority="677" operator="equal">
      <formula>"NÃO"</formula>
    </cfRule>
    <cfRule type="cellIs" dxfId="732" priority="678" operator="equal">
      <formula>"SIM"</formula>
    </cfRule>
  </conditionalFormatting>
  <conditionalFormatting sqref="Z108:Z111">
    <cfRule type="cellIs" dxfId="731" priority="676" operator="equal">
      <formula>"OPORTUNIDADE"</formula>
    </cfRule>
  </conditionalFormatting>
  <conditionalFormatting sqref="Z108:Z111">
    <cfRule type="cellIs" dxfId="730" priority="674" operator="equal">
      <formula>"NÃO"</formula>
    </cfRule>
    <cfRule type="cellIs" dxfId="729" priority="675" operator="equal">
      <formula>"SIM"</formula>
    </cfRule>
  </conditionalFormatting>
  <conditionalFormatting sqref="Z108:Z111">
    <cfRule type="cellIs" dxfId="728" priority="673" operator="equal">
      <formula>"OPORTUNIDADE"</formula>
    </cfRule>
  </conditionalFormatting>
  <conditionalFormatting sqref="Z108:Z111">
    <cfRule type="cellIs" dxfId="727" priority="671" operator="equal">
      <formula>"NÃO"</formula>
    </cfRule>
    <cfRule type="cellIs" dxfId="726" priority="672" operator="equal">
      <formula>"SIM"</formula>
    </cfRule>
  </conditionalFormatting>
  <conditionalFormatting sqref="Z108:Z111">
    <cfRule type="cellIs" dxfId="725" priority="670" operator="equal">
      <formula>"OPORTUNIDADE"</formula>
    </cfRule>
  </conditionalFormatting>
  <conditionalFormatting sqref="Z108:Z111">
    <cfRule type="cellIs" dxfId="724" priority="668" operator="equal">
      <formula>"NÃO"</formula>
    </cfRule>
    <cfRule type="cellIs" dxfId="723" priority="669" operator="equal">
      <formula>"SIM"</formula>
    </cfRule>
  </conditionalFormatting>
  <conditionalFormatting sqref="Z108:Z111">
    <cfRule type="cellIs" dxfId="722" priority="667" operator="equal">
      <formula>"OPORTUNIDADE"</formula>
    </cfRule>
  </conditionalFormatting>
  <conditionalFormatting sqref="Z108:Z111">
    <cfRule type="cellIs" dxfId="721" priority="665" operator="equal">
      <formula>"NÃO"</formula>
    </cfRule>
    <cfRule type="cellIs" dxfId="720" priority="666" operator="equal">
      <formula>"SIM"</formula>
    </cfRule>
  </conditionalFormatting>
  <conditionalFormatting sqref="Z108:Z111">
    <cfRule type="cellIs" dxfId="719" priority="664" operator="equal">
      <formula>"OPORTUNIDADE"</formula>
    </cfRule>
  </conditionalFormatting>
  <conditionalFormatting sqref="Z108:Z111">
    <cfRule type="cellIs" dxfId="718" priority="662" operator="equal">
      <formula>"NÃO"</formula>
    </cfRule>
    <cfRule type="cellIs" dxfId="717" priority="663" operator="equal">
      <formula>"SIM"</formula>
    </cfRule>
  </conditionalFormatting>
  <conditionalFormatting sqref="Z108:Z111">
    <cfRule type="cellIs" dxfId="716" priority="661" operator="equal">
      <formula>"OPORTUNIDADE"</formula>
    </cfRule>
  </conditionalFormatting>
  <conditionalFormatting sqref="Z108:Z111">
    <cfRule type="cellIs" dxfId="715" priority="659" operator="equal">
      <formula>"NÃO"</formula>
    </cfRule>
    <cfRule type="cellIs" dxfId="714" priority="660" operator="equal">
      <formula>"SIM"</formula>
    </cfRule>
  </conditionalFormatting>
  <conditionalFormatting sqref="Z108:Z111">
    <cfRule type="cellIs" dxfId="713" priority="658" operator="equal">
      <formula>"OPORTUNIDADE"</formula>
    </cfRule>
  </conditionalFormatting>
  <conditionalFormatting sqref="Z108:Z111">
    <cfRule type="cellIs" dxfId="712" priority="656" operator="equal">
      <formula>"NÃO"</formula>
    </cfRule>
    <cfRule type="cellIs" dxfId="711" priority="657" operator="equal">
      <formula>"SIM"</formula>
    </cfRule>
  </conditionalFormatting>
  <conditionalFormatting sqref="Z108:Z111">
    <cfRule type="cellIs" dxfId="710" priority="655" operator="equal">
      <formula>"OPORTUNIDADE"</formula>
    </cfRule>
  </conditionalFormatting>
  <conditionalFormatting sqref="Z108:Z111">
    <cfRule type="cellIs" dxfId="709" priority="653" operator="equal">
      <formula>"NÃO"</formula>
    </cfRule>
    <cfRule type="cellIs" dxfId="708" priority="654" operator="equal">
      <formula>"SIM"</formula>
    </cfRule>
  </conditionalFormatting>
  <conditionalFormatting sqref="BK99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707" priority="642" operator="equal">
      <formula>"OPORTUNIDADE"</formula>
    </cfRule>
  </conditionalFormatting>
  <conditionalFormatting sqref="Z113:Z116">
    <cfRule type="cellIs" dxfId="706" priority="640" operator="equal">
      <formula>"NÃO"</formula>
    </cfRule>
    <cfRule type="cellIs" dxfId="705" priority="641" operator="equal">
      <formula>"SIM"</formula>
    </cfRule>
  </conditionalFormatting>
  <conditionalFormatting sqref="Z113:Z116">
    <cfRule type="cellIs" dxfId="704" priority="639" operator="equal">
      <formula>"OPORTUNIDADE"</formula>
    </cfRule>
  </conditionalFormatting>
  <conditionalFormatting sqref="Z113:Z116">
    <cfRule type="cellIs" dxfId="703" priority="637" operator="equal">
      <formula>"NÃO"</formula>
    </cfRule>
    <cfRule type="cellIs" dxfId="702" priority="638" operator="equal">
      <formula>"SIM"</formula>
    </cfRule>
  </conditionalFormatting>
  <conditionalFormatting sqref="Z113:Z116">
    <cfRule type="cellIs" dxfId="701" priority="636" operator="equal">
      <formula>"OPORTUNIDADE"</formula>
    </cfRule>
  </conditionalFormatting>
  <conditionalFormatting sqref="Z113:Z116">
    <cfRule type="cellIs" dxfId="700" priority="634" operator="equal">
      <formula>"NÃO"</formula>
    </cfRule>
    <cfRule type="cellIs" dxfId="699" priority="635" operator="equal">
      <formula>"SIM"</formula>
    </cfRule>
  </conditionalFormatting>
  <conditionalFormatting sqref="Z113:Z116">
    <cfRule type="cellIs" dxfId="698" priority="633" operator="equal">
      <formula>"OPORTUNIDADE"</formula>
    </cfRule>
  </conditionalFormatting>
  <conditionalFormatting sqref="Z113:Z116">
    <cfRule type="cellIs" dxfId="697" priority="631" operator="equal">
      <formula>"NÃO"</formula>
    </cfRule>
    <cfRule type="cellIs" dxfId="696" priority="632" operator="equal">
      <formula>"SIM"</formula>
    </cfRule>
  </conditionalFormatting>
  <conditionalFormatting sqref="Y115:Y119">
    <cfRule type="cellIs" dxfId="695" priority="630" operator="equal">
      <formula>"OPORTUNIDADE"</formula>
    </cfRule>
  </conditionalFormatting>
  <conditionalFormatting sqref="Y115:Y119">
    <cfRule type="cellIs" dxfId="694" priority="628" operator="equal">
      <formula>"NÃO"</formula>
    </cfRule>
    <cfRule type="cellIs" dxfId="693" priority="629" operator="equal">
      <formula>"SIM"</formula>
    </cfRule>
  </conditionalFormatting>
  <conditionalFormatting sqref="Z115:Z119">
    <cfRule type="cellIs" dxfId="692" priority="627" operator="equal">
      <formula>"OPORTUNIDADE"</formula>
    </cfRule>
  </conditionalFormatting>
  <conditionalFormatting sqref="Z115:Z119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Y114:Z114">
    <cfRule type="cellIs" dxfId="689" priority="624" operator="equal">
      <formula>"OPORTUNIDADE"</formula>
    </cfRule>
  </conditionalFormatting>
  <conditionalFormatting sqref="Y114:Z114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Y115:Z115">
    <cfRule type="cellIs" dxfId="686" priority="621" operator="equal">
      <formula>"OPORTUNIDADE"</formula>
    </cfRule>
  </conditionalFormatting>
  <conditionalFormatting sqref="Y115:Z115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Z105:Z108">
    <cfRule type="cellIs" dxfId="683" priority="618" operator="equal">
      <formula>"OPORTUNIDADE"</formula>
    </cfRule>
  </conditionalFormatting>
  <conditionalFormatting sqref="Z105:Z108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Z105:Z108">
    <cfRule type="cellIs" dxfId="680" priority="615" operator="equal">
      <formula>"OPORTUNIDADE"</formula>
    </cfRule>
  </conditionalFormatting>
  <conditionalFormatting sqref="Z105:Z108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105:Z108">
    <cfRule type="cellIs" dxfId="677" priority="612" operator="equal">
      <formula>"OPORTUNIDADE"</formula>
    </cfRule>
  </conditionalFormatting>
  <conditionalFormatting sqref="Z105:Z108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Z105:Z108">
    <cfRule type="cellIs" dxfId="674" priority="609" operator="equal">
      <formula>"OPORTUNIDADE"</formula>
    </cfRule>
  </conditionalFormatting>
  <conditionalFormatting sqref="Z105:Z108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105:Z108">
    <cfRule type="cellIs" dxfId="671" priority="606" operator="equal">
      <formula>"OPORTUNIDADE"</formula>
    </cfRule>
  </conditionalFormatting>
  <conditionalFormatting sqref="Z105:Z108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Y115:Z115">
    <cfRule type="cellIs" dxfId="668" priority="603" operator="equal">
      <formula>"OPORTUNIDADE"</formula>
    </cfRule>
  </conditionalFormatting>
  <conditionalFormatting sqref="Y115:Z115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Y116:Z116">
    <cfRule type="cellIs" dxfId="665" priority="600" operator="equal">
      <formula>"OPORTUNIDADE"</formula>
    </cfRule>
  </conditionalFormatting>
  <conditionalFormatting sqref="Y116:Z116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BK10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62" priority="593" operator="equal">
      <formula>"OPORTUNIDADE"</formula>
    </cfRule>
  </conditionalFormatting>
  <conditionalFormatting sqref="Z107">
    <cfRule type="cellIs" dxfId="661" priority="591" operator="equal">
      <formula>"NÃO"</formula>
    </cfRule>
    <cfRule type="cellIs" dxfId="660" priority="592" operator="equal">
      <formula>"SIM"</formula>
    </cfRule>
  </conditionalFormatting>
  <conditionalFormatting sqref="Z107">
    <cfRule type="cellIs" dxfId="659" priority="590" operator="equal">
      <formula>"OPORTUNIDADE"</formula>
    </cfRule>
  </conditionalFormatting>
  <conditionalFormatting sqref="Z107">
    <cfRule type="cellIs" dxfId="658" priority="588" operator="equal">
      <formula>"NÃO"</formula>
    </cfRule>
    <cfRule type="cellIs" dxfId="657" priority="589" operator="equal">
      <formula>"SIM"</formula>
    </cfRule>
  </conditionalFormatting>
  <conditionalFormatting sqref="Z107">
    <cfRule type="cellIs" dxfId="656" priority="587" operator="equal">
      <formula>"OPORTUNIDADE"</formula>
    </cfRule>
  </conditionalFormatting>
  <conditionalFormatting sqref="Z107">
    <cfRule type="cellIs" dxfId="655" priority="585" operator="equal">
      <formula>"NÃO"</formula>
    </cfRule>
    <cfRule type="cellIs" dxfId="654" priority="586" operator="equal">
      <formula>"SIM"</formula>
    </cfRule>
  </conditionalFormatting>
  <conditionalFormatting sqref="Z107">
    <cfRule type="cellIs" dxfId="653" priority="584" operator="equal">
      <formula>"OPORTUNIDADE"</formula>
    </cfRule>
  </conditionalFormatting>
  <conditionalFormatting sqref="Z107">
    <cfRule type="cellIs" dxfId="652" priority="582" operator="equal">
      <formula>"NÃO"</formula>
    </cfRule>
    <cfRule type="cellIs" dxfId="651" priority="583" operator="equal">
      <formula>"SIM"</formula>
    </cfRule>
  </conditionalFormatting>
  <conditionalFormatting sqref="Z107">
    <cfRule type="cellIs" dxfId="650" priority="578" operator="equal">
      <formula>"OPORTUNIDADE"</formula>
    </cfRule>
  </conditionalFormatting>
  <conditionalFormatting sqref="Z107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Z107">
    <cfRule type="cellIs" dxfId="647" priority="575" operator="equal">
      <formula>"OPORTUNIDADE"</formula>
    </cfRule>
  </conditionalFormatting>
  <conditionalFormatting sqref="Z107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Z107">
    <cfRule type="cellIs" dxfId="644" priority="572" operator="equal">
      <formula>"OPORTUNIDADE"</formula>
    </cfRule>
  </conditionalFormatting>
  <conditionalFormatting sqref="Z107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Z107">
    <cfRule type="cellIs" dxfId="641" priority="569" operator="equal">
      <formula>"OPORTUNIDADE"</formula>
    </cfRule>
  </conditionalFormatting>
  <conditionalFormatting sqref="Z107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Z107">
    <cfRule type="cellIs" dxfId="638" priority="566" operator="equal">
      <formula>"OPORTUNIDADE"</formula>
    </cfRule>
  </conditionalFormatting>
  <conditionalFormatting sqref="Z107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Z107">
    <cfRule type="cellIs" dxfId="635" priority="563" operator="equal">
      <formula>"OPORTUNIDADE"</formula>
    </cfRule>
  </conditionalFormatting>
  <conditionalFormatting sqref="Z107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Z107">
    <cfRule type="cellIs" dxfId="632" priority="560" operator="equal">
      <formula>"OPORTUNIDADE"</formula>
    </cfRule>
  </conditionalFormatting>
  <conditionalFormatting sqref="Z107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Z107">
    <cfRule type="cellIs" dxfId="629" priority="557" operator="equal">
      <formula>"OPORTUNIDADE"</formula>
    </cfRule>
  </conditionalFormatting>
  <conditionalFormatting sqref="Z107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Z107">
    <cfRule type="cellIs" dxfId="626" priority="554" operator="equal">
      <formula>"OPORTUNIDADE"</formula>
    </cfRule>
  </conditionalFormatting>
  <conditionalFormatting sqref="Z107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Z107">
    <cfRule type="cellIs" dxfId="623" priority="551" operator="equal">
      <formula>"OPORTUNIDADE"</formula>
    </cfRule>
  </conditionalFormatting>
  <conditionalFormatting sqref="Z107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Z107">
    <cfRule type="cellIs" dxfId="620" priority="548" operator="equal">
      <formula>"OPORTUNIDADE"</formula>
    </cfRule>
  </conditionalFormatting>
  <conditionalFormatting sqref="Z107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Z107">
    <cfRule type="cellIs" dxfId="617" priority="545" operator="equal">
      <formula>"OPORTUNIDADE"</formula>
    </cfRule>
  </conditionalFormatting>
  <conditionalFormatting sqref="Z107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Z107">
    <cfRule type="cellIs" dxfId="614" priority="542" operator="equal">
      <formula>"OPORTUNIDADE"</formula>
    </cfRule>
  </conditionalFormatting>
  <conditionalFormatting sqref="Z107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Z107">
    <cfRule type="cellIs" dxfId="611" priority="539" operator="equal">
      <formula>"OPORTUNIDADE"</formula>
    </cfRule>
  </conditionalFormatting>
  <conditionalFormatting sqref="Z107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Z107">
    <cfRule type="cellIs" dxfId="608" priority="536" operator="equal">
      <formula>"OPORTUNIDADE"</formula>
    </cfRule>
  </conditionalFormatting>
  <conditionalFormatting sqref="Z107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Z107">
    <cfRule type="cellIs" dxfId="605" priority="533" operator="equal">
      <formula>"OPORTUNIDADE"</formula>
    </cfRule>
  </conditionalFormatting>
  <conditionalFormatting sqref="Z107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Z107">
    <cfRule type="cellIs" dxfId="602" priority="530" operator="equal">
      <formula>"OPORTUNIDADE"</formula>
    </cfRule>
  </conditionalFormatting>
  <conditionalFormatting sqref="Z107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Z107">
    <cfRule type="cellIs" dxfId="599" priority="527" operator="equal">
      <formula>"OPORTUNIDADE"</formula>
    </cfRule>
  </conditionalFormatting>
  <conditionalFormatting sqref="Z107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Z107">
    <cfRule type="cellIs" dxfId="596" priority="524" operator="equal">
      <formula>"OPORTUNIDADE"</formula>
    </cfRule>
  </conditionalFormatting>
  <conditionalFormatting sqref="Z107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Z107">
    <cfRule type="cellIs" dxfId="593" priority="521" operator="equal">
      <formula>"OPORTUNIDADE"</formula>
    </cfRule>
  </conditionalFormatting>
  <conditionalFormatting sqref="Z107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Z107">
    <cfRule type="cellIs" dxfId="590" priority="518" operator="equal">
      <formula>"OPORTUNIDADE"</formula>
    </cfRule>
  </conditionalFormatting>
  <conditionalFormatting sqref="Z107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07">
    <cfRule type="cellIs" dxfId="587" priority="506" operator="equal">
      <formula>"OPORTUNIDADE"</formula>
    </cfRule>
  </conditionalFormatting>
  <conditionalFormatting sqref="Y107">
    <cfRule type="cellIs" dxfId="586" priority="504" operator="equal">
      <formula>"NÃO"</formula>
    </cfRule>
    <cfRule type="cellIs" dxfId="585" priority="505" operator="equal">
      <formula>"SIM"</formula>
    </cfRule>
  </conditionalFormatting>
  <conditionalFormatting sqref="Z108">
    <cfRule type="cellIs" dxfId="584" priority="503" operator="equal">
      <formula>"OPORTUNIDADE"</formula>
    </cfRule>
  </conditionalFormatting>
  <conditionalFormatting sqref="Z108">
    <cfRule type="cellIs" dxfId="583" priority="501" operator="equal">
      <formula>"NÃO"</formula>
    </cfRule>
    <cfRule type="cellIs" dxfId="582" priority="502" operator="equal">
      <formula>"SIM"</formula>
    </cfRule>
  </conditionalFormatting>
  <conditionalFormatting sqref="Z108">
    <cfRule type="cellIs" dxfId="581" priority="500" operator="equal">
      <formula>"OPORTUNIDADE"</formula>
    </cfRule>
  </conditionalFormatting>
  <conditionalFormatting sqref="Z108">
    <cfRule type="cellIs" dxfId="580" priority="498" operator="equal">
      <formula>"NÃO"</formula>
    </cfRule>
    <cfRule type="cellIs" dxfId="579" priority="499" operator="equal">
      <formula>"SIM"</formula>
    </cfRule>
  </conditionalFormatting>
  <conditionalFormatting sqref="Z108">
    <cfRule type="cellIs" dxfId="578" priority="497" operator="equal">
      <formula>"OPORTUNIDADE"</formula>
    </cfRule>
  </conditionalFormatting>
  <conditionalFormatting sqref="Z108">
    <cfRule type="cellIs" dxfId="577" priority="495" operator="equal">
      <formula>"NÃO"</formula>
    </cfRule>
    <cfRule type="cellIs" dxfId="576" priority="496" operator="equal">
      <formula>"SIM"</formula>
    </cfRule>
  </conditionalFormatting>
  <conditionalFormatting sqref="Z108">
    <cfRule type="cellIs" dxfId="575" priority="494" operator="equal">
      <formula>"OPORTUNIDADE"</formula>
    </cfRule>
  </conditionalFormatting>
  <conditionalFormatting sqref="Z108">
    <cfRule type="cellIs" dxfId="574" priority="492" operator="equal">
      <formula>"NÃO"</formula>
    </cfRule>
    <cfRule type="cellIs" dxfId="573" priority="493" operator="equal">
      <formula>"SIM"</formula>
    </cfRule>
  </conditionalFormatting>
  <conditionalFormatting sqref="Z108">
    <cfRule type="cellIs" dxfId="572" priority="491" operator="equal">
      <formula>"OPORTUNIDADE"</formula>
    </cfRule>
  </conditionalFormatting>
  <conditionalFormatting sqref="Z108">
    <cfRule type="cellIs" dxfId="571" priority="489" operator="equal">
      <formula>"NÃO"</formula>
    </cfRule>
    <cfRule type="cellIs" dxfId="570" priority="490" operator="equal">
      <formula>"SIM"</formula>
    </cfRule>
  </conditionalFormatting>
  <conditionalFormatting sqref="Y116:Z116">
    <cfRule type="cellIs" dxfId="569" priority="488" operator="equal">
      <formula>"OPORTUNIDADE"</formula>
    </cfRule>
  </conditionalFormatting>
  <conditionalFormatting sqref="Y116:Z116">
    <cfRule type="cellIs" dxfId="568" priority="486" operator="equal">
      <formula>"NÃO"</formula>
    </cfRule>
    <cfRule type="cellIs" dxfId="567" priority="487" operator="equal">
      <formula>"SIM"</formula>
    </cfRule>
  </conditionalFormatting>
  <conditionalFormatting sqref="Y117:Z117">
    <cfRule type="cellIs" dxfId="566" priority="485" operator="equal">
      <formula>"OPORTUNIDADE"</formula>
    </cfRule>
  </conditionalFormatting>
  <conditionalFormatting sqref="Y117:Z117">
    <cfRule type="cellIs" dxfId="565" priority="483" operator="equal">
      <formula>"NÃO"</formula>
    </cfRule>
    <cfRule type="cellIs" dxfId="564" priority="484" operator="equal">
      <formula>"SIM"</formula>
    </cfRule>
  </conditionalFormatting>
  <conditionalFormatting sqref="Y117:Z117">
    <cfRule type="cellIs" dxfId="563" priority="482" operator="equal">
      <formula>"OPORTUNIDADE"</formula>
    </cfRule>
  </conditionalFormatting>
  <conditionalFormatting sqref="Y117:Z117">
    <cfRule type="cellIs" dxfId="562" priority="480" operator="equal">
      <formula>"NÃO"</formula>
    </cfRule>
    <cfRule type="cellIs" dxfId="561" priority="481" operator="equal">
      <formula>"SIM"</formula>
    </cfRule>
  </conditionalFormatting>
  <conditionalFormatting sqref="Y118:Z118">
    <cfRule type="cellIs" dxfId="560" priority="479" operator="equal">
      <formula>"OPORTUNIDADE"</formula>
    </cfRule>
  </conditionalFormatting>
  <conditionalFormatting sqref="Y118:Z118">
    <cfRule type="cellIs" dxfId="559" priority="477" operator="equal">
      <formula>"NÃO"</formula>
    </cfRule>
    <cfRule type="cellIs" dxfId="558" priority="478" operator="equal">
      <formula>"SIM"</formula>
    </cfRule>
  </conditionalFormatting>
  <conditionalFormatting sqref="Z109">
    <cfRule type="cellIs" dxfId="557" priority="476" operator="equal">
      <formula>"OPORTUNIDADE"</formula>
    </cfRule>
  </conditionalFormatting>
  <conditionalFormatting sqref="Z109">
    <cfRule type="cellIs" dxfId="556" priority="474" operator="equal">
      <formula>"NÃO"</formula>
    </cfRule>
    <cfRule type="cellIs" dxfId="555" priority="475" operator="equal">
      <formula>"SIM"</formula>
    </cfRule>
  </conditionalFormatting>
  <conditionalFormatting sqref="Z109">
    <cfRule type="cellIs" dxfId="554" priority="473" operator="equal">
      <formula>"OPORTUNIDADE"</formula>
    </cfRule>
  </conditionalFormatting>
  <conditionalFormatting sqref="Z109">
    <cfRule type="cellIs" dxfId="553" priority="471" operator="equal">
      <formula>"NÃO"</formula>
    </cfRule>
    <cfRule type="cellIs" dxfId="552" priority="472" operator="equal">
      <formula>"SIM"</formula>
    </cfRule>
  </conditionalFormatting>
  <conditionalFormatting sqref="Z109">
    <cfRule type="cellIs" dxfId="551" priority="470" operator="equal">
      <formula>"OPORTUNIDADE"</formula>
    </cfRule>
  </conditionalFormatting>
  <conditionalFormatting sqref="Z109">
    <cfRule type="cellIs" dxfId="550" priority="468" operator="equal">
      <formula>"NÃO"</formula>
    </cfRule>
    <cfRule type="cellIs" dxfId="549" priority="469" operator="equal">
      <formula>"SIM"</formula>
    </cfRule>
  </conditionalFormatting>
  <conditionalFormatting sqref="Z109">
    <cfRule type="cellIs" dxfId="548" priority="467" operator="equal">
      <formula>"OPORTUNIDADE"</formula>
    </cfRule>
  </conditionalFormatting>
  <conditionalFormatting sqref="Z109">
    <cfRule type="cellIs" dxfId="547" priority="465" operator="equal">
      <formula>"NÃO"</formula>
    </cfRule>
    <cfRule type="cellIs" dxfId="546" priority="466" operator="equal">
      <formula>"SIM"</formula>
    </cfRule>
  </conditionalFormatting>
  <conditionalFormatting sqref="Z109">
    <cfRule type="cellIs" dxfId="545" priority="464" operator="equal">
      <formula>"OPORTUNIDADE"</formula>
    </cfRule>
  </conditionalFormatting>
  <conditionalFormatting sqref="Z109">
    <cfRule type="cellIs" dxfId="544" priority="462" operator="equal">
      <formula>"NÃO"</formula>
    </cfRule>
    <cfRule type="cellIs" dxfId="543" priority="463" operator="equal">
      <formula>"SIM"</formula>
    </cfRule>
  </conditionalFormatting>
  <conditionalFormatting sqref="Z109">
    <cfRule type="cellIs" dxfId="542" priority="461" operator="equal">
      <formula>"OPORTUNIDADE"</formula>
    </cfRule>
  </conditionalFormatting>
  <conditionalFormatting sqref="Z109">
    <cfRule type="cellIs" dxfId="541" priority="459" operator="equal">
      <formula>"NÃO"</formula>
    </cfRule>
    <cfRule type="cellIs" dxfId="540" priority="460" operator="equal">
      <formula>"SIM"</formula>
    </cfRule>
  </conditionalFormatting>
  <conditionalFormatting sqref="Z109">
    <cfRule type="cellIs" dxfId="539" priority="458" operator="equal">
      <formula>"OPORTUNIDADE"</formula>
    </cfRule>
  </conditionalFormatting>
  <conditionalFormatting sqref="Z109">
    <cfRule type="cellIs" dxfId="538" priority="456" operator="equal">
      <formula>"NÃO"</formula>
    </cfRule>
    <cfRule type="cellIs" dxfId="537" priority="457" operator="equal">
      <formula>"SIM"</formula>
    </cfRule>
  </conditionalFormatting>
  <conditionalFormatting sqref="Z109">
    <cfRule type="cellIs" dxfId="536" priority="455" operator="equal">
      <formula>"OPORTUNIDADE"</formula>
    </cfRule>
  </conditionalFormatting>
  <conditionalFormatting sqref="Z109">
    <cfRule type="cellIs" dxfId="535" priority="453" operator="equal">
      <formula>"NÃO"</formula>
    </cfRule>
    <cfRule type="cellIs" dxfId="534" priority="454" operator="equal">
      <formula>"SIM"</formula>
    </cfRule>
  </conditionalFormatting>
  <conditionalFormatting sqref="Z109">
    <cfRule type="cellIs" dxfId="533" priority="452" operator="equal">
      <formula>"OPORTUNIDADE"</formula>
    </cfRule>
  </conditionalFormatting>
  <conditionalFormatting sqref="Z109">
    <cfRule type="cellIs" dxfId="532" priority="450" operator="equal">
      <formula>"NÃO"</formula>
    </cfRule>
    <cfRule type="cellIs" dxfId="531" priority="451" operator="equal">
      <formula>"SIM"</formula>
    </cfRule>
  </conditionalFormatting>
  <conditionalFormatting sqref="Z109">
    <cfRule type="cellIs" dxfId="530" priority="449" operator="equal">
      <formula>"OPORTUNIDADE"</formula>
    </cfRule>
  </conditionalFormatting>
  <conditionalFormatting sqref="Z109">
    <cfRule type="cellIs" dxfId="529" priority="447" operator="equal">
      <formula>"NÃO"</formula>
    </cfRule>
    <cfRule type="cellIs" dxfId="528" priority="448" operator="equal">
      <formula>"SIM"</formula>
    </cfRule>
  </conditionalFormatting>
  <conditionalFormatting sqref="Z109">
    <cfRule type="cellIs" dxfId="527" priority="446" operator="equal">
      <formula>"OPORTUNIDADE"</formula>
    </cfRule>
  </conditionalFormatting>
  <conditionalFormatting sqref="Z109">
    <cfRule type="cellIs" dxfId="526" priority="444" operator="equal">
      <formula>"NÃO"</formula>
    </cfRule>
    <cfRule type="cellIs" dxfId="525" priority="445" operator="equal">
      <formula>"SIM"</formula>
    </cfRule>
  </conditionalFormatting>
  <conditionalFormatting sqref="Z109">
    <cfRule type="cellIs" dxfId="524" priority="443" operator="equal">
      <formula>"OPORTUNIDADE"</formula>
    </cfRule>
  </conditionalFormatting>
  <conditionalFormatting sqref="Z109">
    <cfRule type="cellIs" dxfId="523" priority="441" operator="equal">
      <formula>"NÃO"</formula>
    </cfRule>
    <cfRule type="cellIs" dxfId="522" priority="442" operator="equal">
      <formula>"SIM"</formula>
    </cfRule>
  </conditionalFormatting>
  <conditionalFormatting sqref="Z109">
    <cfRule type="cellIs" dxfId="521" priority="440" operator="equal">
      <formula>"OPORTUNIDADE"</formula>
    </cfRule>
  </conditionalFormatting>
  <conditionalFormatting sqref="Z109">
    <cfRule type="cellIs" dxfId="520" priority="438" operator="equal">
      <formula>"NÃO"</formula>
    </cfRule>
    <cfRule type="cellIs" dxfId="519" priority="439" operator="equal">
      <formula>"SIM"</formula>
    </cfRule>
  </conditionalFormatting>
  <conditionalFormatting sqref="Z109">
    <cfRule type="cellIs" dxfId="518" priority="437" operator="equal">
      <formula>"OPORTUNIDADE"</formula>
    </cfRule>
  </conditionalFormatting>
  <conditionalFormatting sqref="Z109">
    <cfRule type="cellIs" dxfId="517" priority="435" operator="equal">
      <formula>"NÃO"</formula>
    </cfRule>
    <cfRule type="cellIs" dxfId="516" priority="436" operator="equal">
      <formula>"SIM"</formula>
    </cfRule>
  </conditionalFormatting>
  <conditionalFormatting sqref="Z109">
    <cfRule type="cellIs" dxfId="515" priority="434" operator="equal">
      <formula>"OPORTUNIDADE"</formula>
    </cfRule>
  </conditionalFormatting>
  <conditionalFormatting sqref="Z109">
    <cfRule type="cellIs" dxfId="514" priority="432" operator="equal">
      <formula>"NÃO"</formula>
    </cfRule>
    <cfRule type="cellIs" dxfId="513" priority="433" operator="equal">
      <formula>"SIM"</formula>
    </cfRule>
  </conditionalFormatting>
  <conditionalFormatting sqref="Z109">
    <cfRule type="cellIs" dxfId="512" priority="431" operator="equal">
      <formula>"OPORTUNIDADE"</formula>
    </cfRule>
  </conditionalFormatting>
  <conditionalFormatting sqref="Z109">
    <cfRule type="cellIs" dxfId="511" priority="429" operator="equal">
      <formula>"NÃO"</formula>
    </cfRule>
    <cfRule type="cellIs" dxfId="510" priority="430" operator="equal">
      <formula>"SIM"</formula>
    </cfRule>
  </conditionalFormatting>
  <conditionalFormatting sqref="Z109">
    <cfRule type="cellIs" dxfId="509" priority="428" operator="equal">
      <formula>"OPORTUNIDADE"</formula>
    </cfRule>
  </conditionalFormatting>
  <conditionalFormatting sqref="Z109">
    <cfRule type="cellIs" dxfId="508" priority="426" operator="equal">
      <formula>"NÃO"</formula>
    </cfRule>
    <cfRule type="cellIs" dxfId="507" priority="427" operator="equal">
      <formula>"SIM"</formula>
    </cfRule>
  </conditionalFormatting>
  <conditionalFormatting sqref="Z109">
    <cfRule type="cellIs" dxfId="506" priority="425" operator="equal">
      <formula>"OPORTUNIDADE"</formula>
    </cfRule>
  </conditionalFormatting>
  <conditionalFormatting sqref="Z109">
    <cfRule type="cellIs" dxfId="505" priority="423" operator="equal">
      <formula>"NÃO"</formula>
    </cfRule>
    <cfRule type="cellIs" dxfId="504" priority="424" operator="equal">
      <formula>"SIM"</formula>
    </cfRule>
  </conditionalFormatting>
  <conditionalFormatting sqref="Z109">
    <cfRule type="cellIs" dxfId="503" priority="422" operator="equal">
      <formula>"OPORTUNIDADE"</formula>
    </cfRule>
  </conditionalFormatting>
  <conditionalFormatting sqref="Z109">
    <cfRule type="cellIs" dxfId="502" priority="420" operator="equal">
      <formula>"NÃO"</formula>
    </cfRule>
    <cfRule type="cellIs" dxfId="501" priority="421" operator="equal">
      <formula>"SIM"</formula>
    </cfRule>
  </conditionalFormatting>
  <conditionalFormatting sqref="Z109">
    <cfRule type="cellIs" dxfId="500" priority="419" operator="equal">
      <formula>"OPORTUNIDADE"</formula>
    </cfRule>
  </conditionalFormatting>
  <conditionalFormatting sqref="Z109">
    <cfRule type="cellIs" dxfId="499" priority="417" operator="equal">
      <formula>"NÃO"</formula>
    </cfRule>
    <cfRule type="cellIs" dxfId="498" priority="418" operator="equal">
      <formula>"SIM"</formula>
    </cfRule>
  </conditionalFormatting>
  <conditionalFormatting sqref="Z109">
    <cfRule type="cellIs" dxfId="497" priority="416" operator="equal">
      <formula>"OPORTUNIDADE"</formula>
    </cfRule>
  </conditionalFormatting>
  <conditionalFormatting sqref="Z109">
    <cfRule type="cellIs" dxfId="496" priority="414" operator="equal">
      <formula>"NÃO"</formula>
    </cfRule>
    <cfRule type="cellIs" dxfId="495" priority="415" operator="equal">
      <formula>"SIM"</formula>
    </cfRule>
  </conditionalFormatting>
  <conditionalFormatting sqref="Z109">
    <cfRule type="cellIs" dxfId="494" priority="413" operator="equal">
      <formula>"OPORTUNIDADE"</formula>
    </cfRule>
  </conditionalFormatting>
  <conditionalFormatting sqref="Z10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109">
    <cfRule type="cellIs" dxfId="491" priority="410" operator="equal">
      <formula>"OPORTUNIDADE"</formula>
    </cfRule>
  </conditionalFormatting>
  <conditionalFormatting sqref="Z10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109">
    <cfRule type="cellIs" dxfId="488" priority="407" operator="equal">
      <formula>"OPORTUNIDADE"</formula>
    </cfRule>
  </conditionalFormatting>
  <conditionalFormatting sqref="Z10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109">
    <cfRule type="cellIs" dxfId="485" priority="404" operator="equal">
      <formula>"OPORTUNIDADE"</formula>
    </cfRule>
  </conditionalFormatting>
  <conditionalFormatting sqref="Z10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Y109">
    <cfRule type="cellIs" dxfId="482" priority="401" operator="equal">
      <formula>"OPORTUNIDADE"</formula>
    </cfRule>
  </conditionalFormatting>
  <conditionalFormatting sqref="Y109">
    <cfRule type="cellIs" dxfId="481" priority="399" operator="equal">
      <formula>"NÃO"</formula>
    </cfRule>
    <cfRule type="cellIs" dxfId="480" priority="400" operator="equal">
      <formula>"SIM"</formula>
    </cfRule>
  </conditionalFormatting>
  <conditionalFormatting sqref="BK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79" priority="381" operator="equal">
      <formula>"OPORTUNIDADE"</formula>
    </cfRule>
  </conditionalFormatting>
  <conditionalFormatting sqref="Z124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Z124">
    <cfRule type="cellIs" dxfId="476" priority="378" operator="equal">
      <formula>"OPORTUNIDADE"</formula>
    </cfRule>
  </conditionalFormatting>
  <conditionalFormatting sqref="Z124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Z124">
    <cfRule type="cellIs" dxfId="473" priority="375" operator="equal">
      <formula>"OPORTUNIDADE"</formula>
    </cfRule>
  </conditionalFormatting>
  <conditionalFormatting sqref="Z124">
    <cfRule type="cellIs" dxfId="472" priority="373" operator="equal">
      <formula>"NÃO"</formula>
    </cfRule>
    <cfRule type="cellIs" dxfId="471" priority="374" operator="equal">
      <formula>"SIM"</formula>
    </cfRule>
  </conditionalFormatting>
  <conditionalFormatting sqref="Z124">
    <cfRule type="cellIs" dxfId="470" priority="372" operator="equal">
      <formula>"OPORTUNIDADE"</formula>
    </cfRule>
  </conditionalFormatting>
  <conditionalFormatting sqref="Z124">
    <cfRule type="cellIs" dxfId="469" priority="370" operator="equal">
      <formula>"NÃO"</formula>
    </cfRule>
    <cfRule type="cellIs" dxfId="468" priority="371" operator="equal">
      <formula>"SIM"</formula>
    </cfRule>
  </conditionalFormatting>
  <conditionalFormatting sqref="Z124">
    <cfRule type="cellIs" dxfId="467" priority="369" operator="equal">
      <formula>"OPORTUNIDADE"</formula>
    </cfRule>
  </conditionalFormatting>
  <conditionalFormatting sqref="Z124">
    <cfRule type="cellIs" dxfId="466" priority="367" operator="equal">
      <formula>"NÃO"</formula>
    </cfRule>
    <cfRule type="cellIs" dxfId="465" priority="368" operator="equal">
      <formula>"SIM"</formula>
    </cfRule>
  </conditionalFormatting>
  <conditionalFormatting sqref="Z124">
    <cfRule type="cellIs" dxfId="464" priority="366" operator="equal">
      <formula>"OPORTUNIDADE"</formula>
    </cfRule>
  </conditionalFormatting>
  <conditionalFormatting sqref="Z124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Z124">
    <cfRule type="cellIs" dxfId="461" priority="363" operator="equal">
      <formula>"OPORTUNIDADE"</formula>
    </cfRule>
  </conditionalFormatting>
  <conditionalFormatting sqref="Z124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Z124">
    <cfRule type="cellIs" dxfId="458" priority="360" operator="equal">
      <formula>"OPORTUNIDADE"</formula>
    </cfRule>
  </conditionalFormatting>
  <conditionalFormatting sqref="Z124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24">
    <cfRule type="cellIs" dxfId="455" priority="357" operator="equal">
      <formula>"OPORTUNIDADE"</formula>
    </cfRule>
  </conditionalFormatting>
  <conditionalFormatting sqref="Z124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Z124">
    <cfRule type="cellIs" dxfId="452" priority="354" operator="equal">
      <formula>"OPORTUNIDADE"</formula>
    </cfRule>
  </conditionalFormatting>
  <conditionalFormatting sqref="Z124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Z125">
    <cfRule type="cellIs" dxfId="449" priority="351" operator="equal">
      <formula>"OPORTUNIDADE"</formula>
    </cfRule>
  </conditionalFormatting>
  <conditionalFormatting sqref="Z125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Z125">
    <cfRule type="cellIs" dxfId="446" priority="348" operator="equal">
      <formula>"OPORTUNIDADE"</formula>
    </cfRule>
  </conditionalFormatting>
  <conditionalFormatting sqref="Z125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Z125">
    <cfRule type="cellIs" dxfId="443" priority="345" operator="equal">
      <formula>"OPORTUNIDADE"</formula>
    </cfRule>
  </conditionalFormatting>
  <conditionalFormatting sqref="Z125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Z125">
    <cfRule type="cellIs" dxfId="440" priority="342" operator="equal">
      <formula>"OPORTUNIDADE"</formula>
    </cfRule>
  </conditionalFormatting>
  <conditionalFormatting sqref="Z125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Z125">
    <cfRule type="cellIs" dxfId="437" priority="339" operator="equal">
      <formula>"OPORTUNIDADE"</formula>
    </cfRule>
  </conditionalFormatting>
  <conditionalFormatting sqref="Z125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Z125">
    <cfRule type="cellIs" dxfId="434" priority="336" operator="equal">
      <formula>"OPORTUNIDADE"</formula>
    </cfRule>
  </conditionalFormatting>
  <conditionalFormatting sqref="Z125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Z125">
    <cfRule type="cellIs" dxfId="431" priority="333" operator="equal">
      <formula>"OPORTUNIDADE"</formula>
    </cfRule>
  </conditionalFormatting>
  <conditionalFormatting sqref="Z125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Z125">
    <cfRule type="cellIs" dxfId="428" priority="330" operator="equal">
      <formula>"OPORTUNIDADE"</formula>
    </cfRule>
  </conditionalFormatting>
  <conditionalFormatting sqref="Z125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Z125">
    <cfRule type="cellIs" dxfId="425" priority="327" operator="equal">
      <formula>"OPORTUNIDADE"</formula>
    </cfRule>
  </conditionalFormatting>
  <conditionalFormatting sqref="Z125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Z125">
    <cfRule type="cellIs" dxfId="422" priority="324" operator="equal">
      <formula>"OPORTUNIDADE"</formula>
    </cfRule>
  </conditionalFormatting>
  <conditionalFormatting sqref="Z125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Z125">
    <cfRule type="cellIs" dxfId="419" priority="321" operator="equal">
      <formula>"OPORTUNIDADE"</formula>
    </cfRule>
  </conditionalFormatting>
  <conditionalFormatting sqref="Z125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Z125">
    <cfRule type="cellIs" dxfId="416" priority="318" operator="equal">
      <formula>"OPORTUNIDADE"</formula>
    </cfRule>
  </conditionalFormatting>
  <conditionalFormatting sqref="Z125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Z125">
    <cfRule type="cellIs" dxfId="413" priority="315" operator="equal">
      <formula>"OPORTUNIDADE"</formula>
    </cfRule>
  </conditionalFormatting>
  <conditionalFormatting sqref="Z125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Z125">
    <cfRule type="cellIs" dxfId="410" priority="312" operator="equal">
      <formula>"OPORTUNIDADE"</formula>
    </cfRule>
  </conditionalFormatting>
  <conditionalFormatting sqref="Z125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Z125">
    <cfRule type="cellIs" dxfId="407" priority="309" operator="equal">
      <formula>"OPORTUNIDADE"</formula>
    </cfRule>
  </conditionalFormatting>
  <conditionalFormatting sqref="Z125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Z125">
    <cfRule type="cellIs" dxfId="404" priority="306" operator="equal">
      <formula>"OPORTUNIDADE"</formula>
    </cfRule>
  </conditionalFormatting>
  <conditionalFormatting sqref="Z125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Z125">
    <cfRule type="cellIs" dxfId="401" priority="303" operator="equal">
      <formula>"OPORTUNIDADE"</formula>
    </cfRule>
  </conditionalFormatting>
  <conditionalFormatting sqref="Z125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Z125">
    <cfRule type="cellIs" dxfId="398" priority="300" operator="equal">
      <formula>"OPORTUNIDADE"</formula>
    </cfRule>
  </conditionalFormatting>
  <conditionalFormatting sqref="Z125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Z125">
    <cfRule type="cellIs" dxfId="395" priority="297" operator="equal">
      <formula>"OPORTUNIDADE"</formula>
    </cfRule>
  </conditionalFormatting>
  <conditionalFormatting sqref="Z125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25">
    <cfRule type="cellIs" dxfId="392" priority="294" operator="equal">
      <formula>"OPORTUNIDADE"</formula>
    </cfRule>
  </conditionalFormatting>
  <conditionalFormatting sqref="Z125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26:Z127">
    <cfRule type="cellIs" dxfId="389" priority="291" operator="equal">
      <formula>"OPORTUNIDADE"</formula>
    </cfRule>
  </conditionalFormatting>
  <conditionalFormatting sqref="Z126:Z127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Z126:Z127">
    <cfRule type="cellIs" dxfId="386" priority="288" operator="equal">
      <formula>"OPORTUNIDADE"</formula>
    </cfRule>
  </conditionalFormatting>
  <conditionalFormatting sqref="Z126:Z127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26:Z127">
    <cfRule type="cellIs" dxfId="383" priority="285" operator="equal">
      <formula>"OPORTUNIDADE"</formula>
    </cfRule>
  </conditionalFormatting>
  <conditionalFormatting sqref="Z126:Z127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26:Z127">
    <cfRule type="cellIs" dxfId="380" priority="282" operator="equal">
      <formula>"OPORTUNIDADE"</formula>
    </cfRule>
  </conditionalFormatting>
  <conditionalFormatting sqref="Z126:Z127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26:Z127">
    <cfRule type="cellIs" dxfId="377" priority="279" operator="equal">
      <formula>"OPORTUNIDADE"</formula>
    </cfRule>
  </conditionalFormatting>
  <conditionalFormatting sqref="Z126:Z127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26:Z127">
    <cfRule type="cellIs" dxfId="374" priority="276" operator="equal">
      <formula>"OPORTUNIDADE"</formula>
    </cfRule>
  </conditionalFormatting>
  <conditionalFormatting sqref="Z126:Z127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Y126:Y133">
    <cfRule type="cellIs" dxfId="371" priority="273" operator="equal">
      <formula>"OPORTUNIDADE"</formula>
    </cfRule>
  </conditionalFormatting>
  <conditionalFormatting sqref="Y126:Y133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Z126:Z127">
    <cfRule type="cellIs" dxfId="368" priority="270" operator="equal">
      <formula>"OPORTUNIDADE"</formula>
    </cfRule>
  </conditionalFormatting>
  <conditionalFormatting sqref="Z126:Z127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26:Z127">
    <cfRule type="cellIs" dxfId="365" priority="267" operator="equal">
      <formula>"OPORTUNIDADE"</formula>
    </cfRule>
  </conditionalFormatting>
  <conditionalFormatting sqref="Z126:Z127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26:Z127">
    <cfRule type="cellIs" dxfId="362" priority="264" operator="equal">
      <formula>"OPORTUNIDADE"</formula>
    </cfRule>
  </conditionalFormatting>
  <conditionalFormatting sqref="Z126:Z127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26:Z127">
    <cfRule type="cellIs" dxfId="359" priority="261" operator="equal">
      <formula>"OPORTUNIDADE"</formula>
    </cfRule>
  </conditionalFormatting>
  <conditionalFormatting sqref="Z126:Z127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26:Z127">
    <cfRule type="cellIs" dxfId="356" priority="258" operator="equal">
      <formula>"OPORTUNIDADE"</formula>
    </cfRule>
  </conditionalFormatting>
  <conditionalFormatting sqref="Z126:Z127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26:Z127">
    <cfRule type="cellIs" dxfId="353" priority="255" operator="equal">
      <formula>"OPORTUNIDADE"</formula>
    </cfRule>
  </conditionalFormatting>
  <conditionalFormatting sqref="Z126:Z127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26:Z127">
    <cfRule type="cellIs" dxfId="350" priority="252" operator="equal">
      <formula>"OPORTUNIDADE"</formula>
    </cfRule>
  </conditionalFormatting>
  <conditionalFormatting sqref="Z126:Z127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26:Z127">
    <cfRule type="cellIs" dxfId="347" priority="249" operator="equal">
      <formula>"OPORTUNIDADE"</formula>
    </cfRule>
  </conditionalFormatting>
  <conditionalFormatting sqref="Z126:Z127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26:Z127">
    <cfRule type="cellIs" dxfId="344" priority="246" operator="equal">
      <formula>"OPORTUNIDADE"</formula>
    </cfRule>
  </conditionalFormatting>
  <conditionalFormatting sqref="Z126:Z127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26:Z127">
    <cfRule type="cellIs" dxfId="341" priority="243" operator="equal">
      <formula>"OPORTUNIDADE"</formula>
    </cfRule>
  </conditionalFormatting>
  <conditionalFormatting sqref="Z126:Z127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26:Z127">
    <cfRule type="cellIs" dxfId="338" priority="240" operator="equal">
      <formula>"OPORTUNIDADE"</formula>
    </cfRule>
  </conditionalFormatting>
  <conditionalFormatting sqref="Z126:Z127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26:Z127">
    <cfRule type="cellIs" dxfId="335" priority="237" operator="equal">
      <formula>"OPORTUNIDADE"</formula>
    </cfRule>
  </conditionalFormatting>
  <conditionalFormatting sqref="Z126:Z127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26:Z127">
    <cfRule type="cellIs" dxfId="332" priority="234" operator="equal">
      <formula>"OPORTUNIDADE"</formula>
    </cfRule>
  </conditionalFormatting>
  <conditionalFormatting sqref="Z126:Z127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26:Z127">
    <cfRule type="cellIs" dxfId="329" priority="231" operator="equal">
      <formula>"OPORTUNIDADE"</formula>
    </cfRule>
  </conditionalFormatting>
  <conditionalFormatting sqref="Z126:Z127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26:Z127">
    <cfRule type="cellIs" dxfId="326" priority="228" operator="equal">
      <formula>"OPORTUNIDADE"</formula>
    </cfRule>
  </conditionalFormatting>
  <conditionalFormatting sqref="Z126:Z127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26:Z127">
    <cfRule type="cellIs" dxfId="323" priority="225" operator="equal">
      <formula>"OPORTUNIDADE"</formula>
    </cfRule>
  </conditionalFormatting>
  <conditionalFormatting sqref="Z126:Z127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26:Z127">
    <cfRule type="cellIs" dxfId="320" priority="222" operator="equal">
      <formula>"OPORTUNIDADE"</formula>
    </cfRule>
  </conditionalFormatting>
  <conditionalFormatting sqref="Z126:Z127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26:Z127">
    <cfRule type="cellIs" dxfId="317" priority="219" operator="equal">
      <formula>"OPORTUNIDADE"</formula>
    </cfRule>
  </conditionalFormatting>
  <conditionalFormatting sqref="Z126:Z127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Y126:Y133">
    <cfRule type="cellIs" dxfId="314" priority="216" operator="equal">
      <formula>"OPORTUNIDADE"</formula>
    </cfRule>
  </conditionalFormatting>
  <conditionalFormatting sqref="Y126:Y133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Z126:Z127">
    <cfRule type="cellIs" dxfId="311" priority="213" operator="equal">
      <formula>"OPORTUNIDADE"</formula>
    </cfRule>
  </conditionalFormatting>
  <conditionalFormatting sqref="Z126:Z127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26:Z127">
    <cfRule type="cellIs" dxfId="308" priority="210" operator="equal">
      <formula>"OPORTUNIDADE"</formula>
    </cfRule>
  </conditionalFormatting>
  <conditionalFormatting sqref="Z126:Z127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26:Z127">
    <cfRule type="cellIs" dxfId="305" priority="207" operator="equal">
      <formula>"OPORTUNIDADE"</formula>
    </cfRule>
  </conditionalFormatting>
  <conditionalFormatting sqref="Z126:Z127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26:Z127">
    <cfRule type="cellIs" dxfId="302" priority="204" operator="equal">
      <formula>"OPORTUNIDADE"</formula>
    </cfRule>
  </conditionalFormatting>
  <conditionalFormatting sqref="Z126:Z127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26:Z127">
    <cfRule type="cellIs" dxfId="299" priority="201" operator="equal">
      <formula>"OPORTUNIDADE"</formula>
    </cfRule>
  </conditionalFormatting>
  <conditionalFormatting sqref="Z126:Z127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6:Y133">
    <cfRule type="cellIs" dxfId="296" priority="198" operator="equal">
      <formula>"OPORTUNIDADE"</formula>
    </cfRule>
  </conditionalFormatting>
  <conditionalFormatting sqref="Y126:Y133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Z126:Z127">
    <cfRule type="cellIs" dxfId="293" priority="195" operator="equal">
      <formula>"OPORTUNIDADE"</formula>
    </cfRule>
  </conditionalFormatting>
  <conditionalFormatting sqref="Z126:Z127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26:Z127">
    <cfRule type="cellIs" dxfId="290" priority="192" operator="equal">
      <formula>"OPORTUNIDADE"</formula>
    </cfRule>
  </conditionalFormatting>
  <conditionalFormatting sqref="Z126:Z127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26:Z127">
    <cfRule type="cellIs" dxfId="287" priority="189" operator="equal">
      <formula>"OPORTUNIDADE"</formula>
    </cfRule>
  </conditionalFormatting>
  <conditionalFormatting sqref="Z126:Z127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26:Z127">
    <cfRule type="cellIs" dxfId="284" priority="186" operator="equal">
      <formula>"OPORTUNIDADE"</formula>
    </cfRule>
  </conditionalFormatting>
  <conditionalFormatting sqref="Z126:Z127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26:Z127">
    <cfRule type="cellIs" dxfId="281" priority="183" operator="equal">
      <formula>"OPORTUNIDADE"</formula>
    </cfRule>
  </conditionalFormatting>
  <conditionalFormatting sqref="Z126:Z127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26:Z127">
    <cfRule type="cellIs" dxfId="278" priority="180" operator="equal">
      <formula>"OPORTUNIDADE"</formula>
    </cfRule>
  </conditionalFormatting>
  <conditionalFormatting sqref="Z126:Z127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26:Z127">
    <cfRule type="cellIs" dxfId="275" priority="177" operator="equal">
      <formula>"OPORTUNIDADE"</formula>
    </cfRule>
  </conditionalFormatting>
  <conditionalFormatting sqref="Z126:Z127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26:Z127">
    <cfRule type="cellIs" dxfId="272" priority="174" operator="equal">
      <formula>"OPORTUNIDADE"</formula>
    </cfRule>
  </conditionalFormatting>
  <conditionalFormatting sqref="Z126:Z127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26:Z127">
    <cfRule type="cellIs" dxfId="269" priority="171" operator="equal">
      <formula>"OPORTUNIDADE"</formula>
    </cfRule>
  </conditionalFormatting>
  <conditionalFormatting sqref="Z126:Z127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26:Z127">
    <cfRule type="cellIs" dxfId="266" priority="168" operator="equal">
      <formula>"OPORTUNIDADE"</formula>
    </cfRule>
  </conditionalFormatting>
  <conditionalFormatting sqref="Z126:Z127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28">
    <cfRule type="cellIs" dxfId="263" priority="165" operator="equal">
      <formula>"OPORTUNIDADE"</formula>
    </cfRule>
  </conditionalFormatting>
  <conditionalFormatting sqref="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28">
    <cfRule type="cellIs" dxfId="260" priority="162" operator="equal">
      <formula>"OPORTUNIDADE"</formula>
    </cfRule>
  </conditionalFormatting>
  <conditionalFormatting sqref="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28">
    <cfRule type="cellIs" dxfId="257" priority="159" operator="equal">
      <formula>"OPORTUNIDADE"</formula>
    </cfRule>
  </conditionalFormatting>
  <conditionalFormatting sqref="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28">
    <cfRule type="cellIs" dxfId="254" priority="156" operator="equal">
      <formula>"OPORTUNIDADE"</formula>
    </cfRule>
  </conditionalFormatting>
  <conditionalFormatting sqref="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28">
    <cfRule type="cellIs" dxfId="251" priority="153" operator="equal">
      <formula>"OPORTUNIDADE"</formula>
    </cfRule>
  </conditionalFormatting>
  <conditionalFormatting sqref="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28:Z129">
    <cfRule type="cellIs" dxfId="248" priority="150" operator="equal">
      <formula>"OPORTUNIDADE"</formula>
    </cfRule>
  </conditionalFormatting>
  <conditionalFormatting sqref="Z128:Z129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Y129">
    <cfRule type="cellIs" dxfId="245" priority="147" operator="equal">
      <formula>"OPORTUNIDADE"</formula>
    </cfRule>
  </conditionalFormatting>
  <conditionalFormatting sqref="Y128:Y129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128:Z130">
    <cfRule type="cellIs" dxfId="242" priority="144" operator="equal">
      <formula>"OPORTUNIDADE"</formula>
    </cfRule>
  </conditionalFormatting>
  <conditionalFormatting sqref="Z128:Z130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28:Z130">
    <cfRule type="cellIs" dxfId="239" priority="141" operator="equal">
      <formula>"OPORTUNIDADE"</formula>
    </cfRule>
  </conditionalFormatting>
  <conditionalFormatting sqref="Z128:Z130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28:Z130">
    <cfRule type="cellIs" dxfId="236" priority="138" operator="equal">
      <formula>"OPORTUNIDADE"</formula>
    </cfRule>
  </conditionalFormatting>
  <conditionalFormatting sqref="Z128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28:Z130">
    <cfRule type="cellIs" dxfId="233" priority="135" operator="equal">
      <formula>"OPORTUNIDADE"</formula>
    </cfRule>
  </conditionalFormatting>
  <conditionalFormatting sqref="Z128:Z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28:Z130">
    <cfRule type="cellIs" dxfId="230" priority="132" operator="equal">
      <formula>"OPORTUNIDADE"</formula>
    </cfRule>
  </conditionalFormatting>
  <conditionalFormatting sqref="Z128:Z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28:Z130">
    <cfRule type="cellIs" dxfId="227" priority="129" operator="equal">
      <formula>"OPORTUNIDADE"</formula>
    </cfRule>
  </conditionalFormatting>
  <conditionalFormatting sqref="Z128:Z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28:Z130">
    <cfRule type="cellIs" dxfId="224" priority="126" operator="equal">
      <formula>"OPORTUNIDADE"</formula>
    </cfRule>
  </conditionalFormatting>
  <conditionalFormatting sqref="Z128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28:Z130">
    <cfRule type="cellIs" dxfId="221" priority="123" operator="equal">
      <formula>"OPORTUNIDADE"</formula>
    </cfRule>
  </conditionalFormatting>
  <conditionalFormatting sqref="Z128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28:Z130">
    <cfRule type="cellIs" dxfId="218" priority="120" operator="equal">
      <formula>"OPORTUNIDADE"</formula>
    </cfRule>
  </conditionalFormatting>
  <conditionalFormatting sqref="Z128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28:Z130">
    <cfRule type="cellIs" dxfId="215" priority="117" operator="equal">
      <formula>"OPORTUNIDADE"</formula>
    </cfRule>
  </conditionalFormatting>
  <conditionalFormatting sqref="Z128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28:Z130">
    <cfRule type="cellIs" dxfId="212" priority="114" operator="equal">
      <formula>"OPORTUNIDADE"</formula>
    </cfRule>
  </conditionalFormatting>
  <conditionalFormatting sqref="Z128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28:Z130">
    <cfRule type="cellIs" dxfId="209" priority="111" operator="equal">
      <formula>"OPORTUNIDADE"</formula>
    </cfRule>
  </conditionalFormatting>
  <conditionalFormatting sqref="Z128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28:Z130">
    <cfRule type="cellIs" dxfId="206" priority="108" operator="equal">
      <formula>"OPORTUNIDADE"</formula>
    </cfRule>
  </conditionalFormatting>
  <conditionalFormatting sqref="Z128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28:Z130">
    <cfRule type="cellIs" dxfId="203" priority="105" operator="equal">
      <formula>"OPORTUNIDADE"</formula>
    </cfRule>
  </conditionalFormatting>
  <conditionalFormatting sqref="Z128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28:Z130">
    <cfRule type="cellIs" dxfId="200" priority="102" operator="equal">
      <formula>"OPORTUNIDADE"</formula>
    </cfRule>
  </conditionalFormatting>
  <conditionalFormatting sqref="Z128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28:Z130">
    <cfRule type="cellIs" dxfId="197" priority="99" operator="equal">
      <formula>"OPORTUNIDADE"</formula>
    </cfRule>
  </conditionalFormatting>
  <conditionalFormatting sqref="Z128:Z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28:Z130">
    <cfRule type="cellIs" dxfId="194" priority="96" operator="equal">
      <formula>"OPORTUNIDADE"</formula>
    </cfRule>
  </conditionalFormatting>
  <conditionalFormatting sqref="Z128:Z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28:Z130">
    <cfRule type="cellIs" dxfId="191" priority="93" operator="equal">
      <formula>"OPORTUNIDADE"</formula>
    </cfRule>
  </conditionalFormatting>
  <conditionalFormatting sqref="Z128:Z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28:Y130">
    <cfRule type="cellIs" dxfId="188" priority="90" operator="equal">
      <formula>"OPORTUNIDADE"</formula>
    </cfRule>
  </conditionalFormatting>
  <conditionalFormatting sqref="Y128: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28:Z130">
    <cfRule type="cellIs" dxfId="185" priority="87" operator="equal">
      <formula>"OPORTUNIDADE"</formula>
    </cfRule>
  </conditionalFormatting>
  <conditionalFormatting sqref="Z128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28:Z130">
    <cfRule type="cellIs" dxfId="182" priority="84" operator="equal">
      <formula>"OPORTUNIDADE"</formula>
    </cfRule>
  </conditionalFormatting>
  <conditionalFormatting sqref="Z128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28:Z130">
    <cfRule type="cellIs" dxfId="179" priority="81" operator="equal">
      <formula>"OPORTUNIDADE"</formula>
    </cfRule>
  </conditionalFormatting>
  <conditionalFormatting sqref="Z128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28:Z130">
    <cfRule type="cellIs" dxfId="176" priority="78" operator="equal">
      <formula>"OPORTUNIDADE"</formula>
    </cfRule>
  </conditionalFormatting>
  <conditionalFormatting sqref="Z128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28:Z130">
    <cfRule type="cellIs" dxfId="173" priority="75" operator="equal">
      <formula>"OPORTUNIDADE"</formula>
    </cfRule>
  </conditionalFormatting>
  <conditionalFormatting sqref="Z128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28:Y130">
    <cfRule type="cellIs" dxfId="170" priority="72" operator="equal">
      <formula>"OPORTUNIDADE"</formula>
    </cfRule>
  </conditionalFormatting>
  <conditionalFormatting sqref="Y128:Y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29:Z132">
    <cfRule type="cellIs" dxfId="167" priority="69" operator="equal">
      <formula>"OPORTUNIDADE"</formula>
    </cfRule>
  </conditionalFormatting>
  <conditionalFormatting sqref="Z129:Z13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29:Z132">
    <cfRule type="cellIs" dxfId="164" priority="66" operator="equal">
      <formula>"OPORTUNIDADE"</formula>
    </cfRule>
  </conditionalFormatting>
  <conditionalFormatting sqref="Z129:Z132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29:Z132">
    <cfRule type="cellIs" dxfId="161" priority="63" operator="equal">
      <formula>"OPORTUNIDADE"</formula>
    </cfRule>
  </conditionalFormatting>
  <conditionalFormatting sqref="Z129:Z132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29:Z132">
    <cfRule type="cellIs" dxfId="158" priority="60" operator="equal">
      <formula>"OPORTUNIDADE"</formula>
    </cfRule>
  </conditionalFormatting>
  <conditionalFormatting sqref="Z129:Z132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131:Y133">
    <cfRule type="cellIs" dxfId="155" priority="57" operator="equal">
      <formula>"OPORTUNIDADE"</formula>
    </cfRule>
  </conditionalFormatting>
  <conditionalFormatting sqref="Y131:Y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1:Z132">
    <cfRule type="cellIs" dxfId="152" priority="54" operator="equal">
      <formula>"OPORTUNIDADE"</formula>
    </cfRule>
  </conditionalFormatting>
  <conditionalFormatting sqref="Z131:Z132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130:Z130">
    <cfRule type="cellIs" dxfId="149" priority="51" operator="equal">
      <formula>"OPORTUNIDADE"</formula>
    </cfRule>
  </conditionalFormatting>
  <conditionalFormatting sqref="Y130:Z130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31:Z131">
    <cfRule type="cellIs" dxfId="146" priority="48" operator="equal">
      <formula>"OPORTUNIDADE"</formula>
    </cfRule>
  </conditionalFormatting>
  <conditionalFormatting sqref="Y131:Z131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31:Z131">
    <cfRule type="cellIs" dxfId="143" priority="45" operator="equal">
      <formula>"OPORTUNIDADE"</formula>
    </cfRule>
  </conditionalFormatting>
  <conditionalFormatting sqref="Y131:Z131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32:Z132">
    <cfRule type="cellIs" dxfId="140" priority="42" operator="equal">
      <formula>"OPORTUNIDADE"</formula>
    </cfRule>
  </conditionalFormatting>
  <conditionalFormatting sqref="Y132:Z132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32:Z132">
    <cfRule type="cellIs" dxfId="137" priority="39" operator="equal">
      <formula>"OPORTUNIDADE"</formula>
    </cfRule>
  </conditionalFormatting>
  <conditionalFormatting sqref="Y132:Z132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34" priority="32" operator="equal">
      <formula>"OPORTUNIDADE"</formula>
    </cfRule>
  </conditionalFormatting>
  <conditionalFormatting sqref="Z123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3">
    <cfRule type="cellIs" dxfId="131" priority="29" operator="equal">
      <formula>"OPORTUNIDADE"</formula>
    </cfRule>
  </conditionalFormatting>
  <conditionalFormatting sqref="Z123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3">
    <cfRule type="cellIs" dxfId="128" priority="26" operator="equal">
      <formula>"OPORTUNIDADE"</formula>
    </cfRule>
  </conditionalFormatting>
  <conditionalFormatting sqref="Z123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3">
    <cfRule type="cellIs" dxfId="125" priority="23" operator="equal">
      <formula>"OPORTUNIDADE"</formula>
    </cfRule>
  </conditionalFormatting>
  <conditionalFormatting sqref="Z123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3">
    <cfRule type="cellIs" dxfId="122" priority="20" operator="equal">
      <formula>"OPORTUNIDADE"</formula>
    </cfRule>
  </conditionalFormatting>
  <conditionalFormatting sqref="Z123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BK1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19" priority="15" operator="equal">
      <formula>"OPORTUNIDADE"</formula>
    </cfRule>
  </conditionalFormatting>
  <conditionalFormatting sqref="Y13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33">
    <cfRule type="cellIs" dxfId="116" priority="12" operator="equal">
      <formula>"OPORTUNIDADE"</formula>
    </cfRule>
  </conditionalFormatting>
  <conditionalFormatting sqref="Z13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33:Z133">
    <cfRule type="cellIs" dxfId="113" priority="9" operator="equal">
      <formula>"OPORTUNIDADE"</formula>
    </cfRule>
  </conditionalFormatting>
  <conditionalFormatting sqref="Y133:Z13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33">
    <cfRule type="cellIs" dxfId="110" priority="6" operator="equal">
      <formula>"OPORTUNIDADE"</formula>
    </cfRule>
  </conditionalFormatting>
  <conditionalFormatting sqref="Y13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33">
    <cfRule type="cellIs" dxfId="107" priority="3" operator="equal">
      <formula>"OPORTUNIDADE"</formula>
    </cfRule>
  </conditionalFormatting>
  <conditionalFormatting sqref="Y13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1453</v>
      </c>
      <c r="D5" s="360"/>
      <c r="E5" s="360"/>
      <c r="F5" s="360"/>
      <c r="G5" s="360"/>
      <c r="H5" s="360"/>
      <c r="I5" s="360"/>
      <c r="J5" s="361"/>
      <c r="K5" s="362" t="s">
        <v>1454</v>
      </c>
      <c r="L5" s="363"/>
      <c r="M5" s="363"/>
      <c r="N5" s="363"/>
      <c r="O5" s="364" t="s">
        <v>1455</v>
      </c>
      <c r="P5" s="365"/>
      <c r="Q5" s="366"/>
    </row>
    <row r="6" spans="1:17" s="93" customFormat="1" ht="15.75" customHeight="1">
      <c r="A6" s="87" t="s">
        <v>1456</v>
      </c>
      <c r="B6" s="94" t="s">
        <v>1457</v>
      </c>
      <c r="C6" s="95" t="s">
        <v>1164</v>
      </c>
      <c r="D6" s="96" t="s">
        <v>1165</v>
      </c>
      <c r="E6" s="95" t="s">
        <v>1458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1459</v>
      </c>
      <c r="M6" s="139" t="s">
        <v>626</v>
      </c>
      <c r="N6" s="140" t="s">
        <v>1159</v>
      </c>
      <c r="O6" s="246" t="s">
        <v>1202</v>
      </c>
      <c r="P6" s="157"/>
      <c r="Q6" s="193" t="s">
        <v>1460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 ca="1">IF(FN_MC!S6="","*",FN_MC!S6)</f>
        <v>FERRONORTE</v>
      </c>
      <c r="D8" s="99" t="str">
        <f ca="1"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 ca="1"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 ca="1">IF(FN_MC!AK6="","*",FN_MC!AK6)</f>
        <v>TGR2</v>
      </c>
      <c r="L8" s="141" t="str">
        <f ca="1">IF(FN_MC!AM6="","*",FN_MC!AM6)</f>
        <v>TGR-TBE</v>
      </c>
      <c r="M8" s="141">
        <f ca="1">IF(FN_MC!AP6="","*",FN_MC!AP6)</f>
        <v>506</v>
      </c>
      <c r="N8" s="141" t="str">
        <f ca="1"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 ca="1">IF(FN_MC!S7="","*",FN_MC!S7)</f>
        <v>FERRONORTE</v>
      </c>
      <c r="D9" s="99" t="str">
        <f ca="1">IF(FN_MC!T7="","*",FN_MC!T7)</f>
        <v>TGR-TRO</v>
      </c>
      <c r="E9" s="99" t="str">
        <f>IF(FN_MC!D7="","*",FN_MC!D7)</f>
        <v>BRUNO (TF-525)</v>
      </c>
      <c r="F9" s="99" t="str">
        <f ca="1">IF(FN_MC!H7="","*",FN_MC!H7)</f>
        <v>TBE539</v>
      </c>
      <c r="G9" s="99" t="str">
        <f ca="1"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 ca="1">IF(FN_MC!AK7="","*",FN_MC!AK7)</f>
        <v>TBE539</v>
      </c>
      <c r="L9" s="141" t="str">
        <f ca="1">IF(FN_MC!AM7="","*",FN_MC!AM7)</f>
        <v>TBE-TRM</v>
      </c>
      <c r="M9" s="141">
        <f ca="1">IF(FN_MC!AP7="","*",FN_MC!AP7)</f>
        <v>538.24</v>
      </c>
      <c r="N9" s="141" t="str">
        <f ca="1"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 ca="1">IF(FN_MC!S8="","*",FN_MC!S8)</f>
        <v>FERRONORTE</v>
      </c>
      <c r="D10" s="99" t="str">
        <f ca="1">IF(FN_MC!T8="","*",FN_MC!T8)</f>
        <v>TCS-TGR</v>
      </c>
      <c r="E10" s="99" t="str">
        <f>IF(FN_MC!D8="","*",FN_MC!D8)</f>
        <v>ELSON (TF-526)</v>
      </c>
      <c r="F10" s="99" t="str">
        <f ca="1">IF(FN_MC!H8="","*",FN_MC!H8)</f>
        <v>326TLA</v>
      </c>
      <c r="G10" s="99" t="str">
        <f ca="1"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 ca="1">IF(FN_MC!AK8="","*",FN_MC!AK8)</f>
        <v>326TLA</v>
      </c>
      <c r="L10" s="141" t="str">
        <f ca="1">IF(FN_MC!AM8="","*",FN_MC!AM8)</f>
        <v>TMR-TLA</v>
      </c>
      <c r="M10" s="141">
        <f ca="1">IF(FN_MC!AP8="","*",FN_MC!AP8)</f>
        <v>334.1</v>
      </c>
      <c r="N10" s="141" t="str">
        <f ca="1"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 ca="1">IF(FN_MC!S9="","*",FN_MC!S9)</f>
        <v>FERRONORTE</v>
      </c>
      <c r="D11" s="99" t="str">
        <f ca="1"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 ca="1">IF(FN_MC!AK9="","*",FN_MC!AK9)</f>
        <v>TCS2</v>
      </c>
      <c r="L11" s="141" t="str">
        <f ca="1">IF(FN_MC!AM9="","*",FN_MC!AM9)</f>
        <v>TCS-TIN</v>
      </c>
      <c r="M11" s="141">
        <f ca="1">IF(FN_MC!AP9="","*",FN_MC!AP9)</f>
        <v>290</v>
      </c>
      <c r="N11" s="141" t="str">
        <f ca="1"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 ca="1">IF(FN_MC!S10="","*",FN_MC!S10)</f>
        <v>FERRONORTE</v>
      </c>
      <c r="D12" s="99" t="str">
        <f ca="1"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 ca="1"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 ca="1">IF(FN_MC!AK10="","*",FN_MC!AK10)</f>
        <v>TID2</v>
      </c>
      <c r="L12" s="141" t="str">
        <f ca="1">IF(FN_MC!AM10="","*",FN_MC!AM10)</f>
        <v>TID-TVI</v>
      </c>
      <c r="M12" s="141">
        <f ca="1">IF(FN_MC!AP10="","*",FN_MC!AP10)</f>
        <v>200</v>
      </c>
      <c r="N12" s="141" t="str">
        <f ca="1"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 ca="1">IF(FN_MC!S11="","*",FN_MC!S11)</f>
        <v>FERRONORTE</v>
      </c>
      <c r="D13" s="99" t="str">
        <f ca="1">IF(FN_MC!T11="","*",FN_MC!T11)</f>
        <v>TMI-TCS</v>
      </c>
      <c r="E13" s="99" t="str">
        <f>IF(FN_MC!D11="","*",FN_MC!D11)</f>
        <v>FRANCISCO (TF-670)</v>
      </c>
      <c r="F13" s="99" t="str">
        <f ca="1">IF(FN_MC!H11="","*",FN_MC!H11)</f>
        <v>TQIK73</v>
      </c>
      <c r="G13" s="99" t="str">
        <f ca="1"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 ca="1">IF(FN_MC!AK11="","*",FN_MC!AK11)</f>
        <v>TQIK73</v>
      </c>
      <c r="L13" s="141" t="str">
        <f ca="1">IF(FN_MC!AM11="","*",FN_MC!AM11)</f>
        <v>TQI-TSP</v>
      </c>
      <c r="M13" s="141">
        <f ca="1">IF(FN_MC!AP11="","*",FN_MC!AP11)</f>
        <v>64.563999999999993</v>
      </c>
      <c r="N13" s="141" t="str">
        <f ca="1"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 ca="1">IF(FN_MC!S12="","*",FN_MC!S12)</f>
        <v>FERRONORTE</v>
      </c>
      <c r="D14" s="99" t="str">
        <f ca="1"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 ca="1"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 ca="1">IF(FN_MC!AK12="","*",FN_MC!AK12)</f>
        <v>-</v>
      </c>
      <c r="L14" s="141" t="str">
        <f ca="1">IF(FN_MC!AM12="","*",FN_MC!AM12)</f>
        <v>TQI-TSP</v>
      </c>
      <c r="M14" s="141">
        <f ca="1">IF(FN_MC!AP12="","*",FN_MC!AP12)</f>
        <v>64.563999999999993</v>
      </c>
      <c r="N14" s="141" t="str">
        <f ca="1"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 ca="1">IF(FN_MC!S13="","*",FN_MC!S13)</f>
        <v>MALHA CENTRAL</v>
      </c>
      <c r="D15" s="99" t="str">
        <f ca="1"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 ca="1"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 ca="1">IF(FN_MC!AK13="","*",FN_MC!AK13)</f>
        <v>ZGT1</v>
      </c>
      <c r="L15" s="141" t="str">
        <f ca="1">IF(FN_MC!AM13="","*",FN_MC!AM13)</f>
        <v>ZRI-ZGT</v>
      </c>
      <c r="M15" s="141">
        <f ca="1">IF(FN_MC!AP13="","*",FN_MC!AP13)</f>
        <v>294</v>
      </c>
      <c r="N15" s="141" t="str">
        <f ca="1"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 ca="1">IF(FN_MC!S14="","*",FN_MC!S14)</f>
        <v>MALHA CENTRAL</v>
      </c>
      <c r="D16" s="99" t="str">
        <f ca="1"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 ca="1">IF(FN_MC!AK14="","*",FN_MC!AK14)</f>
        <v>ZIQ</v>
      </c>
      <c r="L16" s="141" t="str">
        <f ca="1">IF(FN_MC!AM14="","*",FN_MC!AM14)</f>
        <v>ZIQ-ZPQ</v>
      </c>
      <c r="M16" s="141">
        <f ca="1">IF(FN_MC!AP14="","*",FN_MC!AP14)</f>
        <v>175</v>
      </c>
      <c r="N16" s="141" t="str">
        <f ca="1"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 ca="1">IF(FN_MC!S15="","*",FN_MC!S15)</f>
        <v>MALHA CENTRAL</v>
      </c>
      <c r="D17" s="99" t="str">
        <f ca="1"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 ca="1"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 ca="1">IF(FN_MC!AK15="","*",FN_MC!AK15)</f>
        <v>PSG</v>
      </c>
      <c r="L17" s="141" t="str">
        <f ca="1">IF(FN_MC!AM15="","*",FN_MC!AM15)</f>
        <v>POA-PAM</v>
      </c>
      <c r="M17" s="141">
        <f ca="1">IF(FN_MC!AP15="","*",FN_MC!AP15)</f>
        <v>1882</v>
      </c>
      <c r="N17" s="141" t="str">
        <f ca="1"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 ca="1">IF(FN_MC!S16="","*",FN_MC!S16)</f>
        <v>-</v>
      </c>
      <c r="D18" s="99" t="str">
        <f ca="1"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 ca="1"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 ca="1">IF(FN_MC!AK16="","*",FN_MC!AK16)</f>
        <v>-</v>
      </c>
      <c r="L18" s="141" t="str">
        <f ca="1">IF(FN_MC!AM16="","*",FN_MC!AM16)</f>
        <v>-</v>
      </c>
      <c r="M18" s="141" t="str">
        <f ca="1">IF(FN_MC!AP16="","*",FN_MC!AP16)</f>
        <v>-</v>
      </c>
      <c r="N18" s="141" t="str">
        <f ca="1"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 ca="1">IF(FN_MC!S17="","*",FN_MC!S17)</f>
        <v>-</v>
      </c>
      <c r="D19" s="99" t="str">
        <f ca="1"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 ca="1"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 ca="1">IF(FN_MC!AK17="","*",FN_MC!AK17)</f>
        <v>-</v>
      </c>
      <c r="L19" s="141" t="str">
        <f ca="1">IF(FN_MC!AM17="","*",FN_MC!AM17)</f>
        <v>-</v>
      </c>
      <c r="M19" s="141" t="str">
        <f ca="1">IF(FN_MC!AP17="","*",FN_MC!AP17)</f>
        <v>-</v>
      </c>
      <c r="N19" s="141" t="str">
        <f ca="1"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 ca="1">IF(FN_MC!S18="","*",FN_MC!S18)</f>
        <v>FERRONORTE</v>
      </c>
      <c r="D20" s="99" t="str">
        <f ca="1">IF(FN_MC!T18="","*",FN_MC!T18)</f>
        <v>TGR-TRO</v>
      </c>
      <c r="E20" s="99" t="str">
        <f>IF(FN_MC!D18="","*",FN_MC!D18)</f>
        <v xml:space="preserve">TURMA FIXA VIA </v>
      </c>
      <c r="F20" s="99" t="str">
        <f ca="1">IF(FN_MC!H18="","*",FN_MC!H18)</f>
        <v>TIQ1</v>
      </c>
      <c r="G20" s="99" t="str">
        <f ca="1"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 ca="1">IF(FN_MC!AK18="","*",FN_MC!AK18)</f>
        <v>TIQ1</v>
      </c>
      <c r="L20" s="141" t="str">
        <f ca="1">IF(FN_MC!AM18="","*",FN_MC!AM18)</f>
        <v>TIQ</v>
      </c>
      <c r="M20" s="141">
        <f ca="1">IF(FN_MC!AP18="","*",FN_MC!AP18)</f>
        <v>615.41999999999996</v>
      </c>
      <c r="N20" s="141" t="str">
        <f ca="1"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 ca="1">IF(FN_MC!S19="","*",FN_MC!S19)</f>
        <v>FERRONORTE</v>
      </c>
      <c r="D21" s="99" t="str">
        <f ca="1"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 ca="1">IF(FN_MC!AK19="","*",FN_MC!AK19)</f>
        <v>TGR2</v>
      </c>
      <c r="L21" s="141" t="str">
        <f ca="1">IF(FN_MC!AM19="","*",FN_MC!AM19)</f>
        <v>TGR-TRO</v>
      </c>
      <c r="M21" s="141">
        <f ca="1">IF(FN_MC!AP19="","*",FN_MC!AP19)</f>
        <v>501</v>
      </c>
      <c r="N21" s="141" t="str">
        <f ca="1"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 ca="1">IF(FN_MC!S20="","*",FN_MC!S20)</f>
        <v>FERRONORTE</v>
      </c>
      <c r="D22" s="99" t="str">
        <f ca="1"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 ca="1"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 ca="1">IF(FN_MC!AK20="","*",FN_MC!AK20)</f>
        <v>TAG</v>
      </c>
      <c r="L22" s="141" t="str">
        <f ca="1">IF(FN_MC!AM20="","*",FN_MC!AM20)</f>
        <v>TGR</v>
      </c>
      <c r="M22" s="141">
        <f ca="1">IF(FN_MC!AP20="","*",FN_MC!AP20)</f>
        <v>501</v>
      </c>
      <c r="N22" s="141" t="str">
        <f ca="1"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 ca="1">IF(FN_MC!S21="","*",FN_MC!S21)</f>
        <v>FERRONORTE</v>
      </c>
      <c r="D23" s="99" t="str">
        <f ca="1">IF(FN_MC!T21="","*",FN_MC!T21)</f>
        <v>TCS-TGR</v>
      </c>
      <c r="E23" s="99" t="str">
        <f>IF(FN_MC!D21="","*",FN_MC!D21)</f>
        <v>DILL (TF-519)</v>
      </c>
      <c r="F23" s="99" t="str">
        <f ca="1">IF(FN_MC!H21="","*",FN_MC!H21)</f>
        <v>440TVL</v>
      </c>
      <c r="G23" s="99" t="str">
        <f ca="1"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 ca="1">IF(FN_MC!AK21="","*",FN_MC!AK21)</f>
        <v>440TVL</v>
      </c>
      <c r="L23" s="141" t="str">
        <f ca="1">IF(FN_MC!AM21="","*",FN_MC!AM21)</f>
        <v>TPC-TVL</v>
      </c>
      <c r="M23" s="141">
        <f ca="1">IF(FN_MC!AP21="","*",FN_MC!AP21)</f>
        <v>444.98</v>
      </c>
      <c r="N23" s="141" t="str">
        <f ca="1"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 ca="1">IF(FN_MC!S22="","*",FN_MC!S22)</f>
        <v>FERRONORTE</v>
      </c>
      <c r="D24" s="99" t="str">
        <f ca="1"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 ca="1"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 ca="1">IF(FN_MC!AK22="","*",FN_MC!AK22)</f>
        <v>TOM2</v>
      </c>
      <c r="L24" s="141" t="str">
        <f ca="1">IF(FN_MC!AM22="","*",FN_MC!AM22)</f>
        <v>TOM-TPC</v>
      </c>
      <c r="M24" s="141">
        <f ca="1">IF(FN_MC!AP22="","*",FN_MC!AP22)</f>
        <v>416.2</v>
      </c>
      <c r="N24" s="141" t="str">
        <f ca="1"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 ca="1">IF(FN_MC!S23="","*",FN_MC!S23)</f>
        <v>FERRONORTE</v>
      </c>
      <c r="D25" s="99" t="str">
        <f ca="1">IF(FN_MC!T23="","*",FN_MC!T23)</f>
        <v>TCS-TGR</v>
      </c>
      <c r="E25" s="99" t="str">
        <f>IF(FN_MC!D23="","*",FN_MC!D23)</f>
        <v>ELSON (TF-526)</v>
      </c>
      <c r="F25" s="99" t="str">
        <f ca="1">IF(FN_MC!H23="","*",FN_MC!H23)</f>
        <v>309TMR</v>
      </c>
      <c r="G25" s="99" t="str">
        <f ca="1"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 ca="1">IF(FN_MC!AK23="","*",FN_MC!AK23)</f>
        <v>309TMR</v>
      </c>
      <c r="L25" s="141" t="str">
        <f ca="1">IF(FN_MC!AM23="","*",FN_MC!AM23)</f>
        <v>THE-TMR</v>
      </c>
      <c r="M25" s="141">
        <f ca="1">IF(FN_MC!AP23="","*",FN_MC!AP23)</f>
        <v>311.89999999999998</v>
      </c>
      <c r="N25" s="141" t="str">
        <f ca="1"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 ca="1">IF(FN_MC!S24="","*",FN_MC!S24)</f>
        <v>FERRONORTE</v>
      </c>
      <c r="D26" s="99" t="str">
        <f ca="1"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 ca="1"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 ca="1">IF(FN_MC!AK24="","*",FN_MC!AK24)</f>
        <v>-</v>
      </c>
      <c r="L26" s="141" t="str">
        <f ca="1">IF(FN_MC!AM24="","*",FN_MC!AM24)</f>
        <v>TID-TVI</v>
      </c>
      <c r="M26" s="141">
        <f ca="1">IF(FN_MC!AP24="","*",FN_MC!AP24)</f>
        <v>221.8</v>
      </c>
      <c r="N26" s="141" t="str">
        <f ca="1"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 ca="1">IF(FN_MC!S25="","*",FN_MC!S25)</f>
        <v>FERRONORTE</v>
      </c>
      <c r="D27" s="99" t="str">
        <f ca="1"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 ca="1"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 ca="1">IF(FN_MC!AK25="","*",FN_MC!AK25)</f>
        <v>TCS2</v>
      </c>
      <c r="L27" s="141" t="str">
        <f ca="1">IF(FN_MC!AM25="","*",FN_MC!AM25)</f>
        <v>TID-TVI</v>
      </c>
      <c r="M27" s="141">
        <f ca="1">IF(FN_MC!AP25="","*",FN_MC!AP25)</f>
        <v>221.8</v>
      </c>
      <c r="N27" s="141" t="str">
        <f ca="1"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 ca="1">IF(FN_MC!S26="","*",FN_MC!S26)</f>
        <v>FERRONORTE</v>
      </c>
      <c r="D28" s="99" t="str">
        <f ca="1"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 ca="1"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 ca="1">IF(FN_MC!AK26="","*",FN_MC!AK26)</f>
        <v>TID2</v>
      </c>
      <c r="L28" s="141" t="str">
        <f ca="1">IF(FN_MC!AM26="","*",FN_MC!AM26)</f>
        <v>TID-TVI</v>
      </c>
      <c r="M28" s="141">
        <f ca="1">IF(FN_MC!AP26="","*",FN_MC!AP26)</f>
        <v>200</v>
      </c>
      <c r="N28" s="141" t="str">
        <f ca="1"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 ca="1">IF(FN_MC!S27="","*",FN_MC!S27)</f>
        <v>FERRONORTE</v>
      </c>
      <c r="D29" s="99" t="str">
        <f ca="1">IF(FN_MC!T27="","*",FN_MC!T27)</f>
        <v>TMI-TCS</v>
      </c>
      <c r="E29" s="99" t="str">
        <f>IF(FN_MC!D27="","*",FN_MC!D27)</f>
        <v>FRANCISCO (TF-670)</v>
      </c>
      <c r="F29" s="99" t="str">
        <f ca="1">IF(FN_MC!H27="","*",FN_MC!H27)</f>
        <v>TQIK73</v>
      </c>
      <c r="G29" s="99" t="str">
        <f ca="1"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 ca="1">IF(FN_MC!AK27="","*",FN_MC!AK27)</f>
        <v>TQIK73</v>
      </c>
      <c r="L29" s="141" t="str">
        <f ca="1">IF(FN_MC!AM27="","*",FN_MC!AM27)</f>
        <v>TQI-TSP</v>
      </c>
      <c r="M29" s="141">
        <f ca="1">IF(FN_MC!AP27="","*",FN_MC!AP27)</f>
        <v>64.563999999999993</v>
      </c>
      <c r="N29" s="141" t="str">
        <f ca="1"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 ca="1">IF(FN_MC!S28="","*",FN_MC!S28)</f>
        <v>MALHA CENTRAL</v>
      </c>
      <c r="D30" s="99" t="str">
        <f ca="1"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 ca="1"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 ca="1">IF(FN_MC!AK28="","*",FN_MC!AK28)</f>
        <v>ZDK</v>
      </c>
      <c r="L30" s="141" t="str">
        <f ca="1">IF(FN_MC!AM28="","*",FN_MC!AM28)</f>
        <v>ZDK</v>
      </c>
      <c r="M30" s="141">
        <f ca="1">IF(FN_MC!AP28="","*",FN_MC!AP28)</f>
        <v>252</v>
      </c>
      <c r="N30" s="141" t="str">
        <f ca="1"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 ca="1">IF(FN_MC!S29="","*",FN_MC!S29)</f>
        <v>MALHA CENTRAL</v>
      </c>
      <c r="D31" s="99" t="str">
        <f ca="1"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 ca="1">IF(FN_MC!AK29="","*",FN_MC!AK29)</f>
        <v>ZDK1</v>
      </c>
      <c r="L31" s="141" t="str">
        <f ca="1">IF(FN_MC!AM29="","*",FN_MC!AM29)</f>
        <v>ZDK-ZVT</v>
      </c>
      <c r="M31" s="141">
        <f ca="1">IF(FN_MC!AP29="","*",FN_MC!AP29)</f>
        <v>251</v>
      </c>
      <c r="N31" s="141" t="str">
        <f ca="1"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 ca="1">IF(FN_MC!S30="","*",FN_MC!S30)</f>
        <v>MALHA CENTRAL</v>
      </c>
      <c r="D32" s="99" t="str">
        <f ca="1"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 ca="1">IF(FN_MC!AK30="","*",FN_MC!AK30)</f>
        <v>PUR</v>
      </c>
      <c r="L32" s="141" t="str">
        <f ca="1">IF(FN_MC!AM30="","*",FN_MC!AM30)</f>
        <v>PUR-PJG</v>
      </c>
      <c r="M32" s="141">
        <f ca="1">IF(FN_MC!AP30="","*",FN_MC!AP30)</f>
        <v>1290</v>
      </c>
      <c r="N32" s="141" t="str">
        <f ca="1"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 ca="1">IF(FN_MC!S31="","*",FN_MC!S31)</f>
        <v>MALHA CENTRAL</v>
      </c>
      <c r="D33" s="99" t="str">
        <f ca="1"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 ca="1"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 ca="1">IF(FN_MC!AK31="","*",FN_MC!AK31)</f>
        <v>PSG</v>
      </c>
      <c r="L33" s="141" t="str">
        <f ca="1">IF(FN_MC!AM31="","*",FN_MC!AM31)</f>
        <v>POA-PAM</v>
      </c>
      <c r="M33" s="141">
        <f ca="1">IF(FN_MC!AP31="","*",FN_MC!AP31)</f>
        <v>1882</v>
      </c>
      <c r="N33" s="141" t="str">
        <f ca="1"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 ca="1">IF(FN_MC!S32="","*",FN_MC!S32)</f>
        <v>-</v>
      </c>
      <c r="D34" s="99" t="str">
        <f ca="1"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 ca="1"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 ca="1">IF(FN_MC!AK32="","*",FN_MC!AK32)</f>
        <v>-</v>
      </c>
      <c r="L34" s="141" t="str">
        <f ca="1">IF(FN_MC!AM32="","*",FN_MC!AM32)</f>
        <v>-</v>
      </c>
      <c r="M34" s="141" t="str">
        <f ca="1">IF(FN_MC!AP32="","*",FN_MC!AP32)</f>
        <v>-</v>
      </c>
      <c r="N34" s="141" t="str">
        <f ca="1"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 ca="1">IF(FN_MC!S33="","*",FN_MC!S33)</f>
        <v>FERRONORTE</v>
      </c>
      <c r="D35" s="99" t="str">
        <f ca="1"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 ca="1">IF(FN_MC!AK33="","*",FN_MC!AK33)</f>
        <v>TEX</v>
      </c>
      <c r="L35" s="141" t="str">
        <f ca="1">IF(FN_MC!AM33="","*",FN_MC!AM33)</f>
        <v>TEX-TAG</v>
      </c>
      <c r="M35" s="141">
        <f ca="1">IF(FN_MC!AP33="","*",FN_MC!AP33)</f>
        <v>750</v>
      </c>
      <c r="N35" s="141" t="str">
        <f ca="1"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 ca="1">IF(FN_MC!S34="","*",FN_MC!S34)</f>
        <v>FERRONORTE</v>
      </c>
      <c r="D36" s="99" t="str">
        <f ca="1">IF(FN_MC!T34="","*",FN_MC!T34)</f>
        <v>TGR-TRO</v>
      </c>
      <c r="E36" s="99" t="str">
        <f>IF(FN_MC!D34="","*",FN_MC!D34)</f>
        <v xml:space="preserve">TURMA FIXA VIA </v>
      </c>
      <c r="F36" s="99" t="str">
        <f ca="1">IF(FN_MC!H34="","*",FN_MC!H34)</f>
        <v>TIQ1</v>
      </c>
      <c r="G36" s="99" t="str">
        <f ca="1"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 ca="1">IF(FN_MC!AK34="","*",FN_MC!AK34)</f>
        <v>TIQ1</v>
      </c>
      <c r="L36" s="141" t="str">
        <f ca="1">IF(FN_MC!AM34="","*",FN_MC!AM34)</f>
        <v>TIQ</v>
      </c>
      <c r="M36" s="141">
        <f ca="1">IF(FN_MC!AP34="","*",FN_MC!AP34)</f>
        <v>615.41999999999996</v>
      </c>
      <c r="N36" s="141" t="str">
        <f ca="1"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 ca="1">IF(FN_MC!S35="","*",FN_MC!S35)</f>
        <v>FERRONORTE</v>
      </c>
      <c r="D37" s="99" t="str">
        <f ca="1"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 ca="1"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 ca="1">IF(FN_MC!AK35="","*",FN_MC!AK35)</f>
        <v>TAG</v>
      </c>
      <c r="L37" s="141" t="str">
        <f ca="1">IF(FN_MC!AM35="","*",FN_MC!AM35)</f>
        <v>TGR</v>
      </c>
      <c r="M37" s="141">
        <f ca="1">IF(FN_MC!AP35="","*",FN_MC!AP35)</f>
        <v>501</v>
      </c>
      <c r="N37" s="141" t="str">
        <f ca="1"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 ca="1">IF(FN_MC!S36="","*",FN_MC!S36)</f>
        <v>FERRONORTE</v>
      </c>
      <c r="D38" s="99" t="str">
        <f ca="1">IF(FN_MC!T36="","*",FN_MC!T36)</f>
        <v>TCS-TGR</v>
      </c>
      <c r="E38" s="99" t="str">
        <f>IF(FN_MC!D36="","*",FN_MC!D36)</f>
        <v>BRUNO (TF-525)</v>
      </c>
      <c r="F38" s="99" t="str">
        <f ca="1">IF(FN_MC!H36="","*",FN_MC!H36)</f>
        <v>440TVL</v>
      </c>
      <c r="G38" s="99" t="str">
        <f ca="1"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 ca="1">IF(FN_MC!AK36="","*",FN_MC!AK36)</f>
        <v>440TVL</v>
      </c>
      <c r="L38" s="141" t="str">
        <f ca="1">IF(FN_MC!AM36="","*",FN_MC!AM36)</f>
        <v>TPC-TVL</v>
      </c>
      <c r="M38" s="141">
        <f ca="1">IF(FN_MC!AP36="","*",FN_MC!AP36)</f>
        <v>444.98</v>
      </c>
      <c r="N38" s="141" t="str">
        <f ca="1"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 ca="1">IF(FN_MC!S37="","*",FN_MC!S37)</f>
        <v>FERRONORTE</v>
      </c>
      <c r="D39" s="99" t="str">
        <f ca="1">IF(FN_MC!T37="","*",FN_MC!T37)</f>
        <v>TCS-TGR</v>
      </c>
      <c r="E39" s="99" t="str">
        <f>IF(FN_MC!D37="","*",FN_MC!D37)</f>
        <v>ELSON (TF-526)</v>
      </c>
      <c r="F39" s="99" t="str">
        <f ca="1">IF(FN_MC!H37="","*",FN_MC!H37)</f>
        <v>TPC1</v>
      </c>
      <c r="G39" s="99" t="str">
        <f ca="1"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 ca="1">IF(FN_MC!AK37="","*",FN_MC!AK37)</f>
        <v>TPC1</v>
      </c>
      <c r="L39" s="141" t="str">
        <f ca="1">IF(FN_MC!AM37="","*",FN_MC!AM37)</f>
        <v>TPC</v>
      </c>
      <c r="M39" s="141">
        <f ca="1">IF(FN_MC!AP37="","*",FN_MC!AP37)</f>
        <v>428</v>
      </c>
      <c r="N39" s="141" t="str">
        <f ca="1"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 ca="1">IF(FN_MC!S38="","*",FN_MC!S38)</f>
        <v>FERRONORTE</v>
      </c>
      <c r="D40" s="99" t="str">
        <f ca="1"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 ca="1"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 ca="1">IF(FN_MC!AK38="","*",FN_MC!AK38)</f>
        <v>TOM2</v>
      </c>
      <c r="L40" s="141" t="str">
        <f ca="1">IF(FN_MC!AM38="","*",FN_MC!AM38)</f>
        <v>TOM-TPC</v>
      </c>
      <c r="M40" s="141">
        <f ca="1">IF(FN_MC!AP38="","*",FN_MC!AP38)</f>
        <v>416.2</v>
      </c>
      <c r="N40" s="141" t="str">
        <f ca="1"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 ca="1">IF(FN_MC!S39="","*",FN_MC!S39)</f>
        <v>FERRONORTE</v>
      </c>
      <c r="D41" s="99" t="str">
        <f ca="1"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 ca="1">IF(FN_MC!AK39="","*",FN_MC!AK39)</f>
        <v xml:space="preserve">TCS2 </v>
      </c>
      <c r="L41" s="141" t="str">
        <f ca="1">IF(FN_MC!AM39="","*",FN_MC!AM39)</f>
        <v>TCS-TMI</v>
      </c>
      <c r="M41" s="141">
        <f ca="1">IF(FN_MC!AP39="","*",FN_MC!AP39)</f>
        <v>290</v>
      </c>
      <c r="N41" s="141" t="str">
        <f ca="1"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 ca="1">IF(FN_MC!S40="","*",FN_MC!S40)</f>
        <v>FERRONORTE</v>
      </c>
      <c r="D42" s="99" t="str">
        <f ca="1"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 ca="1"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 ca="1">IF(FN_MC!AK40="","*",FN_MC!AK40)</f>
        <v>TCS2</v>
      </c>
      <c r="L42" s="141" t="str">
        <f ca="1">IF(FN_MC!AM40="","*",FN_MC!AM40)</f>
        <v>TJA-TCS</v>
      </c>
      <c r="M42" s="141">
        <f ca="1">IF(FN_MC!AP40="","*",FN_MC!AP40)</f>
        <v>273</v>
      </c>
      <c r="N42" s="141" t="str">
        <f ca="1"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 ca="1">IF(FN_MC!S41="","*",FN_MC!S41)</f>
        <v>FERRONORTE</v>
      </c>
      <c r="D43" s="99" t="str">
        <f ca="1"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 ca="1"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 ca="1">IF(FN_MC!AK41="","*",FN_MC!AK41)</f>
        <v>TID2</v>
      </c>
      <c r="L43" s="141" t="str">
        <f ca="1">IF(FN_MC!AM41="","*",FN_MC!AM41)</f>
        <v>TID-TVI</v>
      </c>
      <c r="M43" s="141">
        <f ca="1">IF(FN_MC!AP41="","*",FN_MC!AP41)</f>
        <v>200</v>
      </c>
      <c r="N43" s="141" t="str">
        <f ca="1"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 ca="1">IF(FN_MC!S42="","*",FN_MC!S42)</f>
        <v>FERRONORTE</v>
      </c>
      <c r="D44" s="99" t="str">
        <f ca="1">IF(FN_MC!T42="","*",FN_MC!T42)</f>
        <v>TMI-TCS</v>
      </c>
      <c r="E44" s="99" t="str">
        <f>IF(FN_MC!D42="","*",FN_MC!D42)</f>
        <v>FRANCISCO (TF-670)</v>
      </c>
      <c r="F44" s="99" t="str">
        <f ca="1">IF(FN_MC!H42="","*",FN_MC!H42)</f>
        <v>TQIK73</v>
      </c>
      <c r="G44" s="99" t="str">
        <f ca="1"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 ca="1">IF(FN_MC!AK42="","*",FN_MC!AK42)</f>
        <v>TQIK73</v>
      </c>
      <c r="L44" s="141" t="str">
        <f ca="1">IF(FN_MC!AM42="","*",FN_MC!AM42)</f>
        <v>TQI-TSP</v>
      </c>
      <c r="M44" s="141">
        <f ca="1">IF(FN_MC!AP42="","*",FN_MC!AP42)</f>
        <v>64.563999999999993</v>
      </c>
      <c r="N44" s="141" t="str">
        <f ca="1"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 ca="1">IF(FN_MC!S43="","*",FN_MC!S43)</f>
        <v>MALHA CENTRAL</v>
      </c>
      <c r="D45" s="99" t="str">
        <f ca="1"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 ca="1">IF(FN_MC!AK43="","*",FN_MC!AK43)</f>
        <v>ZDK1</v>
      </c>
      <c r="L45" s="141" t="str">
        <f ca="1">IF(FN_MC!AM43="","*",FN_MC!AM43)</f>
        <v>ZDK-ZVT</v>
      </c>
      <c r="M45" s="141">
        <f ca="1">IF(FN_MC!AP43="","*",FN_MC!AP43)</f>
        <v>251</v>
      </c>
      <c r="N45" s="141" t="str">
        <f ca="1"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 ca="1">IF(FN_MC!S44="","*",FN_MC!S44)</f>
        <v>MALHA CENTRAL</v>
      </c>
      <c r="D46" s="99" t="str">
        <f ca="1"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 ca="1"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 ca="1">IF(FN_MC!AK44="","*",FN_MC!AK44)</f>
        <v>PSG</v>
      </c>
      <c r="L46" s="141" t="str">
        <f ca="1">IF(FN_MC!AM44="","*",FN_MC!AM44)</f>
        <v>POA-PAM</v>
      </c>
      <c r="M46" s="141">
        <f ca="1">IF(FN_MC!AP44="","*",FN_MC!AP44)</f>
        <v>1882</v>
      </c>
      <c r="N46" s="141" t="str">
        <f ca="1"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 ca="1">IF(FN_MC!S45="","*",FN_MC!S45)</f>
        <v>-</v>
      </c>
      <c r="D47" s="99" t="str">
        <f ca="1"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 ca="1"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 ca="1">IF(FN_MC!AK45="","*",FN_MC!AK45)</f>
        <v>-</v>
      </c>
      <c r="L47" s="141" t="str">
        <f ca="1">IF(FN_MC!AM45="","*",FN_MC!AM45)</f>
        <v>-</v>
      </c>
      <c r="M47" s="141" t="str">
        <f ca="1">IF(FN_MC!AP45="","*",FN_MC!AP45)</f>
        <v>-</v>
      </c>
      <c r="N47" s="141" t="str">
        <f ca="1"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 ca="1">IF(FN_MC!S46="","*",FN_MC!S46)</f>
        <v>FERRONORTE</v>
      </c>
      <c r="D48" s="99" t="str">
        <f ca="1"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 ca="1"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 ca="1">IF(FN_MC!AK46="","*",FN_MC!AK46)</f>
        <v>TAG2</v>
      </c>
      <c r="L48" s="141" t="str">
        <f ca="1">IF(FN_MC!AM46="","*",FN_MC!AM46)</f>
        <v>TGR-TBE</v>
      </c>
      <c r="M48" s="141">
        <f ca="1">IF(FN_MC!AP46="","*",FN_MC!AP46)</f>
        <v>523</v>
      </c>
      <c r="N48" s="141" t="str">
        <f ca="1"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 ca="1">IF(FN_MC!S47="","*",FN_MC!S47)</f>
        <v>FERRONORTE</v>
      </c>
      <c r="D49" s="99" t="str">
        <f ca="1"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 ca="1">IF(FN_MC!AK47="","*",FN_MC!AK47)</f>
        <v>TGR2</v>
      </c>
      <c r="L49" s="141" t="str">
        <f ca="1">IF(FN_MC!AM47="","*",FN_MC!AM47)</f>
        <v>TGR-TIQ</v>
      </c>
      <c r="M49" s="141">
        <f ca="1">IF(FN_MC!AP47="","*",FN_MC!AP47)</f>
        <v>501</v>
      </c>
      <c r="N49" s="141" t="str">
        <f ca="1"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 ca="1">IF(FN_MC!S48="","*",FN_MC!S48)</f>
        <v>FERRONORTE</v>
      </c>
      <c r="D50" s="99" t="str">
        <f ca="1">IF(FN_MC!T48="","*",FN_MC!T48)</f>
        <v>TCS-TGR</v>
      </c>
      <c r="E50" s="99" t="str">
        <f>IF(FN_MC!D48="","*",FN_MC!D48)</f>
        <v>BRUNO (TF-525)</v>
      </c>
      <c r="F50" s="99" t="str">
        <f ca="1">IF(FN_MC!H48="","*",FN_MC!H48)</f>
        <v>TPC440</v>
      </c>
      <c r="G50" s="99" t="str">
        <f ca="1"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 ca="1">IF(FN_MC!AK48="","*",FN_MC!AK48)</f>
        <v>TPC440</v>
      </c>
      <c r="L50" s="141" t="str">
        <f ca="1">IF(FN_MC!AM48="","*",FN_MC!AM48)</f>
        <v>TPC-TVL</v>
      </c>
      <c r="M50" s="141">
        <f ca="1">IF(FN_MC!AP48="","*",FN_MC!AP48)</f>
        <v>436</v>
      </c>
      <c r="N50" s="141" t="str">
        <f ca="1"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 ca="1">IF(FN_MC!S49="","*",FN_MC!S49)</f>
        <v>FERRONORTE</v>
      </c>
      <c r="D51" s="99" t="str">
        <f ca="1"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 ca="1"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 ca="1">IF(FN_MC!AK49="","*",FN_MC!AK49)</f>
        <v>TOM2</v>
      </c>
      <c r="L51" s="141" t="str">
        <f ca="1">IF(FN_MC!AM49="","*",FN_MC!AM49)</f>
        <v>TOM-TPC</v>
      </c>
      <c r="M51" s="141">
        <f ca="1">IF(FN_MC!AP49="","*",FN_MC!AP49)</f>
        <v>416.2</v>
      </c>
      <c r="N51" s="141" t="str">
        <f ca="1"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 ca="1">IF(FN_MC!S50="","*",FN_MC!S50)</f>
        <v>FERRONORTE</v>
      </c>
      <c r="D52" s="99" t="str">
        <f ca="1"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 ca="1"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 ca="1">IF(FN_MC!AK50="","*",FN_MC!AK50)</f>
        <v>-</v>
      </c>
      <c r="L52" s="141" t="str">
        <f ca="1">IF(FN_MC!AM50="","*",FN_MC!AM50)</f>
        <v>TIP</v>
      </c>
      <c r="M52" s="141">
        <f ca="1">IF(FN_MC!AP50="","*",FN_MC!AP50)</f>
        <v>399.8</v>
      </c>
      <c r="N52" s="141" t="str">
        <f ca="1"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 ca="1">IF(FN_MC!S51="","*",FN_MC!S51)</f>
        <v>FERRONORTE</v>
      </c>
      <c r="D53" s="99" t="str">
        <f ca="1"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 ca="1"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 ca="1">IF(FN_MC!AK51="","*",FN_MC!AK51)</f>
        <v>TCS2</v>
      </c>
      <c r="L53" s="141" t="str">
        <f ca="1">IF(FN_MC!AM51="","*",FN_MC!AM51)</f>
        <v>TJA-TCS</v>
      </c>
      <c r="M53" s="141">
        <f ca="1">IF(FN_MC!AP51="","*",FN_MC!AP51)</f>
        <v>273</v>
      </c>
      <c r="N53" s="141" t="str">
        <f ca="1"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 ca="1">IF(FN_MC!S52="","*",FN_MC!S52)</f>
        <v>FERRONORTE</v>
      </c>
      <c r="D54" s="99" t="str">
        <f ca="1"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 ca="1"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 ca="1">IF(FN_MC!AK52="","*",FN_MC!AK52)</f>
        <v>TID2</v>
      </c>
      <c r="L54" s="141" t="str">
        <f ca="1">IF(FN_MC!AM52="","*",FN_MC!AM52)</f>
        <v>TID-TVI</v>
      </c>
      <c r="M54" s="141">
        <f ca="1">IF(FN_MC!AP52="","*",FN_MC!AP52)</f>
        <v>200</v>
      </c>
      <c r="N54" s="141" t="str">
        <f ca="1"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 ca="1">IF(FN_MC!S53="","*",FN_MC!S53)</f>
        <v>FERRONORTE</v>
      </c>
      <c r="D55" s="99" t="str">
        <f ca="1">IF(FN_MC!T53="","*",FN_MC!T53)</f>
        <v>TMI-TCS</v>
      </c>
      <c r="E55" s="99" t="str">
        <f>IF(FN_MC!D53="","*",FN_MC!D53)</f>
        <v>FRANCISCO (TF-670)</v>
      </c>
      <c r="F55" s="99" t="str">
        <f ca="1">IF(FN_MC!H53="","*",FN_MC!H53)</f>
        <v>TRPK12</v>
      </c>
      <c r="G55" s="99" t="str">
        <f ca="1"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 ca="1">IF(FN_MC!AK53="","*",FN_MC!AK53)</f>
        <v>TRPK12</v>
      </c>
      <c r="L55" s="141" t="str">
        <f ca="1">IF(FN_MC!AM53="","*",FN_MC!AM53)</f>
        <v>TRP-TAP</v>
      </c>
      <c r="M55" s="141">
        <f ca="1">IF(FN_MC!AP53="","*",FN_MC!AP53)</f>
        <v>11.7</v>
      </c>
      <c r="N55" s="141" t="str">
        <f ca="1"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 ca="1">IF(FN_MC!S54="","*",FN_MC!S54)</f>
        <v>MALHA CENTRAL</v>
      </c>
      <c r="D56" s="99" t="str">
        <f ca="1"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 ca="1"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 ca="1">IF(FN_MC!AK54="","*",FN_MC!AK54)</f>
        <v>ZGT1</v>
      </c>
      <c r="L56" s="141" t="str">
        <f ca="1">IF(FN_MC!AM54="","*",FN_MC!AM54)</f>
        <v>ZRI-ZGT</v>
      </c>
      <c r="M56" s="141">
        <f ca="1">IF(FN_MC!AP54="","*",FN_MC!AP54)</f>
        <v>293.39999999999998</v>
      </c>
      <c r="N56" s="141" t="str">
        <f ca="1"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 ca="1">IF(FN_MC!S55="","*",FN_MC!S55)</f>
        <v>MALHA CENTRAL</v>
      </c>
      <c r="D57" s="99" t="str">
        <f ca="1"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 ca="1">IF(FN_MC!AK55="","*",FN_MC!AK55)</f>
        <v>ZDK1</v>
      </c>
      <c r="L57" s="141" t="str">
        <f ca="1">IF(FN_MC!AM55="","*",FN_MC!AM55)</f>
        <v>ZDK-ZVT</v>
      </c>
      <c r="M57" s="141">
        <f ca="1">IF(FN_MC!AP55="","*",FN_MC!AP55)</f>
        <v>251</v>
      </c>
      <c r="N57" s="141" t="str">
        <f ca="1"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 ca="1">IF(FN_MC!S56="","*",FN_MC!S56)</f>
        <v>MALHA CENTRAL</v>
      </c>
      <c r="D58" s="99" t="str">
        <f ca="1"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 ca="1">IF(FN_MC!AK56="","*",FN_MC!AK56)</f>
        <v>ZTP</v>
      </c>
      <c r="L58" s="141" t="str">
        <f ca="1">IF(FN_MC!AM56="","*",FN_MC!AM56)</f>
        <v>ZTP-IBA</v>
      </c>
      <c r="M58" s="141">
        <f ca="1">IF(FN_MC!AP56="","*",FN_MC!AP56)</f>
        <v>336</v>
      </c>
      <c r="N58" s="141" t="str">
        <f ca="1"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 ca="1">IF(FN_MC!S57="","*",FN_MC!S57)</f>
        <v>-</v>
      </c>
      <c r="D59" s="99" t="str">
        <f ca="1"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 ca="1"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 ca="1">IF(FN_MC!AK57="","*",FN_MC!AK57)</f>
        <v>-</v>
      </c>
      <c r="L59" s="141" t="str">
        <f ca="1">IF(FN_MC!AM57="","*",FN_MC!AM57)</f>
        <v>-</v>
      </c>
      <c r="M59" s="141" t="str">
        <f ca="1">IF(FN_MC!AP57="","*",FN_MC!AP57)</f>
        <v>-</v>
      </c>
      <c r="N59" s="141" t="str">
        <f ca="1"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 ca="1">IF(FN_MC!S58="","*",FN_MC!S58)</f>
        <v>-</v>
      </c>
      <c r="D60" s="99" t="str">
        <f ca="1"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 ca="1"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 ca="1">IF(FN_MC!AK58="","*",FN_MC!AK58)</f>
        <v>-</v>
      </c>
      <c r="L60" s="141" t="str">
        <f ca="1">IF(FN_MC!AM58="","*",FN_MC!AM58)</f>
        <v>-</v>
      </c>
      <c r="M60" s="141" t="str">
        <f ca="1">IF(FN_MC!AP58="","*",FN_MC!AP58)</f>
        <v>-</v>
      </c>
      <c r="N60" s="141" t="str">
        <f ca="1"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 ca="1">IF(FN_MC!S59="","*",FN_MC!S59)</f>
        <v>FERRONORTE</v>
      </c>
      <c r="D61" s="99" t="str">
        <f ca="1"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 ca="1"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 ca="1">IF(FN_MC!AK59="","*",FN_MC!AK59)</f>
        <v>TGR2</v>
      </c>
      <c r="L61" s="141" t="str">
        <f ca="1">IF(FN_MC!AM59="","*",FN_MC!AM59)</f>
        <v>TGR-TBE</v>
      </c>
      <c r="M61" s="141">
        <f ca="1">IF(FN_MC!AP59="","*",FN_MC!AP59)</f>
        <v>501.5</v>
      </c>
      <c r="N61" s="141" t="str">
        <f ca="1"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 ca="1">IF(FN_MC!S60="","*",FN_MC!S60)</f>
        <v>FERRONORTE</v>
      </c>
      <c r="D62" s="99" t="str">
        <f ca="1">IF(FN_MC!T60="","*",FN_MC!T60)</f>
        <v>TCS-TGR</v>
      </c>
      <c r="E62" s="99" t="str">
        <f>IF(FN_MC!D60="","*",FN_MC!D60)</f>
        <v>DILL (TF-519)</v>
      </c>
      <c r="F62" s="99" t="str">
        <f ca="1">IF(FN_MC!H60="","*",FN_MC!H60)</f>
        <v>440TVL</v>
      </c>
      <c r="G62" s="99" t="str">
        <f ca="1"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 ca="1">IF(FN_MC!AK60="","*",FN_MC!AK60)</f>
        <v>440TVL</v>
      </c>
      <c r="L62" s="141" t="str">
        <f ca="1">IF(FN_MC!AM60="","*",FN_MC!AM60)</f>
        <v>TPC-TVL</v>
      </c>
      <c r="M62" s="141">
        <f ca="1">IF(FN_MC!AP60="","*",FN_MC!AP60)</f>
        <v>446.2</v>
      </c>
      <c r="N62" s="141" t="str">
        <f ca="1"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 ca="1">IF(FN_MC!S61="","*",FN_MC!S61)</f>
        <v>FERRONORTE</v>
      </c>
      <c r="D63" s="99" t="str">
        <f ca="1">IF(FN_MC!T61="","*",FN_MC!T61)</f>
        <v>TCS-TGR</v>
      </c>
      <c r="E63" s="99" t="str">
        <f>IF(FN_MC!D61="","*",FN_MC!D61)</f>
        <v>BRUNO (TF-525)</v>
      </c>
      <c r="F63" s="99" t="str">
        <f ca="1">IF(FN_MC!H61="","*",FN_MC!H61)</f>
        <v>440TVL</v>
      </c>
      <c r="G63" s="99" t="str">
        <f ca="1"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 ca="1">IF(FN_MC!AK61="","*",FN_MC!AK61)</f>
        <v>440TVL</v>
      </c>
      <c r="L63" s="141" t="str">
        <f ca="1">IF(FN_MC!AM61="","*",FN_MC!AM61)</f>
        <v>TPC-TVL</v>
      </c>
      <c r="M63" s="141">
        <f ca="1">IF(FN_MC!AP61="","*",FN_MC!AP61)</f>
        <v>446.2</v>
      </c>
      <c r="N63" s="141" t="str">
        <f ca="1"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 ca="1">IF(FN_MC!S62="","*",FN_MC!S62)</f>
        <v>FERRONORTE</v>
      </c>
      <c r="D64" s="99" t="str">
        <f ca="1">IF(FN_MC!T62="","*",FN_MC!T62)</f>
        <v>TCS-TGR</v>
      </c>
      <c r="E64" s="99" t="str">
        <f>IF(FN_MC!D62="","*",FN_MC!D62)</f>
        <v>ELSON (TF-526)</v>
      </c>
      <c r="F64" s="99" t="str">
        <f ca="1">IF(FN_MC!H62="","*",FN_MC!H62)</f>
        <v>TOM1</v>
      </c>
      <c r="G64" s="99" t="str">
        <f ca="1"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 ca="1">IF(FN_MC!AK62="","*",FN_MC!AK62)</f>
        <v>TOM1</v>
      </c>
      <c r="L64" s="141" t="str">
        <f ca="1">IF(FN_MC!AM62="","*",FN_MC!AM62)</f>
        <v>TOM</v>
      </c>
      <c r="M64" s="141">
        <f ca="1">IF(FN_MC!AP62="","*",FN_MC!AP62)</f>
        <v>406.1</v>
      </c>
      <c r="N64" s="141" t="str">
        <f ca="1"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 ca="1">IF(FN_MC!S63="","*",FN_MC!S63)</f>
        <v>FERRONORTE</v>
      </c>
      <c r="D65" s="99" t="str">
        <f ca="1"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 ca="1"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 ca="1">IF(FN_MC!AK63="","*",FN_MC!AK63)</f>
        <v>TOM2</v>
      </c>
      <c r="L65" s="141" t="str">
        <f ca="1">IF(FN_MC!AM63="","*",FN_MC!AM63)</f>
        <v>TBA-TIP</v>
      </c>
      <c r="M65" s="141">
        <f ca="1">IF(FN_MC!AP63="","*",FN_MC!AP63)</f>
        <v>379.84500000000003</v>
      </c>
      <c r="N65" s="141" t="str">
        <f ca="1"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 ca="1">IF(FN_MC!S64="","*",FN_MC!S64)</f>
        <v>FERRONORTE</v>
      </c>
      <c r="D66" s="99" t="str">
        <f ca="1">IF(FN_MC!T64="","*",FN_MC!T64)</f>
        <v>TCS-TGR</v>
      </c>
      <c r="E66" s="99" t="str">
        <f>IF(FN_MC!D64="","*",FN_MC!D64)</f>
        <v>ADENILSON (TP-512)</v>
      </c>
      <c r="F66" s="99" t="str">
        <f ca="1">IF(FN_MC!H64="","*",FN_MC!H64)</f>
        <v>TMR326</v>
      </c>
      <c r="G66" s="99" t="str">
        <f ca="1"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 ca="1">IF(FN_MC!AK64="","*",FN_MC!AK64)</f>
        <v>TMR326</v>
      </c>
      <c r="L66" s="141" t="str">
        <f ca="1">IF(FN_MC!AM64="","*",FN_MC!AM64)</f>
        <v>TMR-TLA</v>
      </c>
      <c r="M66" s="141">
        <f ca="1">IF(FN_MC!AP64="","*",FN_MC!AP64)</f>
        <v>321.5</v>
      </c>
      <c r="N66" s="141" t="str">
        <f ca="1"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 ca="1">IF(FN_MC!S65="","*",FN_MC!S65)</f>
        <v>FERRONORTE</v>
      </c>
      <c r="D67" s="99" t="str">
        <f ca="1"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 ca="1"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 ca="1">IF(FN_MC!AK65="","*",FN_MC!AK65)</f>
        <v>TCS2</v>
      </c>
      <c r="L67" s="141" t="str">
        <f ca="1">IF(FN_MC!AM65="","*",FN_MC!AM65)</f>
        <v>TJA-TCS</v>
      </c>
      <c r="M67" s="141">
        <f ca="1">IF(FN_MC!AP65="","*",FN_MC!AP65)</f>
        <v>273</v>
      </c>
      <c r="N67" s="141" t="str">
        <f ca="1"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 ca="1">IF(FN_MC!S66="","*",FN_MC!S66)</f>
        <v>FERRONORTE</v>
      </c>
      <c r="D68" s="99" t="str">
        <f ca="1"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 ca="1"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 ca="1">IF(FN_MC!AK66="","*",FN_MC!AK66)</f>
        <v>TID2</v>
      </c>
      <c r="L68" s="141" t="str">
        <f ca="1">IF(FN_MC!AM66="","*",FN_MC!AM66)</f>
        <v>TID-TVI</v>
      </c>
      <c r="M68" s="141">
        <f ca="1">IF(FN_MC!AP66="","*",FN_MC!AP66)</f>
        <v>200</v>
      </c>
      <c r="N68" s="141" t="str">
        <f ca="1"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 ca="1">IF(FN_MC!S67="","*",FN_MC!S67)</f>
        <v>FERRONORTE</v>
      </c>
      <c r="D69" s="99" t="str">
        <f ca="1">IF(FN_MC!T67="","*",FN_MC!T67)</f>
        <v>TMI-TCS</v>
      </c>
      <c r="E69" s="99" t="str">
        <f>IF(FN_MC!D67="","*",FN_MC!D67)</f>
        <v>FRANCISCO (TF-670)</v>
      </c>
      <c r="F69" s="99" t="str">
        <f ca="1">IF(FN_MC!H67="","*",FN_MC!H67)</f>
        <v>TQIK73</v>
      </c>
      <c r="G69" s="99" t="str">
        <f ca="1"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 ca="1">IF(FN_MC!AK67="","*",FN_MC!AK67)</f>
        <v>TQIK73</v>
      </c>
      <c r="L69" s="141" t="str">
        <f ca="1">IF(FN_MC!AM67="","*",FN_MC!AM67)</f>
        <v>TQI-TSP</v>
      </c>
      <c r="M69" s="141">
        <f ca="1">IF(FN_MC!AP67="","*",FN_MC!AP67)</f>
        <v>64.563999999999993</v>
      </c>
      <c r="N69" s="141" t="str">
        <f ca="1"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 ca="1">IF(FN_MC!S68="","*",FN_MC!S68)</f>
        <v>FERRONORTE</v>
      </c>
      <c r="D70" s="99" t="str">
        <f ca="1">IF(FN_MC!T68="","*",FN_MC!T68)</f>
        <v>TMI-TCS</v>
      </c>
      <c r="E70" s="99" t="str">
        <f>IF(FN_MC!D68="","*",FN_MC!D68)</f>
        <v>ANISIO (TF-514)</v>
      </c>
      <c r="F70" s="99" t="str">
        <f ca="1">IF(FN_MC!H68="","*",FN_MC!H68)</f>
        <v>TRPK12</v>
      </c>
      <c r="G70" s="99" t="str">
        <f ca="1"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 ca="1">IF(FN_MC!AK68="","*",FN_MC!AK68)</f>
        <v>TRPK12</v>
      </c>
      <c r="L70" s="141" t="str">
        <f ca="1">IF(FN_MC!AM68="","*",FN_MC!AM68)</f>
        <v>TRP-TAP</v>
      </c>
      <c r="M70" s="141">
        <f ca="1">IF(FN_MC!AP68="","*",FN_MC!AP68)</f>
        <v>11.7</v>
      </c>
      <c r="N70" s="141" t="str">
        <f ca="1"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 ca="1">IF(FN_MC!S69="","*",FN_MC!S69)</f>
        <v>MALHA CENTRAL</v>
      </c>
      <c r="D71" s="99" t="str">
        <f ca="1"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 ca="1">IF(FN_MC!AK69="","*",FN_MC!AK69)</f>
        <v>ZDK1</v>
      </c>
      <c r="L71" s="141" t="str">
        <f ca="1">IF(FN_MC!AM69="","*",FN_MC!AM69)</f>
        <v>ZDK-ZVT</v>
      </c>
      <c r="M71" s="141">
        <f ca="1">IF(FN_MC!AP69="","*",FN_MC!AP69)</f>
        <v>251</v>
      </c>
      <c r="N71" s="141" t="str">
        <f ca="1"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 ca="1">IF(FN_MC!S70="","*",FN_MC!S70)</f>
        <v>MALHA CENTRAL</v>
      </c>
      <c r="D72" s="99" t="str">
        <f ca="1"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 ca="1"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 ca="1">IF(FN_MC!AK70="","*",FN_MC!AK70)</f>
        <v>ZGT1</v>
      </c>
      <c r="L72" s="141" t="str">
        <f ca="1">IF(FN_MC!AM70="","*",FN_MC!AM70)</f>
        <v>ZGT-ZXE</v>
      </c>
      <c r="M72" s="141">
        <f ca="1">IF(FN_MC!AP70="","*",FN_MC!AP70)</f>
        <v>309</v>
      </c>
      <c r="N72" s="141" t="str">
        <f ca="1"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 ca="1">IF(FN_MC!S71="","*",FN_MC!S71)</f>
        <v>MALHA CENTRAL</v>
      </c>
      <c r="D73" s="99" t="str">
        <f ca="1"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 ca="1"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 ca="1">IF(FN_MC!AK71="","*",FN_MC!AK71)</f>
        <v>PNNPCB</v>
      </c>
      <c r="L73" s="141" t="str">
        <f ca="1">IF(FN_MC!AM71="","*",FN_MC!AM71)</f>
        <v>PNN-PCB</v>
      </c>
      <c r="M73" s="141">
        <f ca="1">IF(FN_MC!AP71="","*",FN_MC!AP71)</f>
        <v>831</v>
      </c>
      <c r="N73" s="141" t="str">
        <f ca="1"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 ca="1">IF(FN_MC!S72="","*",FN_MC!S72)</f>
        <v>MALHA CENTRAL</v>
      </c>
      <c r="D74" s="99" t="str">
        <f ca="1"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 ca="1"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 ca="1">IF(FN_MC!AK72="","*",FN_MC!AK72)</f>
        <v>PGU2</v>
      </c>
      <c r="L74" s="141" t="str">
        <f ca="1">IF(FN_MC!AM72="","*",FN_MC!AM72)</f>
        <v>PGU</v>
      </c>
      <c r="M74" s="141">
        <f ca="1">IF(FN_MC!AP72="","*",FN_MC!AP72)</f>
        <v>938.3</v>
      </c>
      <c r="N74" s="141" t="str">
        <f ca="1"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 ca="1">IF(FN_MC!S73="","*",FN_MC!S73)</f>
        <v>MALHA CENTRAL</v>
      </c>
      <c r="D75" s="99" t="str">
        <f ca="1">IF(FN_MC!T73="","*",FN_MC!T73)</f>
        <v>PPN-POV</v>
      </c>
      <c r="E75" s="99" t="str">
        <f>IF(FN_MC!D73="","*",FN_MC!D73)</f>
        <v>WARLESON (TF-29)</v>
      </c>
      <c r="F75" s="99" t="str">
        <f ca="1">IF(FN_MC!H73="","*",FN_MC!H73)</f>
        <v>PPPPPO</v>
      </c>
      <c r="G75" s="99" t="str">
        <f ca="1"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 ca="1">IF(FN_MC!AK73="","*",FN_MC!AK73)</f>
        <v>PPPPPO</v>
      </c>
      <c r="L75" s="141" t="str">
        <f ca="1">IF(FN_MC!AM73="","*",FN_MC!AM73)</f>
        <v>PPP-PPO</v>
      </c>
      <c r="M75" s="141">
        <f ca="1">IF(FN_MC!AP73="","*",FN_MC!AP73)</f>
        <v>1140.2539999999999</v>
      </c>
      <c r="N75" s="141" t="str">
        <f ca="1"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 ca="1">IF(FN_MC!S74="","*",FN_MC!S74)</f>
        <v>MALHA CENTRAL</v>
      </c>
      <c r="D76" s="99" t="str">
        <f ca="1"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 ca="1"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 ca="1">IF(FN_MC!AK74="","*",FN_MC!AK74)</f>
        <v>POAPAM</v>
      </c>
      <c r="L76" s="141" t="str">
        <f ca="1">IF(FN_MC!AM74="","*",FN_MC!AM74)</f>
        <v>POA-PAM</v>
      </c>
      <c r="M76" s="141">
        <f ca="1">IF(FN_MC!AP74="","*",FN_MC!AP74)</f>
        <v>1867</v>
      </c>
      <c r="N76" s="141" t="str">
        <f ca="1"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 ca="1">IF(FN_MC!S75="","*",FN_MC!S75)</f>
        <v>FERRONORTE</v>
      </c>
      <c r="D77" s="99" t="str">
        <f ca="1"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 ca="1"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 ca="1">IF(FN_MC!AK75="","*",FN_MC!AK75)</f>
        <v>-</v>
      </c>
      <c r="L77" s="141" t="str">
        <f ca="1">IF(FN_MC!AM75="","*",FN_MC!AM75)</f>
        <v>TJA-TCS</v>
      </c>
      <c r="M77" s="141">
        <f ca="1">IF(FN_MC!AP75="","*",FN_MC!AP75)</f>
        <v>273</v>
      </c>
      <c r="N77" s="141" t="str">
        <f ca="1"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 ca="1">IF(FN_MC!S76="","*",FN_MC!S76)</f>
        <v>-</v>
      </c>
      <c r="D78" s="99" t="str">
        <f ca="1"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 ca="1"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 ca="1">IF(FN_MC!AK76="","*",FN_MC!AK76)</f>
        <v>-</v>
      </c>
      <c r="L78" s="141" t="str">
        <f ca="1">IF(FN_MC!AM76="","*",FN_MC!AM76)</f>
        <v>-</v>
      </c>
      <c r="M78" s="141" t="str">
        <f ca="1">IF(FN_MC!AP76="","*",FN_MC!AP76)</f>
        <v>-</v>
      </c>
      <c r="N78" s="141" t="str">
        <f ca="1"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 ca="1">IF(FN_MC!S77="","*",FN_MC!S77)</f>
        <v>FERRONORTE</v>
      </c>
      <c r="D79" s="99" t="str">
        <f ca="1"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 ca="1"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 ca="1">IF(FN_MC!AK77="","*",FN_MC!AK77)</f>
        <v>TAG2</v>
      </c>
      <c r="L79" s="141" t="str">
        <f ca="1">IF(FN_MC!AM77="","*",FN_MC!AM77)</f>
        <v>TGR-TBE</v>
      </c>
      <c r="M79" s="141">
        <f ca="1">IF(FN_MC!AP77="","*",FN_MC!AP77)</f>
        <v>529</v>
      </c>
      <c r="N79" s="141" t="str">
        <f ca="1"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 ca="1">IF(FN_MC!S78="","*",FN_MC!S78)</f>
        <v>FERRONORTE</v>
      </c>
      <c r="D80" s="99" t="str">
        <f ca="1">IF(FN_MC!T78="","*",FN_MC!T78)</f>
        <v>TCS-TGR</v>
      </c>
      <c r="E80" s="99" t="str">
        <f>IF(FN_MC!D78="","*",FN_MC!D78)</f>
        <v>BRUNO (TF-525)</v>
      </c>
      <c r="F80" s="99" t="str">
        <f ca="1">IF(FN_MC!H78="","*",FN_MC!H78)</f>
        <v>440TVL</v>
      </c>
      <c r="G80" s="99" t="str">
        <f ca="1"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 ca="1">IF(FN_MC!AK78="","*",FN_MC!AK78)</f>
        <v>440TVL</v>
      </c>
      <c r="L80" s="141" t="str">
        <f ca="1">IF(FN_MC!AM78="","*",FN_MC!AM78)</f>
        <v>TPC-TVL</v>
      </c>
      <c r="M80" s="141">
        <f ca="1">IF(FN_MC!AP78="","*",FN_MC!AP78)</f>
        <v>446</v>
      </c>
      <c r="N80" s="141" t="str">
        <f ca="1"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 ca="1">IF(FN_MC!S79="","*",FN_MC!S79)</f>
        <v>FERRONORTE</v>
      </c>
      <c r="D81" s="99" t="str">
        <f ca="1"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 ca="1"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 ca="1">IF(FN_MC!AK79="","*",FN_MC!AK79)</f>
        <v>TOM2</v>
      </c>
      <c r="L81" s="141" t="str">
        <f ca="1">IF(FN_MC!AM79="","*",FN_MC!AM79)</f>
        <v>TOM-TPC</v>
      </c>
      <c r="M81" s="141">
        <f ca="1">IF(FN_MC!AP79="","*",FN_MC!AP79)</f>
        <v>412</v>
      </c>
      <c r="N81" s="141" t="str">
        <f ca="1"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 ca="1">IF(FN_MC!S80="","*",FN_MC!S80)</f>
        <v>FERRONORTE</v>
      </c>
      <c r="D82" s="99" t="str">
        <f ca="1">IF(FN_MC!T80="","*",FN_MC!T80)</f>
        <v>TCS-TGR</v>
      </c>
      <c r="E82" s="99" t="str">
        <f>IF(FN_MC!D80="","*",FN_MC!D80)</f>
        <v>ELSON (TF-526)</v>
      </c>
      <c r="F82" s="99" t="str">
        <f ca="1">IF(FN_MC!H80="","*",FN_MC!H80)</f>
        <v>440TVL</v>
      </c>
      <c r="G82" s="99" t="str">
        <f ca="1"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 ca="1">IF(FN_MC!AK80="","*",FN_MC!AK80)</f>
        <v>440TVL</v>
      </c>
      <c r="L82" s="141" t="str">
        <f ca="1">IF(FN_MC!AM80="","*",FN_MC!AM80)</f>
        <v>TPC-TVL</v>
      </c>
      <c r="M82" s="141">
        <f ca="1">IF(FN_MC!AP80="","*",FN_MC!AP80)</f>
        <v>446</v>
      </c>
      <c r="N82" s="141" t="str">
        <f ca="1"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 ca="1">IF(FN_MC!S81="","*",FN_MC!S81)</f>
        <v>FERRONORTE</v>
      </c>
      <c r="D83" s="99" t="str">
        <f ca="1"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 ca="1"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 ca="1">IF(FN_MC!AK81="","*",FN_MC!AK81)</f>
        <v>-</v>
      </c>
      <c r="L83" s="141" t="str">
        <f ca="1">IF(FN_MC!AM81="","*",FN_MC!AM81)</f>
        <v>TRC</v>
      </c>
      <c r="M83" s="141">
        <f ca="1">IF(FN_MC!AP81="","*",FN_MC!AP81)</f>
        <v>293</v>
      </c>
      <c r="N83" s="141" t="str">
        <f ca="1"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 ca="1">IF(FN_MC!S82="","*",FN_MC!S82)</f>
        <v>FERRONORTE</v>
      </c>
      <c r="D84" s="99" t="str">
        <f ca="1"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 ca="1"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 ca="1">IF(FN_MC!AK82="","*",FN_MC!AK82)</f>
        <v>TID2</v>
      </c>
      <c r="L84" s="141" t="str">
        <f ca="1">IF(FN_MC!AM82="","*",FN_MC!AM82)</f>
        <v>TID-TVI</v>
      </c>
      <c r="M84" s="141">
        <f ca="1">IF(FN_MC!AP82="","*",FN_MC!AP82)</f>
        <v>197</v>
      </c>
      <c r="N84" s="141" t="str">
        <f ca="1"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 ca="1">IF(FN_MC!S83="","*",FN_MC!S83)</f>
        <v>FERRONORTE</v>
      </c>
      <c r="D85" s="99" t="str">
        <f ca="1">IF(FN_MC!T83="","*",FN_MC!T83)</f>
        <v>TMI-TCS</v>
      </c>
      <c r="E85" s="99" t="str">
        <f>IF(FN_MC!D83="","*",FN_MC!D83)</f>
        <v>FRANCISCO (TF-670)</v>
      </c>
      <c r="F85" s="99" t="str">
        <f ca="1">IF(FN_MC!H83="","*",FN_MC!H83)</f>
        <v>TQIK73</v>
      </c>
      <c r="G85" s="99" t="str">
        <f ca="1"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 ca="1">IF(FN_MC!AK83="","*",FN_MC!AK83)</f>
        <v>TQIK73</v>
      </c>
      <c r="L85" s="141" t="str">
        <f ca="1">IF(FN_MC!AM83="","*",FN_MC!AM83)</f>
        <v>TQI-TSP</v>
      </c>
      <c r="M85" s="141">
        <f ca="1">IF(FN_MC!AP83="","*",FN_MC!AP83)</f>
        <v>64.563999999999993</v>
      </c>
      <c r="N85" s="141" t="str">
        <f ca="1"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 ca="1">IF(FN_MC!S84="","*",FN_MC!S84)</f>
        <v>MALHA CENTRAL</v>
      </c>
      <c r="D86" s="99" t="str">
        <f ca="1"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 ca="1">IF(FN_MC!AK84="","*",FN_MC!AK84)</f>
        <v>ZDK1</v>
      </c>
      <c r="L86" s="141" t="str">
        <f ca="1">IF(FN_MC!AM84="","*",FN_MC!AM84)</f>
        <v>ZDK-ZVT</v>
      </c>
      <c r="M86" s="141">
        <f ca="1">IF(FN_MC!AP84="","*",FN_MC!AP84)</f>
        <v>251</v>
      </c>
      <c r="N86" s="141" t="str">
        <f ca="1"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 ca="1">IF(FN_MC!S85="","*",FN_MC!S85)</f>
        <v>MALHA CENTRAL</v>
      </c>
      <c r="D87" s="99" t="str">
        <f ca="1"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 ca="1"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 ca="1">IF(FN_MC!AK85="","*",FN_MC!AK85)</f>
        <v>ZGT1</v>
      </c>
      <c r="L87" s="141" t="str">
        <f ca="1">IF(FN_MC!AM85="","*",FN_MC!AM85)</f>
        <v>ZGT-ZXE</v>
      </c>
      <c r="M87" s="141">
        <f ca="1">IF(FN_MC!AP85="","*",FN_MC!AP85)</f>
        <v>309</v>
      </c>
      <c r="N87" s="141" t="str">
        <f ca="1"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 ca="1">IF(FN_MC!S86="","*",FN_MC!S86)</f>
        <v>-</v>
      </c>
      <c r="D88" s="99" t="str">
        <f ca="1"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 ca="1"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 ca="1">IF(FN_MC!AK86="","*",FN_MC!AK86)</f>
        <v>-</v>
      </c>
      <c r="L88" s="141" t="str">
        <f ca="1">IF(FN_MC!AM86="","*",FN_MC!AM86)</f>
        <v>-</v>
      </c>
      <c r="M88" s="141" t="str">
        <f ca="1">IF(FN_MC!AP86="","*",FN_MC!AP86)</f>
        <v>-</v>
      </c>
      <c r="N88" s="141" t="str">
        <f ca="1"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 ca="1">IF(FN_MC!S87="","*",FN_MC!S87)</f>
        <v>FERRONORTE</v>
      </c>
      <c r="D89" s="99" t="str">
        <f ca="1"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 ca="1"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 ca="1">IF(FN_MC!AK87="","*",FN_MC!AK87)</f>
        <v>TID2</v>
      </c>
      <c r="L89" s="141" t="str">
        <f ca="1">IF(FN_MC!AM87="","*",FN_MC!AM87)</f>
        <v>TID-TVI</v>
      </c>
      <c r="M89" s="141">
        <f ca="1">IF(FN_MC!AP87="","*",FN_MC!AP87)</f>
        <v>200</v>
      </c>
      <c r="N89" s="141" t="str">
        <f ca="1"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 ca="1">IF(FN_MC!S88="","*",FN_MC!S88)</f>
        <v>MALHA CENTRAL</v>
      </c>
      <c r="D90" s="99" t="str">
        <f ca="1"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 ca="1"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 ca="1">IF(FN_MC!AK88="","*",FN_MC!AK88)</f>
        <v>ZGT1</v>
      </c>
      <c r="L90" s="141" t="str">
        <f ca="1">IF(FN_MC!AM88="","*",FN_MC!AM88)</f>
        <v>ZGT-ZXE</v>
      </c>
      <c r="M90" s="141">
        <f ca="1">IF(FN_MC!AP88="","*",FN_MC!AP88)</f>
        <v>309</v>
      </c>
      <c r="N90" s="141" t="str">
        <f ca="1"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 ca="1">IF(FN_MC!S89="","*",FN_MC!S89)</f>
        <v>FERRONORTE</v>
      </c>
      <c r="D91" s="99" t="str">
        <f ca="1"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 ca="1"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 ca="1">IF(FN_MC!AK89="","*",FN_MC!AK89)</f>
        <v>TOM2</v>
      </c>
      <c r="L91" s="141" t="str">
        <f ca="1">IF(FN_MC!AM89="","*",FN_MC!AM89)</f>
        <v>TOM-TPC</v>
      </c>
      <c r="M91" s="141">
        <f ca="1">IF(FN_MC!AP89="","*",FN_MC!AP89)</f>
        <v>412</v>
      </c>
      <c r="N91" s="141" t="str">
        <f ca="1"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 ca="1">IF(FN_MC!S91="","*",FN_MC!S91)</f>
        <v>FERRONORTE</v>
      </c>
      <c r="D92" s="99" t="str">
        <f ca="1"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 ca="1"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 ca="1">IF(FN_MC!AK91="","*",FN_MC!AK91)</f>
        <v>TGR2</v>
      </c>
      <c r="L92" s="141" t="str">
        <f ca="1">IF(FN_MC!AM91="","*",FN_MC!AM91)</f>
        <v>TGR-TBE</v>
      </c>
      <c r="M92" s="141">
        <f ca="1">IF(FN_MC!AP91="","*",FN_MC!AP91)</f>
        <v>501.5</v>
      </c>
      <c r="N92" s="141" t="str">
        <f ca="1"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 ca="1">IF(FN_MC!S92="","*",FN_MC!S92)</f>
        <v>FERRONORTE</v>
      </c>
      <c r="D93" s="99" t="str">
        <f ca="1">IF(FN_MC!T92="","*",FN_MC!T92)</f>
        <v>TCS-TGR</v>
      </c>
      <c r="E93" s="99" t="str">
        <f>IF(FN_MC!D92="","*",FN_MC!D92)</f>
        <v>BRUNO (TF-525)</v>
      </c>
      <c r="F93" s="99" t="str">
        <f ca="1">IF(FN_MC!H92="","*",FN_MC!H92)</f>
        <v>440TVL</v>
      </c>
      <c r="G93" s="99" t="str">
        <f ca="1"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 ca="1">IF(FN_MC!AK92="","*",FN_MC!AK92)</f>
        <v>440TVL</v>
      </c>
      <c r="L93" s="141" t="str">
        <f ca="1">IF(FN_MC!AM92="","*",FN_MC!AM92)</f>
        <v>TPC-TVL</v>
      </c>
      <c r="M93" s="141">
        <f ca="1">IF(FN_MC!AP92="","*",FN_MC!AP92)</f>
        <v>446</v>
      </c>
      <c r="N93" s="141" t="str">
        <f ca="1"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 ca="1">IF(FN_MC!S93="","*",FN_MC!S93)</f>
        <v>FERRONORTE</v>
      </c>
      <c r="D94" s="99" t="str">
        <f ca="1"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 ca="1"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 ca="1">IF(FN_MC!AK93="","*",FN_MC!AK93)</f>
        <v>TOM2</v>
      </c>
      <c r="L94" s="141" t="str">
        <f ca="1">IF(FN_MC!AM93="","*",FN_MC!AM93)</f>
        <v>TOM-TPC</v>
      </c>
      <c r="M94" s="141">
        <f ca="1">IF(FN_MC!AP93="","*",FN_MC!AP93)</f>
        <v>412</v>
      </c>
      <c r="N94" s="141" t="str">
        <f ca="1"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 ca="1">IF(FN_MC!S94="","*",FN_MC!S94)</f>
        <v>FERRONORTE</v>
      </c>
      <c r="D95" s="99" t="str">
        <f ca="1">IF(FN_MC!T94="","*",FN_MC!T94)</f>
        <v>TCS-TGR</v>
      </c>
      <c r="E95" s="99" t="str">
        <f>IF(FN_MC!D94="","*",FN_MC!D94)</f>
        <v>ELSON (TF-526)</v>
      </c>
      <c r="F95" s="99" t="str">
        <f ca="1">IF(FN_MC!H94="","*",FN_MC!H94)</f>
        <v>TMR326</v>
      </c>
      <c r="G95" s="99" t="str">
        <f ca="1"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 ca="1">IF(FN_MC!AK94="","*",FN_MC!AK94)</f>
        <v>TMR326</v>
      </c>
      <c r="L95" s="141" t="str">
        <f ca="1">IF(FN_MC!AM94="","*",FN_MC!AM94)</f>
        <v>TMR-TLA</v>
      </c>
      <c r="M95" s="141">
        <f ca="1">IF(FN_MC!AP94="","*",FN_MC!AP94)</f>
        <v>321</v>
      </c>
      <c r="N95" s="141" t="str">
        <f ca="1"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 ca="1">IF(FN_MC!S95="","*",FN_MC!S95)</f>
        <v>FERRONORTE</v>
      </c>
      <c r="D96" s="99" t="str">
        <f ca="1"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 ca="1"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 ca="1">IF(FN_MC!AK95="","*",FN_MC!AK95)</f>
        <v>TCS</v>
      </c>
      <c r="L96" s="141" t="str">
        <f ca="1">IF(FN_MC!AM95="","*",FN_MC!AM95)</f>
        <v>TCS</v>
      </c>
      <c r="M96" s="141">
        <f ca="1">IF(FN_MC!AP95="","*",FN_MC!AP95)</f>
        <v>290</v>
      </c>
      <c r="N96" s="141" t="str">
        <f ca="1"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 ca="1">IF(FN_MC!S96="","*",FN_MC!S96)</f>
        <v>FERRONORTE</v>
      </c>
      <c r="D97" s="99" t="str">
        <f ca="1"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 ca="1"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 ca="1">IF(FN_MC!AK96="","*",FN_MC!AK96)</f>
        <v>TID2</v>
      </c>
      <c r="L97" s="141" t="str">
        <f ca="1">IF(FN_MC!AM96="","*",FN_MC!AM96)</f>
        <v>TID-TVI</v>
      </c>
      <c r="M97" s="141">
        <f ca="1">IF(FN_MC!AP96="","*",FN_MC!AP96)</f>
        <v>200</v>
      </c>
      <c r="N97" s="141" t="str">
        <f ca="1"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 ca="1">IF(FN_MC!S97="","*",FN_MC!S97)</f>
        <v>FERRONORTE</v>
      </c>
      <c r="D98" s="99" t="str">
        <f ca="1">IF(FN_MC!T97="","*",FN_MC!T97)</f>
        <v>TMI-TCS</v>
      </c>
      <c r="E98" s="99" t="str">
        <f>IF(FN_MC!D97="","*",FN_MC!D97)</f>
        <v>FRANCISCO (TF-670)</v>
      </c>
      <c r="F98" s="99" t="str">
        <f ca="1">IF(FN_MC!H97="","*",FN_MC!H97)</f>
        <v>TIN1</v>
      </c>
      <c r="G98" s="99" t="str">
        <f ca="1"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 ca="1">IF(FN_MC!AK97="","*",FN_MC!AK97)</f>
        <v>TIN1</v>
      </c>
      <c r="L98" s="141" t="str">
        <f ca="1">IF(FN_MC!AM97="","*",FN_MC!AM97)</f>
        <v>TIN</v>
      </c>
      <c r="M98" s="141">
        <f ca="1">IF(FN_MC!AP97="","*",FN_MC!AP97)</f>
        <v>109.1</v>
      </c>
      <c r="N98" s="141" t="str">
        <f ca="1"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 ca="1">IF(FN_MC!S98="","*",FN_MC!S98)</f>
        <v>FERRONORTE</v>
      </c>
      <c r="D99" s="99" t="str">
        <f ca="1"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 ca="1"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 ca="1">IF(FN_MC!AK98="","*",FN_MC!AK98)</f>
        <v>TAP2</v>
      </c>
      <c r="L99" s="141" t="str">
        <f ca="1">IF(FN_MC!AM98="","*",FN_MC!AM98)</f>
        <v>TAP</v>
      </c>
      <c r="M99" s="141">
        <f ca="1">IF(FN_MC!AP98="","*",FN_MC!AP98)</f>
        <v>25</v>
      </c>
      <c r="N99" s="141" t="str">
        <f ca="1"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 ca="1">IF(FN_MC!S99="","*",FN_MC!S99)</f>
        <v>FERRONORTE</v>
      </c>
      <c r="D100" s="99" t="str">
        <f ca="1"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 ca="1">IF(FN_MC!AK99="","*",FN_MC!AK99)</f>
        <v>TMI</v>
      </c>
      <c r="L100" s="141" t="str">
        <f ca="1">IF(FN_MC!AM99="","*",FN_MC!AM99)</f>
        <v>TMI-TCS</v>
      </c>
      <c r="M100" s="141">
        <f ca="1">IF(FN_MC!AP99="","*",FN_MC!AP99)</f>
        <v>10</v>
      </c>
      <c r="N100" s="141" t="str">
        <f ca="1"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 ca="1">IF(FN_MC!S100="","*",FN_MC!S100)</f>
        <v>MALHA CENTRAL</v>
      </c>
      <c r="D101" s="99" t="str">
        <f ca="1"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 ca="1">IF(FN_MC!AK100="","*",FN_MC!AK100)</f>
        <v>ZDK1</v>
      </c>
      <c r="L101" s="141" t="str">
        <f ca="1">IF(FN_MC!AM100="","*",FN_MC!AM100)</f>
        <v>ZDK-ZVT</v>
      </c>
      <c r="M101" s="141">
        <f ca="1">IF(FN_MC!AP100="","*",FN_MC!AP100)</f>
        <v>251</v>
      </c>
      <c r="N101" s="141" t="str">
        <f ca="1"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 ca="1">IF(FN_MC!S101="","*",FN_MC!S101)</f>
        <v>MALHA CENTRAL</v>
      </c>
      <c r="D102" s="99" t="str">
        <f ca="1"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 ca="1"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 ca="1">IF(FN_MC!AK101="","*",FN_MC!AK101)</f>
        <v>ZGT1</v>
      </c>
      <c r="L102" s="141" t="str">
        <f ca="1">IF(FN_MC!AM101="","*",FN_MC!AM101)</f>
        <v>ZGT-ZXE</v>
      </c>
      <c r="M102" s="141">
        <f ca="1">IF(FN_MC!AP101="","*",FN_MC!AP101)</f>
        <v>310</v>
      </c>
      <c r="N102" s="141" t="str">
        <f ca="1"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 ca="1">IF(FN_MC!S102="","*",FN_MC!S102)</f>
        <v>MALHA CENTRAL</v>
      </c>
      <c r="D103" s="99" t="str">
        <f ca="1"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 ca="1"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 ca="1">IF(FN_MC!AK102="","*",FN_MC!AK102)</f>
        <v>PUD</v>
      </c>
      <c r="L103" s="141" t="str">
        <f ca="1">IF(FN_MC!AM102="","*",FN_MC!AM102)</f>
        <v>PIT-K97</v>
      </c>
      <c r="M103" s="141">
        <f ca="1">IF(FN_MC!AP102="","*",FN_MC!AP102)</f>
        <v>2109</v>
      </c>
      <c r="N103" s="141" t="str">
        <f ca="1"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 ca="1">IF(FN_MC!S103="","*",FN_MC!S103)</f>
        <v>-</v>
      </c>
      <c r="D104" s="99" t="str">
        <f ca="1"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 ca="1"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 ca="1">IF(FN_MC!AK103="","*",FN_MC!AK103)</f>
        <v>-</v>
      </c>
      <c r="L104" s="141" t="str">
        <f ca="1">IF(FN_MC!AM103="","*",FN_MC!AM103)</f>
        <v>-</v>
      </c>
      <c r="M104" s="141" t="str">
        <f ca="1">IF(FN_MC!AP103="","*",FN_MC!AP103)</f>
        <v>-</v>
      </c>
      <c r="N104" s="141" t="str">
        <f ca="1"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 ca="1">IF(FN_MC!S104="","*",FN_MC!S104)</f>
        <v>-</v>
      </c>
      <c r="D105" s="99" t="str">
        <f ca="1"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 ca="1"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 ca="1">IF(FN_MC!AK104="","*",FN_MC!AK104)</f>
        <v>-</v>
      </c>
      <c r="L105" s="141" t="str">
        <f ca="1">IF(FN_MC!AM104="","*",FN_MC!AM104)</f>
        <v>-</v>
      </c>
      <c r="M105" s="141" t="str">
        <f ca="1">IF(FN_MC!AP104="","*",FN_MC!AP104)</f>
        <v>-</v>
      </c>
      <c r="N105" s="141" t="str">
        <f ca="1"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 ca="1">IF(FN_MC!S105="","*",FN_MC!S105)</f>
        <v>FERRONORTE</v>
      </c>
      <c r="D106" s="99" t="str">
        <f ca="1"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 ca="1"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 ca="1">IF(FN_MC!AK105="","*",FN_MC!AK105)</f>
        <v>TGR2</v>
      </c>
      <c r="L106" s="141" t="str">
        <f ca="1">IF(FN_MC!AM105="","*",FN_MC!AM105)</f>
        <v>TGR-TBE</v>
      </c>
      <c r="M106" s="141">
        <f ca="1">IF(FN_MC!AP105="","*",FN_MC!AP105)</f>
        <v>507</v>
      </c>
      <c r="N106" s="141" t="str">
        <f ca="1"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 ca="1">IF(FN_MC!S106="","*",FN_MC!S106)</f>
        <v>FERRONORTE</v>
      </c>
      <c r="D107" s="99" t="str">
        <f ca="1">IF(FN_MC!T106="","*",FN_MC!T106)</f>
        <v>TCS-TGR</v>
      </c>
      <c r="E107" s="99" t="str">
        <f>IF(FN_MC!D106="","*",FN_MC!D106)</f>
        <v>BRUNO (TF-525)</v>
      </c>
      <c r="F107" s="99" t="str">
        <f ca="1">IF(FN_MC!H106="","*",FN_MC!H106)</f>
        <v>440TVL</v>
      </c>
      <c r="G107" s="99" t="str">
        <f ca="1"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 ca="1">IF(FN_MC!AK106="","*",FN_MC!AK106)</f>
        <v>440TVL</v>
      </c>
      <c r="L107" s="141" t="str">
        <f ca="1">IF(FN_MC!AM106="","*",FN_MC!AM106)</f>
        <v>TPC-TVL</v>
      </c>
      <c r="M107" s="141">
        <f ca="1">IF(FN_MC!AP106="","*",FN_MC!AP106)</f>
        <v>446</v>
      </c>
      <c r="N107" s="141" t="str">
        <f ca="1"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 ca="1">IF(FN_MC!S107="","*",FN_MC!S107)</f>
        <v>FERRONORTE</v>
      </c>
      <c r="D108" s="99" t="str">
        <f ca="1"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 ca="1"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 ca="1">IF(FN_MC!AK107="","*",FN_MC!AK107)</f>
        <v>TOM2</v>
      </c>
      <c r="L108" s="141" t="str">
        <f ca="1">IF(FN_MC!AM107="","*",FN_MC!AM107)</f>
        <v>TSE-TBA</v>
      </c>
      <c r="M108" s="141">
        <f ca="1">IF(FN_MC!AP107="","*",FN_MC!AP107)</f>
        <v>367.6</v>
      </c>
      <c r="N108" s="141" t="str">
        <f ca="1"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 ca="1">IF(FN_MC!S108="","*",FN_MC!S108)</f>
        <v>FERRONORTE</v>
      </c>
      <c r="D109" s="99" t="str">
        <f ca="1">IF(FN_MC!T108="","*",FN_MC!T108)</f>
        <v>TCS-TGR</v>
      </c>
      <c r="E109" s="99" t="str">
        <f>IF(FN_MC!D108="","*",FN_MC!D108)</f>
        <v>ELSON (TF-526)</v>
      </c>
      <c r="F109" s="99" t="str">
        <f ca="1">IF(FN_MC!H108="","*",FN_MC!H108)</f>
        <v>TMR326</v>
      </c>
      <c r="G109" s="99" t="str">
        <f ca="1"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 ca="1">IF(FN_MC!AK108="","*",FN_MC!AK108)</f>
        <v>TMR326</v>
      </c>
      <c r="L109" s="141" t="str">
        <f ca="1">IF(FN_MC!AM108="","*",FN_MC!AM108)</f>
        <v>TMR-TLA</v>
      </c>
      <c r="M109" s="141">
        <f ca="1">IF(FN_MC!AP108="","*",FN_MC!AP108)</f>
        <v>321</v>
      </c>
      <c r="N109" s="141" t="str">
        <f ca="1"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 ca="1">IF(FN_MC!S109="","*",FN_MC!S109)</f>
        <v>FERRONORTE</v>
      </c>
      <c r="D110" s="99" t="str">
        <f ca="1"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 ca="1">IF(FN_MC!AK109="","*",FN_MC!AK109)</f>
        <v>TCS291</v>
      </c>
      <c r="L110" s="141" t="str">
        <f ca="1">IF(FN_MC!AM109="","*",FN_MC!AM109)</f>
        <v>TCS-TAG</v>
      </c>
      <c r="M110" s="141">
        <f ca="1">IF(FN_MC!AP109="","*",FN_MC!AP109)</f>
        <v>290</v>
      </c>
      <c r="N110" s="141" t="str">
        <f ca="1"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 ca="1">IF(FN_MC!S110="","*",FN_MC!S110)</f>
        <v>FERRONORTE</v>
      </c>
      <c r="D111" s="99" t="str">
        <f ca="1"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 ca="1"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 ca="1">IF(FN_MC!AK110="","*",FN_MC!AK110)</f>
        <v>-</v>
      </c>
      <c r="L111" s="141" t="str">
        <f ca="1">IF(FN_MC!AM110="","*",FN_MC!AM110)</f>
        <v>TID-TVI</v>
      </c>
      <c r="M111" s="141">
        <f ca="1">IF(FN_MC!AP110="","*",FN_MC!AP110)</f>
        <v>217</v>
      </c>
      <c r="N111" s="141" t="str">
        <f ca="1"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 ca="1">IF(FN_MC!S111="","*",FN_MC!S111)</f>
        <v>FERRONORTE</v>
      </c>
      <c r="D112" s="99" t="str">
        <f ca="1"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 ca="1"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 ca="1">IF(FN_MC!AK111="","*",FN_MC!AK111)</f>
        <v xml:space="preserve">TCS2 </v>
      </c>
      <c r="L112" s="141" t="str">
        <f ca="1">IF(FN_MC!AM111="","*",FN_MC!AM111)</f>
        <v>TID-TVI</v>
      </c>
      <c r="M112" s="141">
        <f ca="1">IF(FN_MC!AP111="","*",FN_MC!AP111)</f>
        <v>217</v>
      </c>
      <c r="N112" s="141" t="str">
        <f ca="1"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 ca="1">IF(FN_MC!S112="","*",FN_MC!S112)</f>
        <v>FERRONORTE</v>
      </c>
      <c r="D113" s="99" t="str">
        <f ca="1"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 ca="1"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 ca="1">IF(FN_MC!AK112="","*",FN_MC!AK112)</f>
        <v>TID2</v>
      </c>
      <c r="L113" s="141" t="str">
        <f ca="1">IF(FN_MC!AM112="","*",FN_MC!AM112)</f>
        <v>TID-TVI</v>
      </c>
      <c r="M113" s="141">
        <f ca="1">IF(FN_MC!AP112="","*",FN_MC!AP112)</f>
        <v>200</v>
      </c>
      <c r="N113" s="141" t="str">
        <f ca="1"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 ca="1">IF(FN_MC!S113="","*",FN_MC!S113)</f>
        <v>FERRONORTE</v>
      </c>
      <c r="D114" s="99" t="str">
        <f ca="1">IF(FN_MC!T113="","*",FN_MC!T113)</f>
        <v>TMI-TCS</v>
      </c>
      <c r="E114" s="99" t="str">
        <f>IF(FN_MC!D113="","*",FN_MC!D113)</f>
        <v>FRANCISCO (TF-670)</v>
      </c>
      <c r="F114" s="99" t="str">
        <f ca="1">IF(FN_MC!H113="","*",FN_MC!H113)</f>
        <v>TIN1</v>
      </c>
      <c r="G114" s="99" t="str">
        <f ca="1"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 ca="1">IF(FN_MC!AK113="","*",FN_MC!AK113)</f>
        <v>TIN1</v>
      </c>
      <c r="L114" s="141" t="str">
        <f ca="1">IF(FN_MC!AM113="","*",FN_MC!AM113)</f>
        <v>TIN</v>
      </c>
      <c r="M114" s="141">
        <f ca="1">IF(FN_MC!AP113="","*",FN_MC!AP113)</f>
        <v>109.1</v>
      </c>
      <c r="N114" s="141" t="str">
        <f ca="1"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 ca="1">IF(FN_MC!S114="","*",FN_MC!S114)</f>
        <v>FERRONORTE</v>
      </c>
      <c r="D115" s="99" t="str">
        <f ca="1"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 ca="1"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 ca="1">IF(FN_MC!AK114="","*",FN_MC!AK114)</f>
        <v>TAP2</v>
      </c>
      <c r="L115" s="141" t="str">
        <f ca="1">IF(FN_MC!AM114="","*",FN_MC!AM114)</f>
        <v>TAP</v>
      </c>
      <c r="M115" s="141">
        <f ca="1">IF(FN_MC!AP114="","*",FN_MC!AP114)</f>
        <v>23.3</v>
      </c>
      <c r="N115" s="141" t="str">
        <f ca="1"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 ca="1">IF(FN_MC!S115="","*",FN_MC!S115)</f>
        <v>MALHA CENTRAL</v>
      </c>
      <c r="D116" s="99" t="str">
        <f ca="1"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 ca="1"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 ca="1">IF(FN_MC!AK115="","*",FN_MC!AK115)</f>
        <v>ZGT1</v>
      </c>
      <c r="L116" s="141" t="str">
        <f ca="1">IF(FN_MC!AM115="","*",FN_MC!AM115)</f>
        <v>ZGT-ZXE</v>
      </c>
      <c r="M116" s="141">
        <f ca="1">IF(FN_MC!AP115="","*",FN_MC!AP115)</f>
        <v>310</v>
      </c>
      <c r="N116" s="141" t="str">
        <f ca="1"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 ca="1">IF(FN_MC!S116="","*",FN_MC!S116)</f>
        <v>MALHA CENTRAL</v>
      </c>
      <c r="D117" s="99" t="str">
        <f ca="1"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 ca="1">IF(FN_MC!AK116="","*",FN_MC!AK116)</f>
        <v>ZDK1</v>
      </c>
      <c r="L117" s="141" t="str">
        <f ca="1">IF(FN_MC!AM116="","*",FN_MC!AM116)</f>
        <v>ZDK-ZVT</v>
      </c>
      <c r="M117" s="141">
        <f ca="1">IF(FN_MC!AP116="","*",FN_MC!AP116)</f>
        <v>251</v>
      </c>
      <c r="N117" s="141" t="str">
        <f ca="1"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 ca="1">IF(FN_MC!S117="","*",FN_MC!S117)</f>
        <v>MALHA CENTRAL</v>
      </c>
      <c r="D118" s="99" t="str">
        <f ca="1"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 ca="1">IF(FN_MC!AK117="","*",FN_MC!AK117)</f>
        <v>ZTP</v>
      </c>
      <c r="L118" s="141" t="str">
        <f ca="1">IF(FN_MC!AM117="","*",FN_MC!AM117)</f>
        <v>ZTP-ZBO</v>
      </c>
      <c r="M118" s="141">
        <f ca="1">IF(FN_MC!AP117="","*",FN_MC!AP117)</f>
        <v>336</v>
      </c>
      <c r="N118" s="141" t="str">
        <f ca="1"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 ca="1">IF(FN_MC!S118="","*",FN_MC!S118)</f>
        <v>MALHA CENTRAL</v>
      </c>
      <c r="D119" s="99" t="str">
        <f ca="1"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 ca="1"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 ca="1">IF(FN_MC!AK118="","*",FN_MC!AK118)</f>
        <v>PPN</v>
      </c>
      <c r="L119" s="141" t="str">
        <f ca="1">IF(FN_MC!AM118="","*",FN_MC!AM118)</f>
        <v>PPN</v>
      </c>
      <c r="M119" s="141">
        <f ca="1">IF(FN_MC!AP118="","*",FN_MC!AP118)</f>
        <v>726</v>
      </c>
      <c r="N119" s="141" t="str">
        <f ca="1"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 ca="1">IF(FN_MC!S119="","*",FN_MC!S119)</f>
        <v>MALHA CENTRAL</v>
      </c>
      <c r="D120" s="99" t="str">
        <f ca="1"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 ca="1"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 ca="1">IF(FN_MC!AK119="","*",FN_MC!AK119)</f>
        <v>PNN2</v>
      </c>
      <c r="L120" s="141" t="str">
        <f ca="1">IF(FN_MC!AM119="","*",FN_MC!AM119)</f>
        <v>PNN-PCB</v>
      </c>
      <c r="M120" s="141">
        <f ca="1">IF(FN_MC!AP119="","*",FN_MC!AP119)</f>
        <v>834</v>
      </c>
      <c r="N120" s="141" t="str">
        <f ca="1"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 ca="1">IF(FN_MC!S120="","*",FN_MC!S120)</f>
        <v>-</v>
      </c>
      <c r="D121" s="99" t="str">
        <f ca="1"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 ca="1"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 ca="1">IF(FN_MC!AK120="","*",FN_MC!AK120)</f>
        <v>-</v>
      </c>
      <c r="L121" s="141" t="str">
        <f ca="1">IF(FN_MC!AM120="","*",FN_MC!AM120)</f>
        <v>-</v>
      </c>
      <c r="M121" s="141" t="str">
        <f ca="1">IF(FN_MC!AP120="","*",FN_MC!AP120)</f>
        <v>-</v>
      </c>
      <c r="N121" s="141" t="str">
        <f ca="1"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 ca="1">IF(FN_MC!S121="","*",FN_MC!S121)</f>
        <v>-</v>
      </c>
      <c r="D122" s="99" t="str">
        <f ca="1"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 ca="1"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 ca="1">IF(FN_MC!AK121="","*",FN_MC!AK121)</f>
        <v>-</v>
      </c>
      <c r="L122" s="141" t="str">
        <f ca="1">IF(FN_MC!AM121="","*",FN_MC!AM121)</f>
        <v>-</v>
      </c>
      <c r="M122" s="141" t="str">
        <f ca="1">IF(FN_MC!AP121="","*",FN_MC!AP121)</f>
        <v>-</v>
      </c>
      <c r="N122" s="141" t="str">
        <f ca="1"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 ca="1">IF(FN_MC!S122="","*",FN_MC!S122)</f>
        <v>-</v>
      </c>
      <c r="D123" s="99" t="str">
        <f ca="1"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 ca="1"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 ca="1">IF(FN_MC!AK122="","*",FN_MC!AK122)</f>
        <v>-</v>
      </c>
      <c r="L123" s="141" t="str">
        <f ca="1">IF(FN_MC!AM122="","*",FN_MC!AM122)</f>
        <v>-</v>
      </c>
      <c r="M123" s="141" t="str">
        <f ca="1">IF(FN_MC!AP122="","*",FN_MC!AP122)</f>
        <v>-</v>
      </c>
      <c r="N123" s="141" t="str">
        <f ca="1"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 ca="1">IF(FN_MC!S123="","*",FN_MC!S123)</f>
        <v>FERRONORTE</v>
      </c>
      <c r="D124" s="99" t="str">
        <f ca="1"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 ca="1"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 ca="1">IF(FN_MC!AK123="","*",FN_MC!AK123)</f>
        <v>TAG</v>
      </c>
      <c r="L124" s="141" t="str">
        <f ca="1">IF(FN_MC!AM123="","*",FN_MC!AM123)</f>
        <v>TGR</v>
      </c>
      <c r="M124" s="141">
        <f ca="1">IF(FN_MC!AP123="","*",FN_MC!AP123)</f>
        <v>501</v>
      </c>
      <c r="N124" s="141" t="str">
        <f ca="1"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 ca="1">IF(FN_MC!S124="","*",FN_MC!S124)</f>
        <v>FERRONORTE</v>
      </c>
      <c r="D125" s="99" t="str">
        <f ca="1">IF(FN_MC!T124="","*",FN_MC!T124)</f>
        <v>TCS-TGR</v>
      </c>
      <c r="E125" s="99" t="str">
        <f>IF(FN_MC!D124="","*",FN_MC!D124)</f>
        <v>BRUNO (TF-525)</v>
      </c>
      <c r="F125" s="99" t="str">
        <f ca="1">IF(FN_MC!H124="","*",FN_MC!H124)</f>
        <v>440TVL</v>
      </c>
      <c r="G125" s="99" t="str">
        <f ca="1"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 ca="1">IF(FN_MC!AK124="","*",FN_MC!AK124)</f>
        <v>440TVL</v>
      </c>
      <c r="L125" s="141" t="str">
        <f ca="1">IF(FN_MC!AM124="","*",FN_MC!AM124)</f>
        <v>TPC-TVL</v>
      </c>
      <c r="M125" s="141">
        <f ca="1">IF(FN_MC!AP124="","*",FN_MC!AP124)</f>
        <v>446</v>
      </c>
      <c r="N125" s="141" t="str">
        <f ca="1"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 ca="1">IF(FN_MC!S125="","*",FN_MC!S125)</f>
        <v>FERRONORTE</v>
      </c>
      <c r="D126" s="99" t="str">
        <f ca="1">IF(FN_MC!T125="","*",FN_MC!T125)</f>
        <v>TCS-TGR</v>
      </c>
      <c r="E126" s="99" t="str">
        <f>IF(FN_MC!D125="","*",FN_MC!D125)</f>
        <v>ELSON (TF-526)</v>
      </c>
      <c r="F126" s="99" t="str">
        <f ca="1">IF(FN_MC!H125="","*",FN_MC!H125)</f>
        <v>TMR326</v>
      </c>
      <c r="G126" s="99" t="str">
        <f ca="1"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 ca="1">IF(FN_MC!AK125="","*",FN_MC!AK125)</f>
        <v>TMR326</v>
      </c>
      <c r="L126" s="141" t="str">
        <f ca="1">IF(FN_MC!AM125="","*",FN_MC!AM125)</f>
        <v>TMR-TLA</v>
      </c>
      <c r="M126" s="141">
        <f ca="1">IF(FN_MC!AP125="","*",FN_MC!AP125)</f>
        <v>321</v>
      </c>
      <c r="N126" s="141" t="str">
        <f ca="1"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 ca="1">IF(FN_MC!S126="","*",FN_MC!S126)</f>
        <v>FERRONORTE</v>
      </c>
      <c r="D127" s="99" t="str">
        <f ca="1"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 ca="1"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 ca="1">IF(FN_MC!AK126="","*",FN_MC!AK126)</f>
        <v>-</v>
      </c>
      <c r="L127" s="141" t="str">
        <f ca="1">IF(FN_MC!AM126="","*",FN_MC!AM126)</f>
        <v>TID-TVI</v>
      </c>
      <c r="M127" s="141">
        <f ca="1">IF(FN_MC!AP126="","*",FN_MC!AP126)</f>
        <v>217</v>
      </c>
      <c r="N127" s="141" t="str">
        <f ca="1"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 ca="1">IF(FN_MC!S127="","*",FN_MC!S127)</f>
        <v>FERRONORTE</v>
      </c>
      <c r="D128" s="99" t="str">
        <f ca="1"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 ca="1"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 ca="1">IF(FN_MC!AK127="","*",FN_MC!AK127)</f>
        <v xml:space="preserve">TCS2 </v>
      </c>
      <c r="L128" s="141" t="str">
        <f ca="1">IF(FN_MC!AM127="","*",FN_MC!AM127)</f>
        <v>TID-TVI</v>
      </c>
      <c r="M128" s="141">
        <f ca="1">IF(FN_MC!AP127="","*",FN_MC!AP127)</f>
        <v>217</v>
      </c>
      <c r="N128" s="141" t="str">
        <f ca="1"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 ca="1">IF(FN_MC!S128="","*",FN_MC!S128)</f>
        <v>FERRONORTE</v>
      </c>
      <c r="D129" s="99" t="str">
        <f ca="1"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 ca="1"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 ca="1">IF(FN_MC!AK128="","*",FN_MC!AK128)</f>
        <v>TID2</v>
      </c>
      <c r="L129" s="141" t="str">
        <f ca="1">IF(FN_MC!AM128="","*",FN_MC!AM128)</f>
        <v>TID-TVI</v>
      </c>
      <c r="M129" s="141">
        <f ca="1">IF(FN_MC!AP128="","*",FN_MC!AP128)</f>
        <v>200</v>
      </c>
      <c r="N129" s="141" t="str">
        <f ca="1"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 ca="1">IF(FN_MC!S129="","*",FN_MC!S129)</f>
        <v>FERRONORTE</v>
      </c>
      <c r="D130" s="99" t="str">
        <f ca="1">IF(FN_MC!T129="","*",FN_MC!T129)</f>
        <v>TMI-TCS</v>
      </c>
      <c r="E130" s="99" t="str">
        <f>IF(FN_MC!D129="","*",FN_MC!D129)</f>
        <v>FRANCISCO (TF-670)</v>
      </c>
      <c r="F130" s="99" t="str">
        <f ca="1">IF(FN_MC!H129="","*",FN_MC!H129)</f>
        <v>TIN1</v>
      </c>
      <c r="G130" s="99" t="str">
        <f ca="1"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 ca="1">IF(FN_MC!AK129="","*",FN_MC!AK129)</f>
        <v>TIN1</v>
      </c>
      <c r="L130" s="141" t="str">
        <f ca="1">IF(FN_MC!AM129="","*",FN_MC!AM129)</f>
        <v>TIN</v>
      </c>
      <c r="M130" s="141">
        <f ca="1">IF(FN_MC!AP129="","*",FN_MC!AP129)</f>
        <v>109.1</v>
      </c>
      <c r="N130" s="141" t="str">
        <f ca="1"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 ca="1">IF(FN_MC!S130="","*",FN_MC!S130)</f>
        <v>FERRONORTE</v>
      </c>
      <c r="D131" s="99" t="str">
        <f ca="1"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 ca="1"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 ca="1">IF(FN_MC!AK130="","*",FN_MC!AK130)</f>
        <v>TAP2</v>
      </c>
      <c r="L131" s="141" t="str">
        <f ca="1">IF(FN_MC!AM130="","*",FN_MC!AM130)</f>
        <v>TAP</v>
      </c>
      <c r="M131" s="141">
        <f ca="1">IF(FN_MC!AP130="","*",FN_MC!AP130)</f>
        <v>23.3</v>
      </c>
      <c r="N131" s="141" t="str">
        <f ca="1"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 ca="1">IF(FN_MC!S131="","*",FN_MC!S131)</f>
        <v>MALHA CENTRAL</v>
      </c>
      <c r="D132" s="99" t="str">
        <f ca="1"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 ca="1"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 ca="1">IF(FN_MC!AK131="","*",FN_MC!AK131)</f>
        <v>ZGT1</v>
      </c>
      <c r="L132" s="141" t="str">
        <f ca="1">IF(FN_MC!AM131="","*",FN_MC!AM131)</f>
        <v>ZGT-ZXE</v>
      </c>
      <c r="M132" s="141">
        <f ca="1">IF(FN_MC!AP131="","*",FN_MC!AP131)</f>
        <v>313</v>
      </c>
      <c r="N132" s="141" t="str">
        <f ca="1"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 ca="1">IF(FN_MC!S132="","*",FN_MC!S132)</f>
        <v>MALHA CENTRAL</v>
      </c>
      <c r="D133" s="99" t="str">
        <f ca="1"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 ca="1">IF(FN_MC!AK132="","*",FN_MC!AK132)</f>
        <v>ZDK1</v>
      </c>
      <c r="L133" s="141" t="str">
        <f ca="1">IF(FN_MC!AM132="","*",FN_MC!AM132)</f>
        <v>ZDK-ZVT</v>
      </c>
      <c r="M133" s="141">
        <f ca="1">IF(FN_MC!AP132="","*",FN_MC!AP132)</f>
        <v>251</v>
      </c>
      <c r="N133" s="141" t="str">
        <f ca="1"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Oportunidade</v>
      </c>
      <c r="C134" s="99" t="str">
        <f ca="1">IF(FN_MC!S133="","*",FN_MC!S133)</f>
        <v>MALHA CENTRAL</v>
      </c>
      <c r="D134" s="99" t="str">
        <f ca="1"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 ca="1">IF(FN_MC!AK133="","*",FN_MC!AK133)</f>
        <v>PEN</v>
      </c>
      <c r="L134" s="141" t="str">
        <f ca="1">IF(FN_MC!AM133="","*",FN_MC!AM133)</f>
        <v>PEN-PUR</v>
      </c>
      <c r="M134" s="141">
        <f ca="1">IF(FN_MC!AP133="","*",FN_MC!AP133)</f>
        <v>1200</v>
      </c>
      <c r="N134" s="141" t="str">
        <f ca="1"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 ca="1">IF(FN_MC!S134="","*",FN_MC!S134)</f>
        <v>-</v>
      </c>
      <c r="D135" s="99" t="str">
        <f ca="1"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 ca="1"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 ca="1">IF(FN_MC!AK134="","*",FN_MC!AK134)</f>
        <v>-</v>
      </c>
      <c r="L135" s="141" t="str">
        <f ca="1">IF(FN_MC!AM134="","*",FN_MC!AM134)</f>
        <v>-</v>
      </c>
      <c r="M135" s="141" t="str">
        <f ca="1">IF(FN_MC!AP134="","*",FN_MC!AP134)</f>
        <v>-</v>
      </c>
      <c r="N135" s="141" t="str">
        <f ca="1"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 ca="1">IF(FN_MC!S135="","*",FN_MC!S135)</f>
        <v>-</v>
      </c>
      <c r="D136" s="99" t="str">
        <f ca="1"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 ca="1"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 ca="1">IF(FN_MC!AK135="","*",FN_MC!AK135)</f>
        <v>-</v>
      </c>
      <c r="L136" s="141" t="str">
        <f ca="1">IF(FN_MC!AM135="","*",FN_MC!AM135)</f>
        <v>-</v>
      </c>
      <c r="M136" s="141" t="str">
        <f ca="1">IF(FN_MC!AP135="","*",FN_MC!AP135)</f>
        <v>-</v>
      </c>
      <c r="N136" s="141" t="str">
        <f ca="1"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 ca="1">IF(FN_MC!S136="","*",FN_MC!S136)</f>
        <v>-</v>
      </c>
      <c r="D137" s="99" t="str">
        <f ca="1"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 ca="1"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 ca="1">IF(FN_MC!AK136="","*",FN_MC!AK136)</f>
        <v>-</v>
      </c>
      <c r="L137" s="141" t="str">
        <f ca="1">IF(FN_MC!AM136="","*",FN_MC!AM136)</f>
        <v>-</v>
      </c>
      <c r="M137" s="141" t="str">
        <f ca="1">IF(FN_MC!AP136="","*",FN_MC!AP136)</f>
        <v>-</v>
      </c>
      <c r="N137" s="141" t="str">
        <f ca="1"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 ca="1">IF(FN_MC!S137="","*",FN_MC!S137)</f>
        <v>-</v>
      </c>
      <c r="D138" s="99" t="str">
        <f ca="1"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 ca="1"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 ca="1">IF(FN_MC!AK137="","*",FN_MC!AK137)</f>
        <v>-</v>
      </c>
      <c r="L138" s="141" t="str">
        <f ca="1">IF(FN_MC!AM137="","*",FN_MC!AM137)</f>
        <v>-</v>
      </c>
      <c r="M138" s="141" t="str">
        <f ca="1">IF(FN_MC!AP137="","*",FN_MC!AP137)</f>
        <v>-</v>
      </c>
      <c r="N138" s="141" t="str">
        <f ca="1"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 ca="1">IF(FN_MC!S138="","*",FN_MC!S138)</f>
        <v>-</v>
      </c>
      <c r="D139" s="99" t="str">
        <f ca="1"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 ca="1"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 ca="1">IF(FN_MC!AK138="","*",FN_MC!AK138)</f>
        <v>-</v>
      </c>
      <c r="L139" s="141" t="str">
        <f ca="1">IF(FN_MC!AM138="","*",FN_MC!AM138)</f>
        <v>-</v>
      </c>
      <c r="M139" s="141" t="str">
        <f ca="1">IF(FN_MC!AP138="","*",FN_MC!AP138)</f>
        <v>-</v>
      </c>
      <c r="N139" s="141" t="str">
        <f ca="1"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 ca="1">IF(FN_MC!S139="","*",FN_MC!S139)</f>
        <v>-</v>
      </c>
      <c r="D140" s="99" t="str">
        <f ca="1"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 ca="1"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 ca="1">IF(FN_MC!AK139="","*",FN_MC!AK139)</f>
        <v>-</v>
      </c>
      <c r="L140" s="141" t="str">
        <f ca="1">IF(FN_MC!AM139="","*",FN_MC!AM139)</f>
        <v>-</v>
      </c>
      <c r="M140" s="141" t="str">
        <f ca="1">IF(FN_MC!AP139="","*",FN_MC!AP139)</f>
        <v>-</v>
      </c>
      <c r="N140" s="141" t="str">
        <f ca="1"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 ca="1">IF(FN_MC!S140="","*",FN_MC!S140)</f>
        <v>-</v>
      </c>
      <c r="D141" s="99" t="str">
        <f ca="1"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 ca="1"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 ca="1">IF(FN_MC!AK140="","*",FN_MC!AK140)</f>
        <v>-</v>
      </c>
      <c r="L141" s="141" t="str">
        <f ca="1">IF(FN_MC!AM140="","*",FN_MC!AM140)</f>
        <v>-</v>
      </c>
      <c r="M141" s="141" t="str">
        <f ca="1">IF(FN_MC!AP140="","*",FN_MC!AP140)</f>
        <v>-</v>
      </c>
      <c r="N141" s="141" t="str">
        <f ca="1"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 ca="1">IF(FN_MC!S141="","*",FN_MC!S141)</f>
        <v>-</v>
      </c>
      <c r="D142" s="99" t="str">
        <f ca="1"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 ca="1"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 ca="1">IF(FN_MC!AK141="","*",FN_MC!AK141)</f>
        <v>-</v>
      </c>
      <c r="L142" s="141" t="str">
        <f ca="1">IF(FN_MC!AM141="","*",FN_MC!AM141)</f>
        <v>-</v>
      </c>
      <c r="M142" s="141" t="str">
        <f ca="1">IF(FN_MC!AP141="","*",FN_MC!AP141)</f>
        <v>-</v>
      </c>
      <c r="N142" s="141" t="str">
        <f ca="1"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 ca="1">IF(FN_MC!S142="","*",FN_MC!S142)</f>
        <v>-</v>
      </c>
      <c r="D143" s="99" t="str">
        <f ca="1"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 ca="1"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 ca="1">IF(FN_MC!AK142="","*",FN_MC!AK142)</f>
        <v>-</v>
      </c>
      <c r="L143" s="141" t="str">
        <f ca="1">IF(FN_MC!AM142="","*",FN_MC!AM142)</f>
        <v>-</v>
      </c>
      <c r="M143" s="141" t="str">
        <f ca="1">IF(FN_MC!AP142="","*",FN_MC!AP142)</f>
        <v>-</v>
      </c>
      <c r="N143" s="141" t="str">
        <f ca="1"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 ca="1">IF(FN_MC!S143="","*",FN_MC!S143)</f>
        <v>-</v>
      </c>
      <c r="D144" s="99" t="str">
        <f ca="1"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 ca="1"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 ca="1">IF(FN_MC!AK143="","*",FN_MC!AK143)</f>
        <v>-</v>
      </c>
      <c r="L144" s="141" t="str">
        <f ca="1">IF(FN_MC!AM143="","*",FN_MC!AM143)</f>
        <v>-</v>
      </c>
      <c r="M144" s="141" t="str">
        <f ca="1">IF(FN_MC!AP143="","*",FN_MC!AP143)</f>
        <v>-</v>
      </c>
      <c r="N144" s="141" t="str">
        <f ca="1"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 ca="1">IF(FN_MC!S144="","*",FN_MC!S144)</f>
        <v>-</v>
      </c>
      <c r="D145" s="99" t="str">
        <f ca="1"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 ca="1"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 ca="1">IF(FN_MC!AK144="","*",FN_MC!AK144)</f>
        <v>-</v>
      </c>
      <c r="L145" s="141" t="str">
        <f ca="1">IF(FN_MC!AM144="","*",FN_MC!AM144)</f>
        <v>-</v>
      </c>
      <c r="M145" s="141" t="str">
        <f ca="1">IF(FN_MC!AP144="","*",FN_MC!AP144)</f>
        <v>-</v>
      </c>
      <c r="N145" s="141" t="str">
        <f ca="1"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 ca="1">IF(FN_MC!S145="","*",FN_MC!S145)</f>
        <v>-</v>
      </c>
      <c r="D146" s="99" t="str">
        <f ca="1"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 ca="1"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 ca="1">IF(FN_MC!AK145="","*",FN_MC!AK145)</f>
        <v>-</v>
      </c>
      <c r="L146" s="141" t="str">
        <f ca="1">IF(FN_MC!AM145="","*",FN_MC!AM145)</f>
        <v>-</v>
      </c>
      <c r="M146" s="141" t="str">
        <f ca="1">IF(FN_MC!AP145="","*",FN_MC!AP145)</f>
        <v>-</v>
      </c>
      <c r="N146" s="141" t="str">
        <f ca="1"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 ca="1">IF(FN_MC!S146="","*",FN_MC!S146)</f>
        <v>-</v>
      </c>
      <c r="D147" s="99" t="str">
        <f ca="1"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 ca="1"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 ca="1">IF(FN_MC!AK146="","*",FN_MC!AK146)</f>
        <v>-</v>
      </c>
      <c r="L147" s="141" t="str">
        <f ca="1">IF(FN_MC!AM146="","*",FN_MC!AM146)</f>
        <v>-</v>
      </c>
      <c r="M147" s="141" t="str">
        <f ca="1">IF(FN_MC!AP146="","*",FN_MC!AP146)</f>
        <v>-</v>
      </c>
      <c r="N147" s="141" t="str">
        <f ca="1"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 ca="1">IF(FN_MC!S147="","*",FN_MC!S147)</f>
        <v>-</v>
      </c>
      <c r="D148" s="99" t="str">
        <f ca="1"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 ca="1"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 ca="1">IF(FN_MC!AK147="","*",FN_MC!AK147)</f>
        <v>-</v>
      </c>
      <c r="L148" s="141" t="str">
        <f ca="1">IF(FN_MC!AM147="","*",FN_MC!AM147)</f>
        <v>-</v>
      </c>
      <c r="M148" s="141" t="str">
        <f ca="1">IF(FN_MC!AP147="","*",FN_MC!AP147)</f>
        <v>-</v>
      </c>
      <c r="N148" s="141" t="str">
        <f ca="1"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 ca="1">IF(FN_MC!S148="","*",FN_MC!S148)</f>
        <v>-</v>
      </c>
      <c r="D149" s="99" t="str">
        <f ca="1"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 ca="1"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 ca="1">IF(FN_MC!AK148="","*",FN_MC!AK148)</f>
        <v>-</v>
      </c>
      <c r="L149" s="141" t="str">
        <f ca="1">IF(FN_MC!AM148="","*",FN_MC!AM148)</f>
        <v>-</v>
      </c>
      <c r="M149" s="141" t="str">
        <f ca="1">IF(FN_MC!AP148="","*",FN_MC!AP148)</f>
        <v>-</v>
      </c>
      <c r="N149" s="141" t="str">
        <f ca="1"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 ca="1">IF(FN_MC!S149="","*",FN_MC!S149)</f>
        <v>-</v>
      </c>
      <c r="D150" s="99" t="str">
        <f ca="1"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 ca="1"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 ca="1">IF(FN_MC!AK149="","*",FN_MC!AK149)</f>
        <v>-</v>
      </c>
      <c r="L150" s="141" t="str">
        <f ca="1">IF(FN_MC!AM149="","*",FN_MC!AM149)</f>
        <v>-</v>
      </c>
      <c r="M150" s="141" t="str">
        <f ca="1">IF(FN_MC!AP149="","*",FN_MC!AP149)</f>
        <v>-</v>
      </c>
      <c r="N150" s="141" t="str">
        <f ca="1"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 ca="1">IF(FN_MC!S150="","*",FN_MC!S150)</f>
        <v>-</v>
      </c>
      <c r="D151" s="99" t="str">
        <f ca="1"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 ca="1"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 ca="1">IF(FN_MC!AK150="","*",FN_MC!AK150)</f>
        <v>-</v>
      </c>
      <c r="L151" s="141" t="str">
        <f ca="1">IF(FN_MC!AM150="","*",FN_MC!AM150)</f>
        <v>-</v>
      </c>
      <c r="M151" s="141" t="str">
        <f ca="1">IF(FN_MC!AP150="","*",FN_MC!AP150)</f>
        <v>-</v>
      </c>
      <c r="N151" s="141" t="str">
        <f ca="1"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 ca="1">IF(FN_MC!S151="","*",FN_MC!S151)</f>
        <v>-</v>
      </c>
      <c r="D152" s="99" t="str">
        <f ca="1"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 ca="1"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 ca="1">IF(FN_MC!AK151="","*",FN_MC!AK151)</f>
        <v>-</v>
      </c>
      <c r="L152" s="141" t="str">
        <f ca="1">IF(FN_MC!AM151="","*",FN_MC!AM151)</f>
        <v>-</v>
      </c>
      <c r="M152" s="141" t="str">
        <f ca="1">IF(FN_MC!AP151="","*",FN_MC!AP151)</f>
        <v>-</v>
      </c>
      <c r="N152" s="141" t="str">
        <f ca="1"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 ca="1">IF(FN_MC!S152="","*",FN_MC!S152)</f>
        <v>-</v>
      </c>
      <c r="D153" s="99" t="str">
        <f ca="1"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 ca="1"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 ca="1">IF(FN_MC!AK152="","*",FN_MC!AK152)</f>
        <v>-</v>
      </c>
      <c r="L153" s="141" t="str">
        <f ca="1">IF(FN_MC!AM152="","*",FN_MC!AM152)</f>
        <v>-</v>
      </c>
      <c r="M153" s="141" t="str">
        <f ca="1">IF(FN_MC!AP152="","*",FN_MC!AP152)</f>
        <v>-</v>
      </c>
      <c r="N153" s="141" t="str">
        <f ca="1"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 ca="1">IF(FN_MC!S153="","*",FN_MC!S153)</f>
        <v>-</v>
      </c>
      <c r="D154" s="99" t="str">
        <f ca="1"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 ca="1"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 ca="1">IF(FN_MC!AK153="","*",FN_MC!AK153)</f>
        <v>-</v>
      </c>
      <c r="L154" s="141" t="str">
        <f ca="1">IF(FN_MC!AM153="","*",FN_MC!AM153)</f>
        <v>-</v>
      </c>
      <c r="M154" s="141" t="str">
        <f ca="1">IF(FN_MC!AP153="","*",FN_MC!AP153)</f>
        <v>-</v>
      </c>
      <c r="N154" s="141" t="str">
        <f ca="1"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 ca="1">IF(FN_MC!S154="","*",FN_MC!S154)</f>
        <v>-</v>
      </c>
      <c r="D155" s="99" t="str">
        <f ca="1"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 ca="1"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 ca="1">IF(FN_MC!AK154="","*",FN_MC!AK154)</f>
        <v>-</v>
      </c>
      <c r="L155" s="141" t="str">
        <f ca="1">IF(FN_MC!AM154="","*",FN_MC!AM154)</f>
        <v>-</v>
      </c>
      <c r="M155" s="141" t="str">
        <f ca="1">IF(FN_MC!AP154="","*",FN_MC!AP154)</f>
        <v>-</v>
      </c>
      <c r="N155" s="141" t="str">
        <f ca="1"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 ca="1">IF(FN_MC!S155="","*",FN_MC!S155)</f>
        <v>-</v>
      </c>
      <c r="D156" s="99" t="str">
        <f ca="1"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 ca="1"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 ca="1">IF(FN_MC!AK155="","*",FN_MC!AK155)</f>
        <v>-</v>
      </c>
      <c r="L156" s="141" t="str">
        <f ca="1">IF(FN_MC!AM155="","*",FN_MC!AM155)</f>
        <v>-</v>
      </c>
      <c r="M156" s="141" t="str">
        <f ca="1">IF(FN_MC!AP155="","*",FN_MC!AP155)</f>
        <v>-</v>
      </c>
      <c r="N156" s="141" t="str">
        <f ca="1"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 ca="1">IF(FN_MC!S156="","*",FN_MC!S156)</f>
        <v>-</v>
      </c>
      <c r="D157" s="99" t="str">
        <f ca="1"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 ca="1"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 ca="1">IF(FN_MC!AK156="","*",FN_MC!AK156)</f>
        <v>-</v>
      </c>
      <c r="L157" s="141" t="str">
        <f ca="1">IF(FN_MC!AM156="","*",FN_MC!AM156)</f>
        <v>-</v>
      </c>
      <c r="M157" s="141" t="str">
        <f ca="1">IF(FN_MC!AP156="","*",FN_MC!AP156)</f>
        <v>-</v>
      </c>
      <c r="N157" s="141" t="str">
        <f ca="1"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 ca="1">IF(FN_MC!S157="","*",FN_MC!S157)</f>
        <v>-</v>
      </c>
      <c r="D158" s="99" t="str">
        <f ca="1"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 ca="1"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 ca="1">IF(FN_MC!AK157="","*",FN_MC!AK157)</f>
        <v>-</v>
      </c>
      <c r="L158" s="141" t="str">
        <f ca="1">IF(FN_MC!AM157="","*",FN_MC!AM157)</f>
        <v>-</v>
      </c>
      <c r="M158" s="141" t="str">
        <f ca="1">IF(FN_MC!AP157="","*",FN_MC!AP157)</f>
        <v>-</v>
      </c>
      <c r="N158" s="141" t="str">
        <f ca="1"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 ca="1">IF(FN_MC!S158="","*",FN_MC!S158)</f>
        <v>-</v>
      </c>
      <c r="D159" s="99" t="str">
        <f ca="1"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 ca="1"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 ca="1">IF(FN_MC!AK158="","*",FN_MC!AK158)</f>
        <v>-</v>
      </c>
      <c r="L159" s="141" t="str">
        <f ca="1">IF(FN_MC!AM158="","*",FN_MC!AM158)</f>
        <v>-</v>
      </c>
      <c r="M159" s="141" t="str">
        <f ca="1">IF(FN_MC!AP158="","*",FN_MC!AP158)</f>
        <v>-</v>
      </c>
      <c r="N159" s="141" t="str">
        <f ca="1"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 ca="1">IF(FN_MC!S159="","*",FN_MC!S159)</f>
        <v>-</v>
      </c>
      <c r="D160" s="99" t="str">
        <f ca="1"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 ca="1"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 ca="1">IF(FN_MC!AK159="","*",FN_MC!AK159)</f>
        <v>-</v>
      </c>
      <c r="L160" s="141" t="str">
        <f ca="1">IF(FN_MC!AM159="","*",FN_MC!AM159)</f>
        <v>-</v>
      </c>
      <c r="M160" s="141" t="str">
        <f ca="1">IF(FN_MC!AP159="","*",FN_MC!AP159)</f>
        <v>-</v>
      </c>
      <c r="N160" s="141" t="str">
        <f ca="1"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 ca="1">IF(FN_MC!S160="","*",FN_MC!S160)</f>
        <v>-</v>
      </c>
      <c r="D161" s="99" t="str">
        <f ca="1"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 ca="1"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 ca="1">IF(FN_MC!AK160="","*",FN_MC!AK160)</f>
        <v>-</v>
      </c>
      <c r="L161" s="141" t="str">
        <f ca="1">IF(FN_MC!AM160="","*",FN_MC!AM160)</f>
        <v>-</v>
      </c>
      <c r="M161" s="141" t="str">
        <f ca="1">IF(FN_MC!AP160="","*",FN_MC!AP160)</f>
        <v>-</v>
      </c>
      <c r="N161" s="141" t="str">
        <f ca="1"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 ca="1">IF(FN_MC!S161="","*",FN_MC!S161)</f>
        <v>-</v>
      </c>
      <c r="D162" s="99" t="str">
        <f ca="1"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 ca="1"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 ca="1">IF(FN_MC!AK161="","*",FN_MC!AK161)</f>
        <v>-</v>
      </c>
      <c r="L162" s="141" t="str">
        <f ca="1">IF(FN_MC!AM161="","*",FN_MC!AM161)</f>
        <v>-</v>
      </c>
      <c r="M162" s="141" t="str">
        <f ca="1">IF(FN_MC!AP161="","*",FN_MC!AP161)</f>
        <v>-</v>
      </c>
      <c r="N162" s="141" t="str">
        <f ca="1"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 ca="1">IF(FN_MC!S162="","*",FN_MC!S162)</f>
        <v>-</v>
      </c>
      <c r="D163" s="99" t="str">
        <f ca="1"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 ca="1"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 ca="1">IF(FN_MC!AK162="","*",FN_MC!AK162)</f>
        <v>-</v>
      </c>
      <c r="L163" s="141" t="str">
        <f ca="1">IF(FN_MC!AM162="","*",FN_MC!AM162)</f>
        <v>-</v>
      </c>
      <c r="M163" s="141" t="str">
        <f ca="1">IF(FN_MC!AP162="","*",FN_MC!AP162)</f>
        <v>-</v>
      </c>
      <c r="N163" s="141" t="str">
        <f ca="1"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 ca="1">IF(FN_MC!S163="","*",FN_MC!S163)</f>
        <v>-</v>
      </c>
      <c r="D164" s="99" t="str">
        <f ca="1"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 ca="1"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 ca="1">IF(FN_MC!AK163="","*",FN_MC!AK163)</f>
        <v>-</v>
      </c>
      <c r="L164" s="141" t="str">
        <f ca="1">IF(FN_MC!AM163="","*",FN_MC!AM163)</f>
        <v>-</v>
      </c>
      <c r="M164" s="141" t="str">
        <f ca="1">IF(FN_MC!AP163="","*",FN_MC!AP163)</f>
        <v>-</v>
      </c>
      <c r="N164" s="141" t="str">
        <f ca="1"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 ca="1">IF(FN_MC!S164="","*",FN_MC!S164)</f>
        <v>-</v>
      </c>
      <c r="D165" s="99" t="str">
        <f ca="1"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 ca="1"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 ca="1">IF(FN_MC!AK164="","*",FN_MC!AK164)</f>
        <v>-</v>
      </c>
      <c r="L165" s="141" t="str">
        <f ca="1">IF(FN_MC!AM164="","*",FN_MC!AM164)</f>
        <v>-</v>
      </c>
      <c r="M165" s="141" t="str">
        <f ca="1">IF(FN_MC!AP164="","*",FN_MC!AP164)</f>
        <v>-</v>
      </c>
      <c r="N165" s="141" t="str">
        <f ca="1"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 ca="1">IF(FN_MC!S165="","*",FN_MC!S165)</f>
        <v>-</v>
      </c>
      <c r="D166" s="99" t="str">
        <f ca="1"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 ca="1"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 ca="1">IF(FN_MC!AK165="","*",FN_MC!AK165)</f>
        <v>-</v>
      </c>
      <c r="L166" s="141" t="str">
        <f ca="1">IF(FN_MC!AM165="","*",FN_MC!AM165)</f>
        <v>-</v>
      </c>
      <c r="M166" s="141" t="str">
        <f ca="1">IF(FN_MC!AP165="","*",FN_MC!AP165)</f>
        <v>-</v>
      </c>
      <c r="N166" s="141" t="str">
        <f ca="1"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 ca="1">IF(FN_MC!S166="","*",FN_MC!S166)</f>
        <v>-</v>
      </c>
      <c r="D167" s="99" t="str">
        <f ca="1"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 ca="1"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 ca="1">IF(FN_MC!AK166="","*",FN_MC!AK166)</f>
        <v>-</v>
      </c>
      <c r="L167" s="141" t="str">
        <f ca="1">IF(FN_MC!AM166="","*",FN_MC!AM166)</f>
        <v>-</v>
      </c>
      <c r="M167" s="141" t="str">
        <f ca="1">IF(FN_MC!AP166="","*",FN_MC!AP166)</f>
        <v>-</v>
      </c>
      <c r="N167" s="141" t="str">
        <f ca="1"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 ca="1">IF(FN_MC!S167="","*",FN_MC!S167)</f>
        <v>-</v>
      </c>
      <c r="D168" s="99" t="str">
        <f ca="1"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 ca="1"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 ca="1">IF(FN_MC!AK167="","*",FN_MC!AK167)</f>
        <v>-</v>
      </c>
      <c r="L168" s="141" t="str">
        <f ca="1">IF(FN_MC!AM167="","*",FN_MC!AM167)</f>
        <v>-</v>
      </c>
      <c r="M168" s="141" t="str">
        <f ca="1">IF(FN_MC!AP167="","*",FN_MC!AP167)</f>
        <v>-</v>
      </c>
      <c r="N168" s="141" t="str">
        <f ca="1"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 ca="1">IF(FN_MC!S168="","*",FN_MC!S168)</f>
        <v>-</v>
      </c>
      <c r="D169" s="99" t="str">
        <f ca="1"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 ca="1"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 ca="1">IF(FN_MC!AK168="","*",FN_MC!AK168)</f>
        <v>-</v>
      </c>
      <c r="L169" s="141" t="str">
        <f ca="1">IF(FN_MC!AM168="","*",FN_MC!AM168)</f>
        <v>-</v>
      </c>
      <c r="M169" s="141" t="str">
        <f ca="1">IF(FN_MC!AP168="","*",FN_MC!AP168)</f>
        <v>-</v>
      </c>
      <c r="N169" s="141" t="str">
        <f ca="1"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 ca="1">IF(FN_MC!S169="","*",FN_MC!S169)</f>
        <v>-</v>
      </c>
      <c r="D170" s="99" t="str">
        <f ca="1"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 ca="1"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 ca="1">IF(FN_MC!AK169="","*",FN_MC!AK169)</f>
        <v>-</v>
      </c>
      <c r="L170" s="141" t="str">
        <f ca="1">IF(FN_MC!AM169="","*",FN_MC!AM169)</f>
        <v>-</v>
      </c>
      <c r="M170" s="141" t="str">
        <f ca="1">IF(FN_MC!AP169="","*",FN_MC!AP169)</f>
        <v>-</v>
      </c>
      <c r="N170" s="141" t="str">
        <f ca="1"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 ca="1">IF(FN_MC!S170="","*",FN_MC!S170)</f>
        <v>-</v>
      </c>
      <c r="D171" s="99" t="str">
        <f ca="1"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 ca="1"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 ca="1">IF(FN_MC!AK170="","*",FN_MC!AK170)</f>
        <v>-</v>
      </c>
      <c r="L171" s="141" t="str">
        <f ca="1">IF(FN_MC!AM170="","*",FN_MC!AM170)</f>
        <v>-</v>
      </c>
      <c r="M171" s="141" t="str">
        <f ca="1">IF(FN_MC!AP170="","*",FN_MC!AP170)</f>
        <v>-</v>
      </c>
      <c r="N171" s="141" t="str">
        <f ca="1"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 ca="1">IF(FN_MC!S171="","*",FN_MC!S171)</f>
        <v>-</v>
      </c>
      <c r="D172" s="99" t="str">
        <f ca="1"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 ca="1"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 ca="1">IF(FN_MC!AK171="","*",FN_MC!AK171)</f>
        <v>-</v>
      </c>
      <c r="L172" s="141" t="str">
        <f ca="1">IF(FN_MC!AM171="","*",FN_MC!AM171)</f>
        <v>-</v>
      </c>
      <c r="M172" s="141" t="str">
        <f ca="1">IF(FN_MC!AP171="","*",FN_MC!AP171)</f>
        <v>-</v>
      </c>
      <c r="N172" s="141" t="str">
        <f ca="1"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 ca="1">IF(FN_MC!S172="","*",FN_MC!S172)</f>
        <v>-</v>
      </c>
      <c r="D173" s="99" t="str">
        <f ca="1"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 ca="1"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 ca="1">IF(FN_MC!AK172="","*",FN_MC!AK172)</f>
        <v>-</v>
      </c>
      <c r="L173" s="141" t="str">
        <f ca="1">IF(FN_MC!AM172="","*",FN_MC!AM172)</f>
        <v>-</v>
      </c>
      <c r="M173" s="141" t="str">
        <f ca="1">IF(FN_MC!AP172="","*",FN_MC!AP172)</f>
        <v>-</v>
      </c>
      <c r="N173" s="141" t="str">
        <f ca="1"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 ca="1">IF(FN_MC!S173="","*",FN_MC!S173)</f>
        <v>-</v>
      </c>
      <c r="D174" s="99" t="str">
        <f ca="1"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 ca="1"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 ca="1">IF(FN_MC!AK173="","*",FN_MC!AK173)</f>
        <v>-</v>
      </c>
      <c r="L174" s="141" t="str">
        <f ca="1">IF(FN_MC!AM173="","*",FN_MC!AM173)</f>
        <v>-</v>
      </c>
      <c r="M174" s="141" t="str">
        <f ca="1">IF(FN_MC!AP173="","*",FN_MC!AP173)</f>
        <v>-</v>
      </c>
      <c r="N174" s="141" t="str">
        <f ca="1"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 ca="1">IF(FN_MC!S174="","*",FN_MC!S174)</f>
        <v>-</v>
      </c>
      <c r="D175" s="99" t="str">
        <f ca="1"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 ca="1"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 ca="1">IF(FN_MC!AK174="","*",FN_MC!AK174)</f>
        <v>-</v>
      </c>
      <c r="L175" s="141" t="str">
        <f ca="1">IF(FN_MC!AM174="","*",FN_MC!AM174)</f>
        <v>-</v>
      </c>
      <c r="M175" s="141" t="str">
        <f ca="1">IF(FN_MC!AP174="","*",FN_MC!AP174)</f>
        <v>-</v>
      </c>
      <c r="N175" s="141" t="str">
        <f ca="1"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 ca="1">IF(FN_MC!S175="","*",FN_MC!S175)</f>
        <v>-</v>
      </c>
      <c r="D176" s="99" t="str">
        <f ca="1"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 ca="1"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 ca="1">IF(FN_MC!AK175="","*",FN_MC!AK175)</f>
        <v>-</v>
      </c>
      <c r="L176" s="141" t="str">
        <f ca="1">IF(FN_MC!AM175="","*",FN_MC!AM175)</f>
        <v>-</v>
      </c>
      <c r="M176" s="141" t="str">
        <f ca="1">IF(FN_MC!AP175="","*",FN_MC!AP175)</f>
        <v>-</v>
      </c>
      <c r="N176" s="141" t="str">
        <f ca="1"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 ca="1">IF(FN_MC!S176="","*",FN_MC!S176)</f>
        <v>-</v>
      </c>
      <c r="D177" s="99" t="str">
        <f ca="1"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 ca="1"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 ca="1">IF(FN_MC!AK176="","*",FN_MC!AK176)</f>
        <v>-</v>
      </c>
      <c r="L177" s="141" t="str">
        <f ca="1">IF(FN_MC!AM176="","*",FN_MC!AM176)</f>
        <v>-</v>
      </c>
      <c r="M177" s="141" t="str">
        <f ca="1">IF(FN_MC!AP176="","*",FN_MC!AP176)</f>
        <v>-</v>
      </c>
      <c r="N177" s="141" t="str">
        <f ca="1"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 ca="1">IF(FN_MC!S177="","*",FN_MC!S177)</f>
        <v>-</v>
      </c>
      <c r="D178" s="99" t="str">
        <f ca="1"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 ca="1"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 ca="1">IF(FN_MC!AK177="","*",FN_MC!AK177)</f>
        <v>-</v>
      </c>
      <c r="L178" s="141" t="str">
        <f ca="1">IF(FN_MC!AM177="","*",FN_MC!AM177)</f>
        <v>-</v>
      </c>
      <c r="M178" s="141" t="str">
        <f ca="1">IF(FN_MC!AP177="","*",FN_MC!AP177)</f>
        <v>-</v>
      </c>
      <c r="N178" s="141" t="str">
        <f ca="1"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 ca="1">IF(FN_MC!S178="","*",FN_MC!S178)</f>
        <v>-</v>
      </c>
      <c r="D179" s="99" t="str">
        <f ca="1"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 ca="1"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 ca="1">IF(FN_MC!AK178="","*",FN_MC!AK178)</f>
        <v>-</v>
      </c>
      <c r="L179" s="141" t="str">
        <f ca="1">IF(FN_MC!AM178="","*",FN_MC!AM178)</f>
        <v>-</v>
      </c>
      <c r="M179" s="141" t="str">
        <f ca="1">IF(FN_MC!AP178="","*",FN_MC!AP178)</f>
        <v>-</v>
      </c>
      <c r="N179" s="141" t="str">
        <f ca="1"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 ca="1">IF(FN_MC!S179="","*",FN_MC!S179)</f>
        <v>-</v>
      </c>
      <c r="D180" s="99" t="str">
        <f ca="1"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 ca="1"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 ca="1">IF(FN_MC!AK179="","*",FN_MC!AK179)</f>
        <v>-</v>
      </c>
      <c r="L180" s="141" t="str">
        <f ca="1">IF(FN_MC!AM179="","*",FN_MC!AM179)</f>
        <v>-</v>
      </c>
      <c r="M180" s="141" t="str">
        <f ca="1">IF(FN_MC!AP179="","*",FN_MC!AP179)</f>
        <v>-</v>
      </c>
      <c r="N180" s="141" t="str">
        <f ca="1"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 ca="1">IF(FN_MC!S180="","*",FN_MC!S180)</f>
        <v>-</v>
      </c>
      <c r="D181" s="99" t="str">
        <f ca="1"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 ca="1"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 ca="1">IF(FN_MC!AK180="","*",FN_MC!AK180)</f>
        <v>-</v>
      </c>
      <c r="L181" s="141" t="str">
        <f ca="1">IF(FN_MC!AM180="","*",FN_MC!AM180)</f>
        <v>-</v>
      </c>
      <c r="M181" s="141" t="str">
        <f ca="1">IF(FN_MC!AP180="","*",FN_MC!AP180)</f>
        <v>-</v>
      </c>
      <c r="N181" s="141" t="str">
        <f ca="1"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 ca="1">IF(FN_MC!S181="","*",FN_MC!S181)</f>
        <v>-</v>
      </c>
      <c r="D182" s="99" t="str">
        <f ca="1"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 ca="1"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 ca="1">IF(FN_MC!AK181="","*",FN_MC!AK181)</f>
        <v>-</v>
      </c>
      <c r="L182" s="141" t="str">
        <f ca="1">IF(FN_MC!AM181="","*",FN_MC!AM181)</f>
        <v>-</v>
      </c>
      <c r="M182" s="141" t="str">
        <f ca="1">IF(FN_MC!AP181="","*",FN_MC!AP181)</f>
        <v>-</v>
      </c>
      <c r="N182" s="141" t="str">
        <f ca="1"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 ca="1">IF(FN_MC!S182="","*",FN_MC!S182)</f>
        <v>-</v>
      </c>
      <c r="D183" s="99" t="str">
        <f ca="1"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 ca="1"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 ca="1">IF(FN_MC!AK182="","*",FN_MC!AK182)</f>
        <v>-</v>
      </c>
      <c r="L183" s="141" t="str">
        <f ca="1">IF(FN_MC!AM182="","*",FN_MC!AM182)</f>
        <v>-</v>
      </c>
      <c r="M183" s="141" t="str">
        <f ca="1">IF(FN_MC!AP182="","*",FN_MC!AP182)</f>
        <v>-</v>
      </c>
      <c r="N183" s="141" t="str">
        <f ca="1"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 ca="1">IF(FN_MC!S183="","*",FN_MC!S183)</f>
        <v>-</v>
      </c>
      <c r="D184" s="99" t="str">
        <f ca="1"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 ca="1"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 ca="1">IF(FN_MC!AK183="","*",FN_MC!AK183)</f>
        <v>-</v>
      </c>
      <c r="L184" s="141" t="str">
        <f ca="1">IF(FN_MC!AM183="","*",FN_MC!AM183)</f>
        <v>-</v>
      </c>
      <c r="M184" s="141" t="str">
        <f ca="1">IF(FN_MC!AP183="","*",FN_MC!AP183)</f>
        <v>-</v>
      </c>
      <c r="N184" s="141" t="str">
        <f ca="1"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 ca="1">IF(FN_MC!S184="","*",FN_MC!S184)</f>
        <v>-</v>
      </c>
      <c r="D185" s="99" t="str">
        <f ca="1"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 ca="1"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 ca="1">IF(FN_MC!AK184="","*",FN_MC!AK184)</f>
        <v>-</v>
      </c>
      <c r="L185" s="141" t="str">
        <f ca="1">IF(FN_MC!AM184="","*",FN_MC!AM184)</f>
        <v>-</v>
      </c>
      <c r="M185" s="141" t="str">
        <f ca="1">IF(FN_MC!AP184="","*",FN_MC!AP184)</f>
        <v>-</v>
      </c>
      <c r="N185" s="141" t="str">
        <f ca="1"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 ca="1">IF(FN_MC!S185="","*",FN_MC!S185)</f>
        <v>-</v>
      </c>
      <c r="D186" s="99" t="str">
        <f ca="1"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 ca="1"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 ca="1">IF(FN_MC!AK185="","*",FN_MC!AK185)</f>
        <v>-</v>
      </c>
      <c r="L186" s="141" t="str">
        <f ca="1">IF(FN_MC!AM185="","*",FN_MC!AM185)</f>
        <v>-</v>
      </c>
      <c r="M186" s="141" t="str">
        <f ca="1">IF(FN_MC!AP185="","*",FN_MC!AP185)</f>
        <v>-</v>
      </c>
      <c r="N186" s="141" t="str">
        <f ca="1"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 ca="1">IF(FN_MC!S186="","*",FN_MC!S186)</f>
        <v>-</v>
      </c>
      <c r="D187" s="99" t="str">
        <f ca="1"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 ca="1"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 ca="1">IF(FN_MC!AK186="","*",FN_MC!AK186)</f>
        <v>-</v>
      </c>
      <c r="L187" s="141" t="str">
        <f ca="1">IF(FN_MC!AM186="","*",FN_MC!AM186)</f>
        <v>-</v>
      </c>
      <c r="M187" s="141" t="str">
        <f ca="1">IF(FN_MC!AP186="","*",FN_MC!AP186)</f>
        <v>-</v>
      </c>
      <c r="N187" s="141" t="str">
        <f ca="1"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 ca="1">IF(FN_MC!S187="","*",FN_MC!S187)</f>
        <v>-</v>
      </c>
      <c r="D188" s="99" t="str">
        <f ca="1"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 ca="1"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 ca="1">IF(FN_MC!AK187="","*",FN_MC!AK187)</f>
        <v>-</v>
      </c>
      <c r="L188" s="141" t="str">
        <f ca="1">IF(FN_MC!AM187="","*",FN_MC!AM187)</f>
        <v>-</v>
      </c>
      <c r="M188" s="141" t="str">
        <f ca="1">IF(FN_MC!AP187="","*",FN_MC!AP187)</f>
        <v>-</v>
      </c>
      <c r="N188" s="141" t="str">
        <f ca="1"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 ca="1">IF(FN_MC!S188="","*",FN_MC!S188)</f>
        <v>-</v>
      </c>
      <c r="D189" s="99" t="str">
        <f ca="1"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 ca="1"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 ca="1">IF(FN_MC!AK188="","*",FN_MC!AK188)</f>
        <v>-</v>
      </c>
      <c r="L189" s="141" t="str">
        <f ca="1">IF(FN_MC!AM188="","*",FN_MC!AM188)</f>
        <v>-</v>
      </c>
      <c r="M189" s="141" t="str">
        <f ca="1">IF(FN_MC!AP188="","*",FN_MC!AP188)</f>
        <v>-</v>
      </c>
      <c r="N189" s="141" t="str">
        <f ca="1"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 ca="1">IF(FN_MC!S189="","*",FN_MC!S189)</f>
        <v>-</v>
      </c>
      <c r="D190" s="99" t="str">
        <f ca="1"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 ca="1"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 ca="1">IF(FN_MC!AK189="","*",FN_MC!AK189)</f>
        <v>-</v>
      </c>
      <c r="L190" s="141" t="str">
        <f ca="1">IF(FN_MC!AM189="","*",FN_MC!AM189)</f>
        <v>-</v>
      </c>
      <c r="M190" s="141" t="str">
        <f ca="1">IF(FN_MC!AP189="","*",FN_MC!AP189)</f>
        <v>-</v>
      </c>
      <c r="N190" s="141" t="str">
        <f ca="1"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 ca="1">IF(FN_MC!S190="","*",FN_MC!S190)</f>
        <v>-</v>
      </c>
      <c r="D191" s="99" t="str">
        <f ca="1"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 ca="1"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 ca="1">IF(FN_MC!AK190="","*",FN_MC!AK190)</f>
        <v>-</v>
      </c>
      <c r="L191" s="141" t="str">
        <f ca="1">IF(FN_MC!AM190="","*",FN_MC!AM190)</f>
        <v>-</v>
      </c>
      <c r="M191" s="141" t="str">
        <f ca="1">IF(FN_MC!AP190="","*",FN_MC!AP190)</f>
        <v>-</v>
      </c>
      <c r="N191" s="141" t="str">
        <f ca="1"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 ca="1">IF(FN_MC!S191="","*",FN_MC!S191)</f>
        <v>-</v>
      </c>
      <c r="D192" s="99" t="str">
        <f ca="1"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 ca="1"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 ca="1">IF(FN_MC!AK191="","*",FN_MC!AK191)</f>
        <v>-</v>
      </c>
      <c r="L192" s="141" t="str">
        <f ca="1">IF(FN_MC!AM191="","*",FN_MC!AM191)</f>
        <v>-</v>
      </c>
      <c r="M192" s="141" t="str">
        <f ca="1">IF(FN_MC!AP191="","*",FN_MC!AP191)</f>
        <v>-</v>
      </c>
      <c r="N192" s="141" t="str">
        <f ca="1"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 ca="1">IF(FN_MC!S192="","*",FN_MC!S192)</f>
        <v>-</v>
      </c>
      <c r="D193" s="99" t="str">
        <f ca="1"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 ca="1"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 ca="1">IF(FN_MC!AK192="","*",FN_MC!AK192)</f>
        <v>-</v>
      </c>
      <c r="L193" s="141" t="str">
        <f ca="1">IF(FN_MC!AM192="","*",FN_MC!AM192)</f>
        <v>-</v>
      </c>
      <c r="M193" s="141" t="str">
        <f ca="1">IF(FN_MC!AP192="","*",FN_MC!AP192)</f>
        <v>-</v>
      </c>
      <c r="N193" s="141" t="str">
        <f ca="1"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 ca="1">IF(FN_MC!S193="","*",FN_MC!S193)</f>
        <v>-</v>
      </c>
      <c r="D194" s="99" t="str">
        <f ca="1"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 ca="1"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 ca="1">IF(FN_MC!AK193="","*",FN_MC!AK193)</f>
        <v>-</v>
      </c>
      <c r="L194" s="141" t="str">
        <f ca="1">IF(FN_MC!AM193="","*",FN_MC!AM193)</f>
        <v>-</v>
      </c>
      <c r="M194" s="141" t="str">
        <f ca="1">IF(FN_MC!AP193="","*",FN_MC!AP193)</f>
        <v>-</v>
      </c>
      <c r="N194" s="141" t="str">
        <f ca="1"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 ca="1">IF(FN_MC!S194="","*",FN_MC!S194)</f>
        <v>-</v>
      </c>
      <c r="D195" s="99" t="str">
        <f ca="1"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 ca="1"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 ca="1">IF(FN_MC!AK194="","*",FN_MC!AK194)</f>
        <v>-</v>
      </c>
      <c r="L195" s="141" t="str">
        <f ca="1">IF(FN_MC!AM194="","*",FN_MC!AM194)</f>
        <v>-</v>
      </c>
      <c r="M195" s="141" t="str">
        <f ca="1">IF(FN_MC!AP194="","*",FN_MC!AP194)</f>
        <v>-</v>
      </c>
      <c r="N195" s="141" t="str">
        <f ca="1"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 ca="1">IF(FN_MC!S195="","*",FN_MC!S195)</f>
        <v>-</v>
      </c>
      <c r="D196" s="99" t="str">
        <f ca="1"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 ca="1"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 ca="1">IF(FN_MC!AK195="","*",FN_MC!AK195)</f>
        <v>-</v>
      </c>
      <c r="L196" s="141" t="str">
        <f ca="1">IF(FN_MC!AM195="","*",FN_MC!AM195)</f>
        <v>-</v>
      </c>
      <c r="M196" s="141" t="str">
        <f ca="1">IF(FN_MC!AP195="","*",FN_MC!AP195)</f>
        <v>-</v>
      </c>
      <c r="N196" s="141" t="str">
        <f ca="1"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 ca="1">IF(FN_MC!S196="","*",FN_MC!S196)</f>
        <v>-</v>
      </c>
      <c r="D197" s="99" t="str">
        <f ca="1"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 ca="1"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 ca="1">IF(FN_MC!AK196="","*",FN_MC!AK196)</f>
        <v>-</v>
      </c>
      <c r="L197" s="141" t="str">
        <f ca="1">IF(FN_MC!AM196="","*",FN_MC!AM196)</f>
        <v>-</v>
      </c>
      <c r="M197" s="141" t="str">
        <f ca="1">IF(FN_MC!AP196="","*",FN_MC!AP196)</f>
        <v>-</v>
      </c>
      <c r="N197" s="141" t="str">
        <f ca="1"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 ca="1">IF(FN_MC!S197="","*",FN_MC!S197)</f>
        <v>-</v>
      </c>
      <c r="D198" s="99" t="str">
        <f ca="1"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 ca="1"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 ca="1">IF(FN_MC!AK197="","*",FN_MC!AK197)</f>
        <v>-</v>
      </c>
      <c r="L198" s="141" t="str">
        <f ca="1">IF(FN_MC!AM197="","*",FN_MC!AM197)</f>
        <v>-</v>
      </c>
      <c r="M198" s="141" t="str">
        <f ca="1">IF(FN_MC!AP197="","*",FN_MC!AP197)</f>
        <v>-</v>
      </c>
      <c r="N198" s="141" t="str">
        <f ca="1"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 ca="1">IF(FN_MC!S198="","*",FN_MC!S198)</f>
        <v>-</v>
      </c>
      <c r="D199" s="99" t="str">
        <f ca="1"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 ca="1"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 ca="1">IF(FN_MC!AK198="","*",FN_MC!AK198)</f>
        <v>-</v>
      </c>
      <c r="L199" s="141" t="str">
        <f ca="1">IF(FN_MC!AM198="","*",FN_MC!AM198)</f>
        <v>-</v>
      </c>
      <c r="M199" s="141" t="str">
        <f ca="1">IF(FN_MC!AP198="","*",FN_MC!AP198)</f>
        <v>-</v>
      </c>
      <c r="N199" s="141" t="str">
        <f ca="1"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 ca="1">IF(FN_MC!S199="","*",FN_MC!S199)</f>
        <v>-</v>
      </c>
      <c r="D200" s="99" t="str">
        <f ca="1"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 ca="1"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 ca="1">IF(FN_MC!AK199="","*",FN_MC!AK199)</f>
        <v>-</v>
      </c>
      <c r="L200" s="141" t="str">
        <f ca="1">IF(FN_MC!AM199="","*",FN_MC!AM199)</f>
        <v>-</v>
      </c>
      <c r="M200" s="141" t="str">
        <f ca="1">IF(FN_MC!AP199="","*",FN_MC!AP199)</f>
        <v>-</v>
      </c>
      <c r="N200" s="141" t="str">
        <f ca="1"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 ca="1">IF(FN_MC!S200="","*",FN_MC!S200)</f>
        <v>-</v>
      </c>
      <c r="D201" s="99" t="str">
        <f ca="1"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 ca="1"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 ca="1">IF(FN_MC!AK200="","*",FN_MC!AK200)</f>
        <v>-</v>
      </c>
      <c r="L201" s="141" t="str">
        <f ca="1">IF(FN_MC!AM200="","*",FN_MC!AM200)</f>
        <v>-</v>
      </c>
      <c r="M201" s="141" t="str">
        <f ca="1">IF(FN_MC!AP200="","*",FN_MC!AP200)</f>
        <v>-</v>
      </c>
      <c r="N201" s="141" t="str">
        <f ca="1"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 ca="1">IF(FN_MC!S201="","*",FN_MC!S201)</f>
        <v>-</v>
      </c>
      <c r="D202" s="99" t="str">
        <f ca="1"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 ca="1"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 ca="1">IF(FN_MC!AK201="","*",FN_MC!AK201)</f>
        <v>-</v>
      </c>
      <c r="L202" s="141" t="str">
        <f ca="1">IF(FN_MC!AM201="","*",FN_MC!AM201)</f>
        <v>-</v>
      </c>
      <c r="M202" s="141" t="str">
        <f ca="1">IF(FN_MC!AP201="","*",FN_MC!AP201)</f>
        <v>-</v>
      </c>
      <c r="N202" s="141" t="str">
        <f ca="1"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 ca="1">IF(FN_MC!S202="","*",FN_MC!S202)</f>
        <v>-</v>
      </c>
      <c r="D203" s="99" t="str">
        <f ca="1"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 ca="1"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 ca="1">IF(FN_MC!AK202="","*",FN_MC!AK202)</f>
        <v>-</v>
      </c>
      <c r="L203" s="141" t="str">
        <f ca="1">IF(FN_MC!AM202="","*",FN_MC!AM202)</f>
        <v>-</v>
      </c>
      <c r="M203" s="141" t="str">
        <f ca="1">IF(FN_MC!AP202="","*",FN_MC!AP202)</f>
        <v>-</v>
      </c>
      <c r="N203" s="141" t="str">
        <f ca="1"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 ca="1">IF(FN_MC!S203="","*",FN_MC!S203)</f>
        <v>-</v>
      </c>
      <c r="D204" s="99" t="str">
        <f ca="1"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 ca="1"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 ca="1">IF(FN_MC!AK203="","*",FN_MC!AK203)</f>
        <v>-</v>
      </c>
      <c r="L204" s="141" t="str">
        <f ca="1">IF(FN_MC!AM203="","*",FN_MC!AM203)</f>
        <v>-</v>
      </c>
      <c r="M204" s="141" t="str">
        <f ca="1">IF(FN_MC!AP203="","*",FN_MC!AP203)</f>
        <v>-</v>
      </c>
      <c r="N204" s="141" t="str">
        <f ca="1"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 ca="1">IF(FN_MC!S204="","*",FN_MC!S204)</f>
        <v>-</v>
      </c>
      <c r="D205" s="99" t="str">
        <f ca="1"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 ca="1"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 ca="1">IF(FN_MC!AK204="","*",FN_MC!AK204)</f>
        <v>-</v>
      </c>
      <c r="L205" s="141" t="str">
        <f ca="1">IF(FN_MC!AM204="","*",FN_MC!AM204)</f>
        <v>-</v>
      </c>
      <c r="M205" s="141" t="str">
        <f ca="1">IF(FN_MC!AP204="","*",FN_MC!AP204)</f>
        <v>-</v>
      </c>
      <c r="N205" s="141" t="str">
        <f ca="1"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 ca="1">IF(FN_MC!S205="","*",FN_MC!S205)</f>
        <v>-</v>
      </c>
      <c r="D206" s="99" t="str">
        <f ca="1"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 ca="1"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 ca="1">IF(FN_MC!AK205="","*",FN_MC!AK205)</f>
        <v>-</v>
      </c>
      <c r="L206" s="141" t="str">
        <f ca="1">IF(FN_MC!AM205="","*",FN_MC!AM205)</f>
        <v>-</v>
      </c>
      <c r="M206" s="141" t="str">
        <f ca="1">IF(FN_MC!AP205="","*",FN_MC!AP205)</f>
        <v>-</v>
      </c>
      <c r="N206" s="141" t="str">
        <f ca="1"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 ca="1">IF(FN_MC!S206="","*",FN_MC!S206)</f>
        <v>-</v>
      </c>
      <c r="D207" s="99" t="str">
        <f ca="1"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 ca="1"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 ca="1">IF(FN_MC!AK206="","*",FN_MC!AK206)</f>
        <v>-</v>
      </c>
      <c r="L207" s="141" t="str">
        <f ca="1">IF(FN_MC!AM206="","*",FN_MC!AM206)</f>
        <v>-</v>
      </c>
      <c r="M207" s="141" t="str">
        <f ca="1">IF(FN_MC!AP206="","*",FN_MC!AP206)</f>
        <v>-</v>
      </c>
      <c r="N207" s="141" t="str">
        <f ca="1"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 ca="1">IF(FN_MC!S207="","*",FN_MC!S207)</f>
        <v>-</v>
      </c>
      <c r="D208" s="99" t="str">
        <f ca="1"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 ca="1"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 ca="1">IF(FN_MC!AK207="","*",FN_MC!AK207)</f>
        <v>-</v>
      </c>
      <c r="L208" s="141" t="str">
        <f ca="1">IF(FN_MC!AM207="","*",FN_MC!AM207)</f>
        <v>-</v>
      </c>
      <c r="M208" s="141" t="str">
        <f ca="1">IF(FN_MC!AP207="","*",FN_MC!AP207)</f>
        <v>-</v>
      </c>
      <c r="N208" s="141" t="str">
        <f ca="1"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 ca="1">IF(FN_MC!S208="","*",FN_MC!S208)</f>
        <v>-</v>
      </c>
      <c r="D209" s="99" t="str">
        <f ca="1"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 ca="1"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 ca="1">IF(FN_MC!AK208="","*",FN_MC!AK208)</f>
        <v>-</v>
      </c>
      <c r="L209" s="141" t="str">
        <f ca="1">IF(FN_MC!AM208="","*",FN_MC!AM208)</f>
        <v>-</v>
      </c>
      <c r="M209" s="141" t="str">
        <f ca="1">IF(FN_MC!AP208="","*",FN_MC!AP208)</f>
        <v>-</v>
      </c>
      <c r="N209" s="141" t="str">
        <f ca="1"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 ca="1">IF(FN_MC!S209="","*",FN_MC!S209)</f>
        <v>-</v>
      </c>
      <c r="D210" s="99" t="str">
        <f ca="1"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 ca="1"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 ca="1">IF(FN_MC!AK209="","*",FN_MC!AK209)</f>
        <v>-</v>
      </c>
      <c r="L210" s="141" t="str">
        <f ca="1">IF(FN_MC!AM209="","*",FN_MC!AM209)</f>
        <v>-</v>
      </c>
      <c r="M210" s="141" t="str">
        <f ca="1">IF(FN_MC!AP209="","*",FN_MC!AP209)</f>
        <v>-</v>
      </c>
      <c r="N210" s="141" t="str">
        <f ca="1"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 ca="1">IF(FN_MC!S210="","*",FN_MC!S210)</f>
        <v>-</v>
      </c>
      <c r="D211" s="99" t="str">
        <f ca="1"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 ca="1"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 ca="1">IF(FN_MC!AK210="","*",FN_MC!AK210)</f>
        <v>-</v>
      </c>
      <c r="L211" s="141" t="str">
        <f ca="1">IF(FN_MC!AM210="","*",FN_MC!AM210)</f>
        <v>-</v>
      </c>
      <c r="M211" s="141" t="str">
        <f ca="1">IF(FN_MC!AP210="","*",FN_MC!AP210)</f>
        <v>-</v>
      </c>
      <c r="N211" s="141" t="str">
        <f ca="1"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 ca="1">IF(FN_MC!S211="","*",FN_MC!S211)</f>
        <v>-</v>
      </c>
      <c r="D212" s="99" t="str">
        <f ca="1"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 ca="1"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 ca="1">IF(FN_MC!AK211="","*",FN_MC!AK211)</f>
        <v>-</v>
      </c>
      <c r="L212" s="141" t="str">
        <f ca="1">IF(FN_MC!AM211="","*",FN_MC!AM211)</f>
        <v>-</v>
      </c>
      <c r="M212" s="141" t="str">
        <f ca="1">IF(FN_MC!AP211="","*",FN_MC!AP211)</f>
        <v>-</v>
      </c>
      <c r="N212" s="141" t="str">
        <f ca="1"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 ca="1">IF(FN_MC!S212="","*",FN_MC!S212)</f>
        <v>-</v>
      </c>
      <c r="D213" s="99" t="str">
        <f ca="1"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 ca="1"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 ca="1">IF(FN_MC!AK212="","*",FN_MC!AK212)</f>
        <v>-</v>
      </c>
      <c r="L213" s="141" t="str">
        <f ca="1">IF(FN_MC!AM212="","*",FN_MC!AM212)</f>
        <v>-</v>
      </c>
      <c r="M213" s="141" t="str">
        <f ca="1">IF(FN_MC!AP212="","*",FN_MC!AP212)</f>
        <v>-</v>
      </c>
      <c r="N213" s="141" t="str">
        <f ca="1"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 ca="1">IF(FN_MC!S213="","*",FN_MC!S213)</f>
        <v>-</v>
      </c>
      <c r="D214" s="99" t="str">
        <f ca="1"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 ca="1"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 ca="1">IF(FN_MC!AK213="","*",FN_MC!AK213)</f>
        <v>-</v>
      </c>
      <c r="L214" s="141" t="str">
        <f ca="1">IF(FN_MC!AM213="","*",FN_MC!AM213)</f>
        <v>-</v>
      </c>
      <c r="M214" s="141" t="str">
        <f ca="1">IF(FN_MC!AP213="","*",FN_MC!AP213)</f>
        <v>-</v>
      </c>
      <c r="N214" s="141" t="str">
        <f ca="1"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 ca="1">IF(FN_MC!S214="","*",FN_MC!S214)</f>
        <v>-</v>
      </c>
      <c r="D215" s="99" t="str">
        <f ca="1"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 ca="1"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 ca="1">IF(FN_MC!AK214="","*",FN_MC!AK214)</f>
        <v>-</v>
      </c>
      <c r="L215" s="141" t="str">
        <f ca="1">IF(FN_MC!AM214="","*",FN_MC!AM214)</f>
        <v>-</v>
      </c>
      <c r="M215" s="141" t="str">
        <f ca="1">IF(FN_MC!AP214="","*",FN_MC!AP214)</f>
        <v>-</v>
      </c>
      <c r="N215" s="141" t="str">
        <f ca="1"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 ca="1">IF(FN_MC!S215="","*",FN_MC!S215)</f>
        <v>-</v>
      </c>
      <c r="D216" s="99" t="str">
        <f ca="1"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 ca="1"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 ca="1">IF(FN_MC!AK215="","*",FN_MC!AK215)</f>
        <v>-</v>
      </c>
      <c r="L216" s="141" t="str">
        <f ca="1">IF(FN_MC!AM215="","*",FN_MC!AM215)</f>
        <v>-</v>
      </c>
      <c r="M216" s="141" t="str">
        <f ca="1">IF(FN_MC!AP215="","*",FN_MC!AP215)</f>
        <v>-</v>
      </c>
      <c r="N216" s="141" t="str">
        <f ca="1"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 ca="1">IF(FN_MC!S216="","*",FN_MC!S216)</f>
        <v>-</v>
      </c>
      <c r="D217" s="99" t="str">
        <f ca="1"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 ca="1"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 ca="1">IF(FN_MC!AK216="","*",FN_MC!AK216)</f>
        <v>-</v>
      </c>
      <c r="L217" s="141" t="str">
        <f ca="1">IF(FN_MC!AM216="","*",FN_MC!AM216)</f>
        <v>-</v>
      </c>
      <c r="M217" s="141" t="str">
        <f ca="1">IF(FN_MC!AP216="","*",FN_MC!AP216)</f>
        <v>-</v>
      </c>
      <c r="N217" s="141" t="str">
        <f ca="1"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 ca="1">IF(FN_MC!S217="","*",FN_MC!S217)</f>
        <v>-</v>
      </c>
      <c r="D218" s="99" t="str">
        <f ca="1"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 ca="1"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 ca="1">IF(FN_MC!AK217="","*",FN_MC!AK217)</f>
        <v>-</v>
      </c>
      <c r="L218" s="141" t="str">
        <f ca="1">IF(FN_MC!AM217="","*",FN_MC!AM217)</f>
        <v>-</v>
      </c>
      <c r="M218" s="141" t="str">
        <f ca="1">IF(FN_MC!AP217="","*",FN_MC!AP217)</f>
        <v>-</v>
      </c>
      <c r="N218" s="141" t="str">
        <f ca="1"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 ca="1">IF(FN_MC!S218="","*",FN_MC!S218)</f>
        <v>-</v>
      </c>
      <c r="D219" s="99" t="str">
        <f ca="1"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 ca="1"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 ca="1">IF(FN_MC!AK218="","*",FN_MC!AK218)</f>
        <v>-</v>
      </c>
      <c r="L219" s="141" t="str">
        <f ca="1">IF(FN_MC!AM218="","*",FN_MC!AM218)</f>
        <v>-</v>
      </c>
      <c r="M219" s="141" t="str">
        <f ca="1">IF(FN_MC!AP218="","*",FN_MC!AP218)</f>
        <v>-</v>
      </c>
      <c r="N219" s="141" t="str">
        <f ca="1"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 ca="1">IF(FN_MC!S220="","*",FN_MC!S220)</f>
        <v>-</v>
      </c>
      <c r="D220" s="99" t="str">
        <f ca="1"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 ca="1"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 ca="1">IF(FN_MC!AK220="","*",FN_MC!AK220)</f>
        <v>-</v>
      </c>
      <c r="L220" s="141" t="str">
        <f ca="1">IF(FN_MC!AM220="","*",FN_MC!AM220)</f>
        <v>-</v>
      </c>
      <c r="M220" s="141" t="str">
        <f ca="1">IF(FN_MC!AP220="","*",FN_MC!AP220)</f>
        <v>-</v>
      </c>
      <c r="N220" s="141" t="str">
        <f ca="1"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 ca="1">IF(FN_MC!S221="","*",FN_MC!S221)</f>
        <v>-</v>
      </c>
      <c r="D221" s="99" t="str">
        <f ca="1"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 ca="1"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 ca="1">IF(FN_MC!AK221="","*",FN_MC!AK221)</f>
        <v>-</v>
      </c>
      <c r="L221" s="141" t="str">
        <f ca="1">IF(FN_MC!AM221="","*",FN_MC!AM221)</f>
        <v>-</v>
      </c>
      <c r="M221" s="141" t="str">
        <f ca="1">IF(FN_MC!AP221="","*",FN_MC!AP221)</f>
        <v>-</v>
      </c>
      <c r="N221" s="141" t="str">
        <f ca="1"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 ca="1">IF(FN_MC!S222="","*",FN_MC!S222)</f>
        <v>-</v>
      </c>
      <c r="D222" s="99" t="str">
        <f ca="1"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 ca="1"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 ca="1">IF(FN_MC!AK222="","*",FN_MC!AK222)</f>
        <v>-</v>
      </c>
      <c r="L222" s="141" t="str">
        <f ca="1">IF(FN_MC!AM222="","*",FN_MC!AM222)</f>
        <v>-</v>
      </c>
      <c r="M222" s="141" t="str">
        <f ca="1">IF(FN_MC!AP222="","*",FN_MC!AP222)</f>
        <v>-</v>
      </c>
      <c r="N222" s="141" t="str">
        <f ca="1"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 ca="1">IF(FN_MC!S223="","*",FN_MC!S223)</f>
        <v>-</v>
      </c>
      <c r="D223" s="99" t="str">
        <f ca="1"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 ca="1"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 ca="1">IF(FN_MC!AK223="","*",FN_MC!AK223)</f>
        <v>-</v>
      </c>
      <c r="L223" s="141" t="str">
        <f ca="1">IF(FN_MC!AM223="","*",FN_MC!AM223)</f>
        <v>-</v>
      </c>
      <c r="M223" s="141" t="str">
        <f ca="1">IF(FN_MC!AP223="","*",FN_MC!AP223)</f>
        <v>-</v>
      </c>
      <c r="N223" s="141" t="str">
        <f ca="1"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 ca="1">IF(FN_MC!S224="","*",FN_MC!S224)</f>
        <v>-</v>
      </c>
      <c r="D224" s="99" t="str">
        <f ca="1"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 ca="1"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 ca="1">IF(FN_MC!AK224="","*",FN_MC!AK224)</f>
        <v>-</v>
      </c>
      <c r="L224" s="141" t="str">
        <f ca="1">IF(FN_MC!AM224="","*",FN_MC!AM224)</f>
        <v>-</v>
      </c>
      <c r="M224" s="141" t="str">
        <f ca="1">IF(FN_MC!AP224="","*",FN_MC!AP224)</f>
        <v>-</v>
      </c>
      <c r="N224" s="141" t="str">
        <f ca="1"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 ca="1">IF(FN_MC!S225="","*",FN_MC!S225)</f>
        <v>-</v>
      </c>
      <c r="D225" s="99" t="str">
        <f ca="1"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 ca="1"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 ca="1">IF(FN_MC!AK225="","*",FN_MC!AK225)</f>
        <v>-</v>
      </c>
      <c r="L225" s="141" t="str">
        <f ca="1">IF(FN_MC!AM225="","*",FN_MC!AM225)</f>
        <v>-</v>
      </c>
      <c r="M225" s="141" t="str">
        <f ca="1">IF(FN_MC!AP225="","*",FN_MC!AP225)</f>
        <v>-</v>
      </c>
      <c r="N225" s="141" t="str">
        <f ca="1"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 ca="1">IF(FN_MC!S226="","*",FN_MC!S226)</f>
        <v>-</v>
      </c>
      <c r="D226" s="99" t="str">
        <f ca="1"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 ca="1"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 ca="1">IF(FN_MC!AK226="","*",FN_MC!AK226)</f>
        <v>-</v>
      </c>
      <c r="L226" s="141" t="str">
        <f ca="1">IF(FN_MC!AM226="","*",FN_MC!AM226)</f>
        <v>-</v>
      </c>
      <c r="M226" s="141" t="str">
        <f ca="1">IF(FN_MC!AP226="","*",FN_MC!AP226)</f>
        <v>-</v>
      </c>
      <c r="N226" s="141" t="str">
        <f ca="1"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 ca="1">IF(FN_MC!S227="","*",FN_MC!S227)</f>
        <v>-</v>
      </c>
      <c r="D227" s="99" t="str">
        <f ca="1"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 ca="1"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 ca="1">IF(FN_MC!AK227="","*",FN_MC!AK227)</f>
        <v>-</v>
      </c>
      <c r="L227" s="141" t="str">
        <f ca="1">IF(FN_MC!AM227="","*",FN_MC!AM227)</f>
        <v>-</v>
      </c>
      <c r="M227" s="141" t="str">
        <f ca="1">IF(FN_MC!AP227="","*",FN_MC!AP227)</f>
        <v>-</v>
      </c>
      <c r="N227" s="141" t="str">
        <f ca="1"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 ca="1">IF(FN_MC!S228="","*",FN_MC!S228)</f>
        <v>-</v>
      </c>
      <c r="D228" s="99" t="str">
        <f ca="1"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 ca="1"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 ca="1">IF(FN_MC!AK228="","*",FN_MC!AK228)</f>
        <v>-</v>
      </c>
      <c r="L228" s="141" t="str">
        <f ca="1">IF(FN_MC!AM228="","*",FN_MC!AM228)</f>
        <v>-</v>
      </c>
      <c r="M228" s="141" t="str">
        <f ca="1">IF(FN_MC!AP228="","*",FN_MC!AP228)</f>
        <v>-</v>
      </c>
      <c r="N228" s="141" t="str">
        <f ca="1"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 ca="1">IF(FN_MC!S230="","*",FN_MC!S230)</f>
        <v>-</v>
      </c>
      <c r="D229" s="99" t="str">
        <f ca="1"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 ca="1"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 ca="1">IF(FN_MC!AK230="","*",FN_MC!AK230)</f>
        <v>-</v>
      </c>
      <c r="L229" s="141" t="str">
        <f ca="1">IF(FN_MC!AM230="","*",FN_MC!AM230)</f>
        <v>-</v>
      </c>
      <c r="M229" s="141" t="str">
        <f ca="1">IF(FN_MC!AP230="","*",FN_MC!AP230)</f>
        <v>-</v>
      </c>
      <c r="N229" s="141" t="str">
        <f ca="1"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 ca="1">IF(FN_MC!S231="","*",FN_MC!S231)</f>
        <v>-</v>
      </c>
      <c r="D230" s="99" t="str">
        <f ca="1"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 ca="1"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 ca="1">IF(FN_MC!AK231="","*",FN_MC!AK231)</f>
        <v>-</v>
      </c>
      <c r="L230" s="141" t="str">
        <f ca="1">IF(FN_MC!AM231="","*",FN_MC!AM231)</f>
        <v>-</v>
      </c>
      <c r="M230" s="141" t="str">
        <f ca="1">IF(FN_MC!AP231="","*",FN_MC!AP231)</f>
        <v>-</v>
      </c>
      <c r="N230" s="141" t="str">
        <f ca="1"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 ca="1">IF(FN_MC!S232="","*",FN_MC!S232)</f>
        <v>-</v>
      </c>
      <c r="D231" s="99" t="str">
        <f ca="1"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 ca="1"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 ca="1">IF(FN_MC!AK232="","*",FN_MC!AK232)</f>
        <v>-</v>
      </c>
      <c r="L231" s="141" t="str">
        <f ca="1">IF(FN_MC!AM232="","*",FN_MC!AM232)</f>
        <v>-</v>
      </c>
      <c r="M231" s="141" t="str">
        <f ca="1">IF(FN_MC!AP232="","*",FN_MC!AP232)</f>
        <v>-</v>
      </c>
      <c r="N231" s="141" t="str">
        <f ca="1"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 ca="1">IF(FN_MC!S233="","*",FN_MC!S233)</f>
        <v>-</v>
      </c>
      <c r="D232" s="99" t="str">
        <f ca="1"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 ca="1"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 ca="1">IF(FN_MC!AK233="","*",FN_MC!AK233)</f>
        <v>-</v>
      </c>
      <c r="L232" s="141" t="str">
        <f ca="1">IF(FN_MC!AM233="","*",FN_MC!AM233)</f>
        <v>-</v>
      </c>
      <c r="M232" s="141" t="str">
        <f ca="1">IF(FN_MC!AP233="","*",FN_MC!AP233)</f>
        <v>-</v>
      </c>
      <c r="N232" s="141" t="str">
        <f ca="1"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 ca="1">IF(FN_MC!S234="","*",FN_MC!S234)</f>
        <v>-</v>
      </c>
      <c r="D233" s="99" t="str">
        <f ca="1"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 ca="1"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 ca="1">IF(FN_MC!AK234="","*",FN_MC!AK234)</f>
        <v>-</v>
      </c>
      <c r="L233" s="141" t="str">
        <f ca="1">IF(FN_MC!AM234="","*",FN_MC!AM234)</f>
        <v>-</v>
      </c>
      <c r="M233" s="141" t="str">
        <f ca="1">IF(FN_MC!AP234="","*",FN_MC!AP234)</f>
        <v>-</v>
      </c>
      <c r="N233" s="141" t="str">
        <f ca="1"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 ca="1">IF(FN_MC!S235="","*",FN_MC!S235)</f>
        <v>-</v>
      </c>
      <c r="D234" s="99" t="str">
        <f ca="1"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 ca="1"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 ca="1">IF(FN_MC!AK235="","*",FN_MC!AK235)</f>
        <v>-</v>
      </c>
      <c r="L234" s="141" t="str">
        <f ca="1">IF(FN_MC!AM235="","*",FN_MC!AM235)</f>
        <v>-</v>
      </c>
      <c r="M234" s="141" t="str">
        <f ca="1">IF(FN_MC!AP235="","*",FN_MC!AP235)</f>
        <v>-</v>
      </c>
      <c r="N234" s="141" t="str">
        <f ca="1"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 ca="1">IF(FN_MC!S236="","*",FN_MC!S236)</f>
        <v>-</v>
      </c>
      <c r="D235" s="99" t="str">
        <f ca="1"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 ca="1"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 ca="1">IF(FN_MC!AK236="","*",FN_MC!AK236)</f>
        <v>-</v>
      </c>
      <c r="L235" s="141" t="str">
        <f ca="1">IF(FN_MC!AM236="","*",FN_MC!AM236)</f>
        <v>-</v>
      </c>
      <c r="M235" s="141" t="str">
        <f ca="1">IF(FN_MC!AP236="","*",FN_MC!AP236)</f>
        <v>-</v>
      </c>
      <c r="N235" s="141" t="str">
        <f ca="1"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 ca="1">IF(FN_MC!S237="","*",FN_MC!S237)</f>
        <v>-</v>
      </c>
      <c r="D236" s="99" t="str">
        <f ca="1"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 ca="1"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 ca="1">IF(FN_MC!AK237="","*",FN_MC!AK237)</f>
        <v>-</v>
      </c>
      <c r="L236" s="141" t="str">
        <f ca="1">IF(FN_MC!AM237="","*",FN_MC!AM237)</f>
        <v>-</v>
      </c>
      <c r="M236" s="141" t="str">
        <f ca="1">IF(FN_MC!AP237="","*",FN_MC!AP237)</f>
        <v>-</v>
      </c>
      <c r="N236" s="141" t="str">
        <f ca="1"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 ca="1">IF(FN_MC!S238="","*",FN_MC!S238)</f>
        <v>-</v>
      </c>
      <c r="D237" s="99" t="str">
        <f ca="1"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 ca="1"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 ca="1">IF(FN_MC!AK238="","*",FN_MC!AK238)</f>
        <v>-</v>
      </c>
      <c r="L237" s="141" t="str">
        <f ca="1">IF(FN_MC!AM238="","*",FN_MC!AM238)</f>
        <v>-</v>
      </c>
      <c r="M237" s="141" t="str">
        <f ca="1">IF(FN_MC!AP238="","*",FN_MC!AP238)</f>
        <v>-</v>
      </c>
      <c r="N237" s="141" t="str">
        <f ca="1"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 ca="1">IF(FN_MC!S239="","*",FN_MC!S239)</f>
        <v>-</v>
      </c>
      <c r="D238" s="99" t="str">
        <f ca="1"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 ca="1"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 ca="1">IF(FN_MC!AK239="","*",FN_MC!AK239)</f>
        <v>-</v>
      </c>
      <c r="L238" s="141" t="str">
        <f ca="1">IF(FN_MC!AM239="","*",FN_MC!AM239)</f>
        <v>-</v>
      </c>
      <c r="M238" s="141" t="str">
        <f ca="1">IF(FN_MC!AP239="","*",FN_MC!AP239)</f>
        <v>-</v>
      </c>
      <c r="N238" s="141" t="str">
        <f ca="1"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 ca="1">IF(FN_MC!S240="","*",FN_MC!S240)</f>
        <v>-</v>
      </c>
      <c r="D239" s="99" t="str">
        <f ca="1"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 ca="1"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 ca="1">IF(FN_MC!AK240="","*",FN_MC!AK240)</f>
        <v>-</v>
      </c>
      <c r="L239" s="141" t="str">
        <f ca="1">IF(FN_MC!AM240="","*",FN_MC!AM240)</f>
        <v>-</v>
      </c>
      <c r="M239" s="141" t="str">
        <f ca="1">IF(FN_MC!AP240="","*",FN_MC!AP240)</f>
        <v>-</v>
      </c>
      <c r="N239" s="141" t="str">
        <f ca="1"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 ca="1">IF(FN_MC!S241="","*",FN_MC!S241)</f>
        <v>-</v>
      </c>
      <c r="D240" s="99" t="str">
        <f ca="1"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 ca="1"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 ca="1">IF(FN_MC!AK241="","*",FN_MC!AK241)</f>
        <v>-</v>
      </c>
      <c r="L240" s="141" t="str">
        <f ca="1">IF(FN_MC!AM241="","*",FN_MC!AM241)</f>
        <v>-</v>
      </c>
      <c r="M240" s="141" t="str">
        <f ca="1">IF(FN_MC!AP241="","*",FN_MC!AP241)</f>
        <v>-</v>
      </c>
      <c r="N240" s="141" t="str">
        <f ca="1"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 ca="1">IF(FN_MC!S242="","*",FN_MC!S242)</f>
        <v>-</v>
      </c>
      <c r="D241" s="99" t="str">
        <f ca="1"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 ca="1"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 ca="1">IF(FN_MC!AK242="","*",FN_MC!AK242)</f>
        <v>-</v>
      </c>
      <c r="L241" s="141" t="str">
        <f ca="1">IF(FN_MC!AM242="","*",FN_MC!AM242)</f>
        <v>-</v>
      </c>
      <c r="M241" s="141" t="str">
        <f ca="1">IF(FN_MC!AP242="","*",FN_MC!AP242)</f>
        <v>-</v>
      </c>
      <c r="N241" s="141" t="str">
        <f ca="1"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 ca="1">IF(FN_MC!S243="","*",FN_MC!S243)</f>
        <v>-</v>
      </c>
      <c r="D242" s="99" t="str">
        <f ca="1"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 ca="1"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 ca="1">IF(FN_MC!AK243="","*",FN_MC!AK243)</f>
        <v>-</v>
      </c>
      <c r="L242" s="141" t="str">
        <f ca="1">IF(FN_MC!AM243="","*",FN_MC!AM243)</f>
        <v>-</v>
      </c>
      <c r="M242" s="141" t="str">
        <f ca="1">IF(FN_MC!AP243="","*",FN_MC!AP243)</f>
        <v>-</v>
      </c>
      <c r="N242" s="141" t="str">
        <f ca="1"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 ca="1">IF(FN_MC!S244="","*",FN_MC!S244)</f>
        <v>-</v>
      </c>
      <c r="D243" s="99" t="str">
        <f ca="1"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 ca="1"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 ca="1">IF(FN_MC!AK244="","*",FN_MC!AK244)</f>
        <v>-</v>
      </c>
      <c r="L243" s="141" t="str">
        <f ca="1">IF(FN_MC!AM244="","*",FN_MC!AM244)</f>
        <v>-</v>
      </c>
      <c r="M243" s="141" t="str">
        <f ca="1">IF(FN_MC!AP244="","*",FN_MC!AP244)</f>
        <v>-</v>
      </c>
      <c r="N243" s="141" t="str">
        <f ca="1"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 ca="1">IF(FN_MC!S245="","*",FN_MC!S245)</f>
        <v>-</v>
      </c>
      <c r="D244" s="99" t="str">
        <f ca="1"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 ca="1"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 ca="1">IF(FN_MC!AK245="","*",FN_MC!AK245)</f>
        <v>-</v>
      </c>
      <c r="L244" s="141" t="str">
        <f ca="1">IF(FN_MC!AM245="","*",FN_MC!AM245)</f>
        <v>-</v>
      </c>
      <c r="M244" s="141" t="str">
        <f ca="1">IF(FN_MC!AP245="","*",FN_MC!AP245)</f>
        <v>-</v>
      </c>
      <c r="N244" s="141" t="str">
        <f ca="1"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 ca="1">IF(FN_MC!S251="","*",FN_MC!S251)</f>
        <v>-</v>
      </c>
      <c r="D245" s="99" t="str">
        <f ca="1"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 ca="1"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 ca="1">IF(FN_MC!AK251="","*",FN_MC!AK251)</f>
        <v>-</v>
      </c>
      <c r="L245" s="141" t="str">
        <f ca="1">IF(FN_MC!AM251="","*",FN_MC!AM251)</f>
        <v>-</v>
      </c>
      <c r="M245" s="141" t="str">
        <f ca="1">IF(FN_MC!AP251="","*",FN_MC!AP251)</f>
        <v>-</v>
      </c>
      <c r="N245" s="141" t="str">
        <f ca="1"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 ca="1">IF(FN_MC!S252="","*",FN_MC!S252)</f>
        <v>-</v>
      </c>
      <c r="D246" s="99" t="str">
        <f ca="1"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 ca="1"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 ca="1">IF(FN_MC!AK252="","*",FN_MC!AK252)</f>
        <v>-</v>
      </c>
      <c r="L246" s="141" t="str">
        <f ca="1">IF(FN_MC!AM252="","*",FN_MC!AM252)</f>
        <v>-</v>
      </c>
      <c r="M246" s="141" t="str">
        <f ca="1">IF(FN_MC!AP252="","*",FN_MC!AP252)</f>
        <v>-</v>
      </c>
      <c r="N246" s="141" t="str">
        <f ca="1"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 ca="1">IF(FN_MC!S253="","*",FN_MC!S253)</f>
        <v>-</v>
      </c>
      <c r="D247" s="99" t="str">
        <f ca="1"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 ca="1"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 ca="1">IF(FN_MC!AK253="","*",FN_MC!AK253)</f>
        <v>-</v>
      </c>
      <c r="L247" s="141" t="str">
        <f ca="1">IF(FN_MC!AM253="","*",FN_MC!AM253)</f>
        <v>-</v>
      </c>
      <c r="M247" s="141" t="str">
        <f ca="1">IF(FN_MC!AP253="","*",FN_MC!AP253)</f>
        <v>-</v>
      </c>
      <c r="N247" s="141" t="str">
        <f ca="1"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 ca="1">IF(FN_MC!S254="","*",FN_MC!S254)</f>
        <v>-</v>
      </c>
      <c r="D248" s="99" t="str">
        <f ca="1"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 ca="1"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 ca="1">IF(FN_MC!AK254="","*",FN_MC!AK254)</f>
        <v>-</v>
      </c>
      <c r="L248" s="141" t="str">
        <f ca="1">IF(FN_MC!AM254="","*",FN_MC!AM254)</f>
        <v>-</v>
      </c>
      <c r="M248" s="141" t="str">
        <f ca="1">IF(FN_MC!AP254="","*",FN_MC!AP254)</f>
        <v>-</v>
      </c>
      <c r="N248" s="141" t="str">
        <f ca="1"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 ca="1">IF(FN_MC!S255="","*",FN_MC!S255)</f>
        <v>-</v>
      </c>
      <c r="D249" s="99" t="str">
        <f ca="1"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 ca="1"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 ca="1">IF(FN_MC!AK255="","*",FN_MC!AK255)</f>
        <v>-</v>
      </c>
      <c r="L249" s="141" t="str">
        <f ca="1">IF(FN_MC!AM255="","*",FN_MC!AM255)</f>
        <v>-</v>
      </c>
      <c r="M249" s="141" t="str">
        <f ca="1">IF(FN_MC!AP255="","*",FN_MC!AP255)</f>
        <v>-</v>
      </c>
      <c r="N249" s="141" t="str">
        <f ca="1"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 ca="1">IF(FN_MC!S256="","*",FN_MC!S256)</f>
        <v>-</v>
      </c>
      <c r="D250" s="99" t="str">
        <f ca="1"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 ca="1"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 ca="1">IF(FN_MC!AK256="","*",FN_MC!AK256)</f>
        <v>-</v>
      </c>
      <c r="L250" s="141" t="str">
        <f ca="1">IF(FN_MC!AM256="","*",FN_MC!AM256)</f>
        <v>-</v>
      </c>
      <c r="M250" s="141" t="str">
        <f ca="1">IF(FN_MC!AP256="","*",FN_MC!AP256)</f>
        <v>-</v>
      </c>
      <c r="N250" s="141" t="str">
        <f ca="1"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 ca="1">IF(FN_MC!S257="","*",FN_MC!S257)</f>
        <v>-</v>
      </c>
      <c r="D251" s="99" t="str">
        <f ca="1"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 ca="1"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 ca="1">IF(FN_MC!AK257="","*",FN_MC!AK257)</f>
        <v>-</v>
      </c>
      <c r="L251" s="141" t="str">
        <f ca="1">IF(FN_MC!AM257="","*",FN_MC!AM257)</f>
        <v>-</v>
      </c>
      <c r="M251" s="141" t="str">
        <f ca="1">IF(FN_MC!AP257="","*",FN_MC!AP257)</f>
        <v>-</v>
      </c>
      <c r="N251" s="141" t="str">
        <f ca="1"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 ca="1">IF(FN_MC!S258="","*",FN_MC!S258)</f>
        <v>-</v>
      </c>
      <c r="D252" s="99" t="str">
        <f ca="1"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 ca="1"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 ca="1">IF(FN_MC!AK258="","*",FN_MC!AK258)</f>
        <v>-</v>
      </c>
      <c r="L252" s="141" t="str">
        <f ca="1">IF(FN_MC!AM258="","*",FN_MC!AM258)</f>
        <v>-</v>
      </c>
      <c r="M252" s="141" t="str">
        <f ca="1">IF(FN_MC!AP258="","*",FN_MC!AP258)</f>
        <v>-</v>
      </c>
      <c r="N252" s="141" t="str">
        <f ca="1"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 ca="1">IF(FN_MC!S259="","*",FN_MC!S259)</f>
        <v>-</v>
      </c>
      <c r="D253" s="99" t="str">
        <f ca="1"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 ca="1"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 ca="1">IF(FN_MC!AK259="","*",FN_MC!AK259)</f>
        <v>-</v>
      </c>
      <c r="L253" s="141" t="str">
        <f ca="1">IF(FN_MC!AM259="","*",FN_MC!AM259)</f>
        <v>-</v>
      </c>
      <c r="M253" s="141" t="str">
        <f ca="1">IF(FN_MC!AP259="","*",FN_MC!AP259)</f>
        <v>-</v>
      </c>
      <c r="N253" s="141" t="str">
        <f ca="1"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 ca="1">IF(FN_MC!S260="","*",FN_MC!S260)</f>
        <v>-</v>
      </c>
      <c r="D254" s="99" t="str">
        <f ca="1"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 ca="1"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 ca="1">IF(FN_MC!AK260="","*",FN_MC!AK260)</f>
        <v>-</v>
      </c>
      <c r="L254" s="141" t="str">
        <f ca="1">IF(FN_MC!AM260="","*",FN_MC!AM260)</f>
        <v>-</v>
      </c>
      <c r="M254" s="141" t="str">
        <f ca="1">IF(FN_MC!AP260="","*",FN_MC!AP260)</f>
        <v>-</v>
      </c>
      <c r="N254" s="141" t="str">
        <f ca="1"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 ca="1">IF(FN_MC!S261="","*",FN_MC!S261)</f>
        <v>-</v>
      </c>
      <c r="D255" s="99" t="str">
        <f ca="1"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 ca="1"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 ca="1">IF(FN_MC!AK261="","*",FN_MC!AK261)</f>
        <v>-</v>
      </c>
      <c r="L255" s="141" t="str">
        <f ca="1">IF(FN_MC!AM261="","*",FN_MC!AM261)</f>
        <v>-</v>
      </c>
      <c r="M255" s="141" t="str">
        <f ca="1">IF(FN_MC!AP261="","*",FN_MC!AP261)</f>
        <v>-</v>
      </c>
      <c r="N255" s="141" t="str">
        <f ca="1"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 ca="1">IF(FN_MC!S262="","*",FN_MC!S262)</f>
        <v>-</v>
      </c>
      <c r="D256" s="99" t="str">
        <f ca="1"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 ca="1"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 ca="1">IF(FN_MC!AK262="","*",FN_MC!AK262)</f>
        <v>-</v>
      </c>
      <c r="L256" s="141" t="str">
        <f ca="1">IF(FN_MC!AM262="","*",FN_MC!AM262)</f>
        <v>-</v>
      </c>
      <c r="M256" s="141" t="str">
        <f ca="1">IF(FN_MC!AP262="","*",FN_MC!AP262)</f>
        <v>-</v>
      </c>
      <c r="N256" s="141" t="str">
        <f ca="1"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 ca="1">IF(FN_MC!S263="","*",FN_MC!S263)</f>
        <v>-</v>
      </c>
      <c r="D257" s="99" t="str">
        <f ca="1"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 ca="1"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 ca="1">IF(FN_MC!AK263="","*",FN_MC!AK263)</f>
        <v>-</v>
      </c>
      <c r="L257" s="141" t="str">
        <f ca="1">IF(FN_MC!AM263="","*",FN_MC!AM263)</f>
        <v>-</v>
      </c>
      <c r="M257" s="141" t="str">
        <f ca="1">IF(FN_MC!AP263="","*",FN_MC!AP263)</f>
        <v>-</v>
      </c>
      <c r="N257" s="141" t="str">
        <f ca="1"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 ca="1">IF(FN_MC!S264="","*",FN_MC!S264)</f>
        <v>-</v>
      </c>
      <c r="D258" s="99" t="str">
        <f ca="1"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 ca="1"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 ca="1">IF(FN_MC!AK264="","*",FN_MC!AK264)</f>
        <v>-</v>
      </c>
      <c r="L258" s="141" t="str">
        <f ca="1">IF(FN_MC!AM264="","*",FN_MC!AM264)</f>
        <v>-</v>
      </c>
      <c r="M258" s="141" t="str">
        <f ca="1">IF(FN_MC!AP264="","*",FN_MC!AP264)</f>
        <v>-</v>
      </c>
      <c r="N258" s="141" t="str">
        <f ca="1"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 ca="1">IF(FN_MC!S265="","*",FN_MC!S265)</f>
        <v>-</v>
      </c>
      <c r="D259" s="99" t="str">
        <f ca="1"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 ca="1"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 ca="1">IF(FN_MC!AK265="","*",FN_MC!AK265)</f>
        <v>-</v>
      </c>
      <c r="L259" s="141" t="str">
        <f ca="1">IF(FN_MC!AM265="","*",FN_MC!AM265)</f>
        <v>-</v>
      </c>
      <c r="M259" s="141" t="str">
        <f ca="1">IF(FN_MC!AP265="","*",FN_MC!AP265)</f>
        <v>-</v>
      </c>
      <c r="N259" s="141" t="str">
        <f ca="1"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 ca="1">IF(FN_MC!S266="","*",FN_MC!S266)</f>
        <v>-</v>
      </c>
      <c r="D260" s="99" t="str">
        <f ca="1"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 ca="1"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 ca="1">IF(FN_MC!AK266="","*",FN_MC!AK266)</f>
        <v>-</v>
      </c>
      <c r="L260" s="141" t="str">
        <f ca="1">IF(FN_MC!AM266="","*",FN_MC!AM266)</f>
        <v>-</v>
      </c>
      <c r="M260" s="141" t="str">
        <f ca="1">IF(FN_MC!AP266="","*",FN_MC!AP266)</f>
        <v>-</v>
      </c>
      <c r="N260" s="141" t="str">
        <f ca="1"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 ca="1">IF(FN_MC!S267="","*",FN_MC!S267)</f>
        <v>-</v>
      </c>
      <c r="D261" s="99" t="str">
        <f ca="1"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 ca="1"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 ca="1">IF(FN_MC!AK267="","*",FN_MC!AK267)</f>
        <v>-</v>
      </c>
      <c r="L261" s="141" t="str">
        <f ca="1">IF(FN_MC!AM267="","*",FN_MC!AM267)</f>
        <v>-</v>
      </c>
      <c r="M261" s="141" t="str">
        <f ca="1">IF(FN_MC!AP267="","*",FN_MC!AP267)</f>
        <v>-</v>
      </c>
      <c r="N261" s="141" t="str">
        <f ca="1"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 ca="1">IF(FN_MC!S268="","*",FN_MC!S268)</f>
        <v>-</v>
      </c>
      <c r="D262" s="99" t="str">
        <f ca="1"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 ca="1"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 ca="1">IF(FN_MC!AK268="","*",FN_MC!AK268)</f>
        <v>-</v>
      </c>
      <c r="L262" s="141" t="str">
        <f ca="1">IF(FN_MC!AM268="","*",FN_MC!AM268)</f>
        <v>-</v>
      </c>
      <c r="M262" s="141" t="str">
        <f ca="1">IF(FN_MC!AP268="","*",FN_MC!AP268)</f>
        <v>-</v>
      </c>
      <c r="N262" s="141" t="str">
        <f ca="1"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 ca="1">IF(FN_MC!S269="","*",FN_MC!S269)</f>
        <v>-</v>
      </c>
      <c r="D263" s="99" t="str">
        <f ca="1"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 ca="1"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 ca="1">IF(FN_MC!AK269="","*",FN_MC!AK269)</f>
        <v>-</v>
      </c>
      <c r="L263" s="141" t="str">
        <f ca="1">IF(FN_MC!AM269="","*",FN_MC!AM269)</f>
        <v>-</v>
      </c>
      <c r="M263" s="141" t="str">
        <f ca="1">IF(FN_MC!AP269="","*",FN_MC!AP269)</f>
        <v>-</v>
      </c>
      <c r="N263" s="141" t="str">
        <f ca="1"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 ca="1">IF(FN_MC!S270="","*",FN_MC!S270)</f>
        <v>-</v>
      </c>
      <c r="D264" s="99" t="str">
        <f ca="1"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 ca="1"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 ca="1">IF(FN_MC!AK270="","*",FN_MC!AK270)</f>
        <v>-</v>
      </c>
      <c r="L264" s="141" t="str">
        <f ca="1">IF(FN_MC!AM270="","*",FN_MC!AM270)</f>
        <v>-</v>
      </c>
      <c r="M264" s="141" t="str">
        <f ca="1">IF(FN_MC!AP270="","*",FN_MC!AP270)</f>
        <v>-</v>
      </c>
      <c r="N264" s="141" t="str">
        <f ca="1"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 ca="1">IF(FN_MC!S271="","*",FN_MC!S271)</f>
        <v>-</v>
      </c>
      <c r="D265" s="99" t="str">
        <f ca="1"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 ca="1"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 ca="1">IF(FN_MC!AK271="","*",FN_MC!AK271)</f>
        <v>-</v>
      </c>
      <c r="L265" s="141" t="str">
        <f ca="1">IF(FN_MC!AM271="","*",FN_MC!AM271)</f>
        <v>-</v>
      </c>
      <c r="M265" s="141" t="str">
        <f ca="1">IF(FN_MC!AP271="","*",FN_MC!AP271)</f>
        <v>-</v>
      </c>
      <c r="N265" s="141" t="str">
        <f ca="1"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 ca="1">IF(FN_MC!S272="","*",FN_MC!S272)</f>
        <v>-</v>
      </c>
      <c r="D266" s="99" t="str">
        <f ca="1"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 ca="1"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 ca="1">IF(FN_MC!AK272="","*",FN_MC!AK272)</f>
        <v>-</v>
      </c>
      <c r="L266" s="141" t="str">
        <f ca="1">IF(FN_MC!AM272="","*",FN_MC!AM272)</f>
        <v>-</v>
      </c>
      <c r="M266" s="141" t="str">
        <f ca="1">IF(FN_MC!AP272="","*",FN_MC!AP272)</f>
        <v>-</v>
      </c>
      <c r="N266" s="141" t="str">
        <f ca="1"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 ca="1">IF(FN_MC!S273="","*",FN_MC!S273)</f>
        <v>-</v>
      </c>
      <c r="D267" s="99" t="str">
        <f ca="1"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 ca="1"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 ca="1">IF(FN_MC!AK273="","*",FN_MC!AK273)</f>
        <v>-</v>
      </c>
      <c r="L267" s="141" t="str">
        <f ca="1">IF(FN_MC!AM273="","*",FN_MC!AM273)</f>
        <v>-</v>
      </c>
      <c r="M267" s="141" t="str">
        <f ca="1">IF(FN_MC!AP273="","*",FN_MC!AP273)</f>
        <v>-</v>
      </c>
      <c r="N267" s="141" t="str">
        <f ca="1"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 ca="1">IF(FN_MC!S274="","*",FN_MC!S274)</f>
        <v>-</v>
      </c>
      <c r="D268" s="99" t="str">
        <f ca="1"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 ca="1"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 ca="1">IF(FN_MC!AK274="","*",FN_MC!AK274)</f>
        <v>-</v>
      </c>
      <c r="L268" s="141" t="str">
        <f ca="1">IF(FN_MC!AM274="","*",FN_MC!AM274)</f>
        <v>-</v>
      </c>
      <c r="M268" s="141" t="str">
        <f ca="1">IF(FN_MC!AP274="","*",FN_MC!AP274)</f>
        <v>-</v>
      </c>
      <c r="N268" s="141" t="str">
        <f ca="1"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 ca="1">IF(FN_MC!S275="","*",FN_MC!S275)</f>
        <v>-</v>
      </c>
      <c r="D269" s="99" t="str">
        <f ca="1"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 ca="1"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 ca="1">IF(FN_MC!AK275="","*",FN_MC!AK275)</f>
        <v>-</v>
      </c>
      <c r="L269" s="141" t="str">
        <f ca="1">IF(FN_MC!AM275="","*",FN_MC!AM275)</f>
        <v>-</v>
      </c>
      <c r="M269" s="141" t="str">
        <f ca="1">IF(FN_MC!AP275="","*",FN_MC!AP275)</f>
        <v>-</v>
      </c>
      <c r="N269" s="141" t="str">
        <f ca="1"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 ca="1">IF(FN_MC!S276="","*",FN_MC!S276)</f>
        <v>-</v>
      </c>
      <c r="D270" s="99" t="str">
        <f ca="1"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 ca="1"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 ca="1">IF(FN_MC!AK276="","*",FN_MC!AK276)</f>
        <v>-</v>
      </c>
      <c r="L270" s="141" t="str">
        <f ca="1">IF(FN_MC!AM276="","*",FN_MC!AM276)</f>
        <v>-</v>
      </c>
      <c r="M270" s="141" t="str">
        <f ca="1">IF(FN_MC!AP276="","*",FN_MC!AP276)</f>
        <v>-</v>
      </c>
      <c r="N270" s="141" t="str">
        <f ca="1"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 ca="1">IF(FN_MC!S277="","*",FN_MC!S277)</f>
        <v>-</v>
      </c>
      <c r="D271" s="99" t="str">
        <f ca="1"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 ca="1"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 ca="1">IF(FN_MC!AK277="","*",FN_MC!AK277)</f>
        <v>-</v>
      </c>
      <c r="L271" s="141" t="str">
        <f ca="1">IF(FN_MC!AM277="","*",FN_MC!AM277)</f>
        <v>-</v>
      </c>
      <c r="M271" s="141" t="str">
        <f ca="1">IF(FN_MC!AP277="","*",FN_MC!AP277)</f>
        <v>-</v>
      </c>
      <c r="N271" s="141" t="str">
        <f ca="1"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 ca="1">IF(FN_MC!S278="","*",FN_MC!S278)</f>
        <v>-</v>
      </c>
      <c r="D272" s="99" t="str">
        <f ca="1"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 ca="1"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 ca="1">IF(FN_MC!AK278="","*",FN_MC!AK278)</f>
        <v>-</v>
      </c>
      <c r="L272" s="141" t="str">
        <f ca="1">IF(FN_MC!AM278="","*",FN_MC!AM278)</f>
        <v>-</v>
      </c>
      <c r="M272" s="141" t="str">
        <f ca="1">IF(FN_MC!AP278="","*",FN_MC!AP278)</f>
        <v>-</v>
      </c>
      <c r="N272" s="141" t="str">
        <f ca="1"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 ca="1">IF(FN_MC!S279="","*",FN_MC!S279)</f>
        <v>-</v>
      </c>
      <c r="D273" s="99" t="str">
        <f ca="1"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 ca="1"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 ca="1">IF(FN_MC!AK279="","*",FN_MC!AK279)</f>
        <v>-</v>
      </c>
      <c r="L273" s="141" t="str">
        <f ca="1">IF(FN_MC!AM279="","*",FN_MC!AM279)</f>
        <v>-</v>
      </c>
      <c r="M273" s="141" t="str">
        <f ca="1">IF(FN_MC!AP279="","*",FN_MC!AP279)</f>
        <v>-</v>
      </c>
      <c r="N273" s="141" t="str">
        <f ca="1"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 ca="1">IF(FN_MC!S280="","*",FN_MC!S280)</f>
        <v>-</v>
      </c>
      <c r="D274" s="99" t="str">
        <f ca="1"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 ca="1"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 ca="1">IF(FN_MC!AK280="","*",FN_MC!AK280)</f>
        <v>-</v>
      </c>
      <c r="L274" s="141" t="str">
        <f ca="1">IF(FN_MC!AM280="","*",FN_MC!AM280)</f>
        <v>-</v>
      </c>
      <c r="M274" s="141" t="str">
        <f ca="1">IF(FN_MC!AP280="","*",FN_MC!AP280)</f>
        <v>-</v>
      </c>
      <c r="N274" s="141" t="str">
        <f ca="1"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 ca="1">IF(FN_MC!S281="","*",FN_MC!S281)</f>
        <v>-</v>
      </c>
      <c r="D275" s="99" t="str">
        <f ca="1"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 ca="1"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 ca="1">IF(FN_MC!AK281="","*",FN_MC!AK281)</f>
        <v>-</v>
      </c>
      <c r="L275" s="141" t="str">
        <f ca="1">IF(FN_MC!AM281="","*",FN_MC!AM281)</f>
        <v>-</v>
      </c>
      <c r="M275" s="141" t="str">
        <f ca="1">IF(FN_MC!AP281="","*",FN_MC!AP281)</f>
        <v>-</v>
      </c>
      <c r="N275" s="141" t="str">
        <f ca="1"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 ca="1">IF(FN_MC!S282="","*",FN_MC!S282)</f>
        <v>-</v>
      </c>
      <c r="D276" s="99" t="str">
        <f ca="1"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 ca="1"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 ca="1">IF(FN_MC!AK282="","*",FN_MC!AK282)</f>
        <v>-</v>
      </c>
      <c r="L276" s="141" t="str">
        <f ca="1">IF(FN_MC!AM282="","*",FN_MC!AM282)</f>
        <v>-</v>
      </c>
      <c r="M276" s="141" t="str">
        <f ca="1">IF(FN_MC!AP282="","*",FN_MC!AP282)</f>
        <v>-</v>
      </c>
      <c r="N276" s="141" t="str">
        <f ca="1"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 ca="1">IF(FN_MC!S283="","*",FN_MC!S283)</f>
        <v>-</v>
      </c>
      <c r="D277" s="99" t="str">
        <f ca="1"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 ca="1"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 ca="1">IF(FN_MC!AK283="","*",FN_MC!AK283)</f>
        <v>-</v>
      </c>
      <c r="L277" s="141" t="str">
        <f ca="1">IF(FN_MC!AM283="","*",FN_MC!AM283)</f>
        <v>-</v>
      </c>
      <c r="M277" s="141" t="str">
        <f ca="1">IF(FN_MC!AP283="","*",FN_MC!AP283)</f>
        <v>-</v>
      </c>
      <c r="N277" s="141" t="str">
        <f ca="1"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 ca="1">IF(FN_MC!S284="","*",FN_MC!S284)</f>
        <v>-</v>
      </c>
      <c r="D278" s="99" t="str">
        <f ca="1"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 ca="1"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 ca="1">IF(FN_MC!AK284="","*",FN_MC!AK284)</f>
        <v>-</v>
      </c>
      <c r="L278" s="141" t="str">
        <f ca="1">IF(FN_MC!AM284="","*",FN_MC!AM284)</f>
        <v>-</v>
      </c>
      <c r="M278" s="141" t="str">
        <f ca="1">IF(FN_MC!AP284="","*",FN_MC!AP284)</f>
        <v>-</v>
      </c>
      <c r="N278" s="141" t="str">
        <f ca="1"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 ca="1">IF(FN_MC!S285="","*",FN_MC!S285)</f>
        <v>-</v>
      </c>
      <c r="D279" s="99" t="str">
        <f ca="1"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 ca="1"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 ca="1">IF(FN_MC!AK285="","*",FN_MC!AK285)</f>
        <v>-</v>
      </c>
      <c r="L279" s="141" t="str">
        <f ca="1">IF(FN_MC!AM285="","*",FN_MC!AM285)</f>
        <v>-</v>
      </c>
      <c r="M279" s="141" t="str">
        <f ca="1">IF(FN_MC!AP285="","*",FN_MC!AP285)</f>
        <v>-</v>
      </c>
      <c r="N279" s="141" t="str">
        <f ca="1"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 ca="1">IF(FN_MC!S286="","*",FN_MC!S286)</f>
        <v>-</v>
      </c>
      <c r="D280" s="99" t="str">
        <f ca="1"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 ca="1"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 ca="1">IF(FN_MC!AK286="","*",FN_MC!AK286)</f>
        <v>-</v>
      </c>
      <c r="L280" s="141" t="str">
        <f ca="1">IF(FN_MC!AM286="","*",FN_MC!AM286)</f>
        <v>-</v>
      </c>
      <c r="M280" s="141" t="str">
        <f ca="1">IF(FN_MC!AP286="","*",FN_MC!AP286)</f>
        <v>-</v>
      </c>
      <c r="N280" s="141" t="str">
        <f ca="1"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 ca="1">IF(FN_MC!S287="","*",FN_MC!S287)</f>
        <v>-</v>
      </c>
      <c r="D281" s="99" t="str">
        <f ca="1"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 ca="1"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 ca="1">IF(FN_MC!AK287="","*",FN_MC!AK287)</f>
        <v>-</v>
      </c>
      <c r="L281" s="141" t="str">
        <f ca="1">IF(FN_MC!AM287="","*",FN_MC!AM287)</f>
        <v>-</v>
      </c>
      <c r="M281" s="141" t="str">
        <f ca="1">IF(FN_MC!AP287="","*",FN_MC!AP287)</f>
        <v>-</v>
      </c>
      <c r="N281" s="141" t="str">
        <f ca="1"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 ca="1">IF(FN_MC!S288="","*",FN_MC!S288)</f>
        <v>-</v>
      </c>
      <c r="D282" s="99" t="str">
        <f ca="1"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 ca="1"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 ca="1">IF(FN_MC!AK288="","*",FN_MC!AK288)</f>
        <v>-</v>
      </c>
      <c r="L282" s="141" t="str">
        <f ca="1">IF(FN_MC!AM288="","*",FN_MC!AM288)</f>
        <v>-</v>
      </c>
      <c r="M282" s="141" t="str">
        <f ca="1">IF(FN_MC!AP288="","*",FN_MC!AP288)</f>
        <v>-</v>
      </c>
      <c r="N282" s="141" t="str">
        <f ca="1"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 ca="1">IF(FN_MC!S289="","*",FN_MC!S289)</f>
        <v>-</v>
      </c>
      <c r="D283" s="99" t="str">
        <f ca="1"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 ca="1"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 ca="1">IF(FN_MC!AK289="","*",FN_MC!AK289)</f>
        <v>-</v>
      </c>
      <c r="L283" s="141" t="str">
        <f ca="1">IF(FN_MC!AM289="","*",FN_MC!AM289)</f>
        <v>-</v>
      </c>
      <c r="M283" s="141" t="str">
        <f ca="1">IF(FN_MC!AP289="","*",FN_MC!AP289)</f>
        <v>-</v>
      </c>
      <c r="N283" s="141" t="str">
        <f ca="1"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 ca="1">IF(FN_MC!S290="","*",FN_MC!S290)</f>
        <v>-</v>
      </c>
      <c r="D284" s="99" t="str">
        <f ca="1"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 ca="1"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 ca="1">IF(FN_MC!AK290="","*",FN_MC!AK290)</f>
        <v>-</v>
      </c>
      <c r="L284" s="141" t="str">
        <f ca="1">IF(FN_MC!AM290="","*",FN_MC!AM290)</f>
        <v>-</v>
      </c>
      <c r="M284" s="141" t="str">
        <f ca="1">IF(FN_MC!AP290="","*",FN_MC!AP290)</f>
        <v>-</v>
      </c>
      <c r="N284" s="141" t="str">
        <f ca="1"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 ca="1">IF(FN_MC!S291="","*",FN_MC!S291)</f>
        <v>-</v>
      </c>
      <c r="D285" s="99" t="str">
        <f ca="1"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 ca="1"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 ca="1">IF(FN_MC!AK291="","*",FN_MC!AK291)</f>
        <v>-</v>
      </c>
      <c r="L285" s="141" t="str">
        <f ca="1">IF(FN_MC!AM291="","*",FN_MC!AM291)</f>
        <v>-</v>
      </c>
      <c r="M285" s="141" t="str">
        <f ca="1">IF(FN_MC!AP291="","*",FN_MC!AP291)</f>
        <v>-</v>
      </c>
      <c r="N285" s="141" t="str">
        <f ca="1"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 ca="1">IF(FN_MC!S292="","*",FN_MC!S292)</f>
        <v>-</v>
      </c>
      <c r="D286" s="99" t="str">
        <f ca="1"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 ca="1"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 ca="1">IF(FN_MC!AK292="","*",FN_MC!AK292)</f>
        <v>-</v>
      </c>
      <c r="L286" s="141" t="str">
        <f ca="1">IF(FN_MC!AM292="","*",FN_MC!AM292)</f>
        <v>-</v>
      </c>
      <c r="M286" s="141" t="str">
        <f ca="1">IF(FN_MC!AP292="","*",FN_MC!AP292)</f>
        <v>-</v>
      </c>
      <c r="N286" s="141" t="str">
        <f ca="1"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 ca="1">IF(FN_MC!S293="","*",FN_MC!S293)</f>
        <v>-</v>
      </c>
      <c r="D287" s="99" t="str">
        <f ca="1"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 ca="1"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 ca="1">IF(FN_MC!AK293="","*",FN_MC!AK293)</f>
        <v>-</v>
      </c>
      <c r="L287" s="141" t="str">
        <f ca="1">IF(FN_MC!AM293="","*",FN_MC!AM293)</f>
        <v>-</v>
      </c>
      <c r="M287" s="141" t="str">
        <f ca="1">IF(FN_MC!AP293="","*",FN_MC!AP293)</f>
        <v>-</v>
      </c>
      <c r="N287" s="141" t="str">
        <f ca="1"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 ca="1">IF(FN_MC!S294="","*",FN_MC!S294)</f>
        <v>-</v>
      </c>
      <c r="D288" s="99" t="str">
        <f ca="1"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 ca="1"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 ca="1">IF(FN_MC!AK294="","*",FN_MC!AK294)</f>
        <v>-</v>
      </c>
      <c r="L288" s="141" t="str">
        <f ca="1">IF(FN_MC!AM294="","*",FN_MC!AM294)</f>
        <v>-</v>
      </c>
      <c r="M288" s="141" t="str">
        <f ca="1">IF(FN_MC!AP294="","*",FN_MC!AP294)</f>
        <v>-</v>
      </c>
      <c r="N288" s="141" t="str">
        <f ca="1"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 ca="1">IF(FN_MC!S295="","*",FN_MC!S295)</f>
        <v>-</v>
      </c>
      <c r="D289" s="99" t="str">
        <f ca="1"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 ca="1"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 ca="1">IF(FN_MC!AK295="","*",FN_MC!AK295)</f>
        <v>-</v>
      </c>
      <c r="L289" s="141" t="str">
        <f ca="1">IF(FN_MC!AM295="","*",FN_MC!AM295)</f>
        <v>-</v>
      </c>
      <c r="M289" s="141" t="str">
        <f ca="1">IF(FN_MC!AP295="","*",FN_MC!AP295)</f>
        <v>-</v>
      </c>
      <c r="N289" s="141" t="str">
        <f ca="1"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 ca="1">IF(FN_MC!S296="","*",FN_MC!S296)</f>
        <v>-</v>
      </c>
      <c r="D290" s="99" t="str">
        <f ca="1"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 ca="1"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 ca="1">IF(FN_MC!AK296="","*",FN_MC!AK296)</f>
        <v>-</v>
      </c>
      <c r="L290" s="141" t="str">
        <f ca="1">IF(FN_MC!AM296="","*",FN_MC!AM296)</f>
        <v>-</v>
      </c>
      <c r="M290" s="141" t="str">
        <f ca="1">IF(FN_MC!AP296="","*",FN_MC!AP296)</f>
        <v>-</v>
      </c>
      <c r="N290" s="141" t="str">
        <f ca="1"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 ca="1">IF(FN_MC!S297="","*",FN_MC!S297)</f>
        <v>-</v>
      </c>
      <c r="D291" s="99" t="str">
        <f ca="1"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 ca="1"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 ca="1">IF(FN_MC!AK297="","*",FN_MC!AK297)</f>
        <v>-</v>
      </c>
      <c r="L291" s="141" t="str">
        <f ca="1">IF(FN_MC!AM297="","*",FN_MC!AM297)</f>
        <v>-</v>
      </c>
      <c r="M291" s="141" t="str">
        <f ca="1">IF(FN_MC!AP297="","*",FN_MC!AP297)</f>
        <v>-</v>
      </c>
      <c r="N291" s="141" t="str">
        <f ca="1"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 ca="1">IF(FN_MC!S298="","*",FN_MC!S298)</f>
        <v>-</v>
      </c>
      <c r="D292" s="99" t="str">
        <f ca="1"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 ca="1"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 ca="1">IF(FN_MC!AK298="","*",FN_MC!AK298)</f>
        <v>-</v>
      </c>
      <c r="L292" s="141" t="str">
        <f ca="1">IF(FN_MC!AM298="","*",FN_MC!AM298)</f>
        <v>-</v>
      </c>
      <c r="M292" s="141" t="str">
        <f ca="1">IF(FN_MC!AP298="","*",FN_MC!AP298)</f>
        <v>-</v>
      </c>
      <c r="N292" s="141" t="str">
        <f ca="1"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 ca="1">IF(FN_MC!S299="","*",FN_MC!S299)</f>
        <v>-</v>
      </c>
      <c r="D293" s="99" t="str">
        <f ca="1"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 ca="1"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 ca="1">IF(FN_MC!AK299="","*",FN_MC!AK299)</f>
        <v>-</v>
      </c>
      <c r="L293" s="141" t="str">
        <f ca="1">IF(FN_MC!AM299="","*",FN_MC!AM299)</f>
        <v>-</v>
      </c>
      <c r="M293" s="141" t="str">
        <f ca="1">IF(FN_MC!AP299="","*",FN_MC!AP299)</f>
        <v>-</v>
      </c>
      <c r="N293" s="141" t="str">
        <f ca="1"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 ca="1">IF(FN_MC!S300="","*",FN_MC!S300)</f>
        <v>-</v>
      </c>
      <c r="D294" s="99" t="str">
        <f ca="1"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 ca="1"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 ca="1">IF(FN_MC!AK300="","*",FN_MC!AK300)</f>
        <v>-</v>
      </c>
      <c r="L294" s="141" t="str">
        <f ca="1">IF(FN_MC!AM300="","*",FN_MC!AM300)</f>
        <v>-</v>
      </c>
      <c r="M294" s="141" t="str">
        <f ca="1">IF(FN_MC!AP300="","*",FN_MC!AP300)</f>
        <v>-</v>
      </c>
      <c r="N294" s="141" t="str">
        <f ca="1"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 ca="1">IF(FN_MC!S301="","*",FN_MC!S301)</f>
        <v>-</v>
      </c>
      <c r="D295" s="99" t="str">
        <f ca="1"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 ca="1"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 ca="1">IF(FN_MC!AK301="","*",FN_MC!AK301)</f>
        <v>-</v>
      </c>
      <c r="L295" s="141" t="str">
        <f ca="1">IF(FN_MC!AM301="","*",FN_MC!AM301)</f>
        <v>-</v>
      </c>
      <c r="M295" s="141" t="str">
        <f ca="1">IF(FN_MC!AP301="","*",FN_MC!AP301)</f>
        <v>-</v>
      </c>
      <c r="N295" s="141" t="str">
        <f ca="1"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 ca="1">IF(FN_MC!S302="","*",FN_MC!S302)</f>
        <v>-</v>
      </c>
      <c r="D296" s="99" t="str">
        <f ca="1"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 ca="1"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 ca="1">IF(FN_MC!AK302="","*",FN_MC!AK302)</f>
        <v>-</v>
      </c>
      <c r="L296" s="141" t="str">
        <f ca="1">IF(FN_MC!AM302="","*",FN_MC!AM302)</f>
        <v>-</v>
      </c>
      <c r="M296" s="141" t="str">
        <f ca="1">IF(FN_MC!AP302="","*",FN_MC!AP302)</f>
        <v>-</v>
      </c>
      <c r="N296" s="141" t="str">
        <f ca="1"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 ca="1">IF(FN_MC!S303="","*",FN_MC!S303)</f>
        <v>-</v>
      </c>
      <c r="D297" s="99" t="str">
        <f ca="1"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 ca="1"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 ca="1">IF(FN_MC!AK303="","*",FN_MC!AK303)</f>
        <v>-</v>
      </c>
      <c r="L297" s="141" t="str">
        <f ca="1">IF(FN_MC!AM303="","*",FN_MC!AM303)</f>
        <v>-</v>
      </c>
      <c r="M297" s="141" t="str">
        <f ca="1">IF(FN_MC!AP303="","*",FN_MC!AP303)</f>
        <v>-</v>
      </c>
      <c r="N297" s="141" t="str">
        <f ca="1"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 ca="1">IF(FN_MC!S304="","*",FN_MC!S304)</f>
        <v>-</v>
      </c>
      <c r="D298" s="99" t="str">
        <f ca="1"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 ca="1"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 ca="1">IF(FN_MC!AK304="","*",FN_MC!AK304)</f>
        <v>-</v>
      </c>
      <c r="L298" s="141" t="str">
        <f ca="1">IF(FN_MC!AM304="","*",FN_MC!AM304)</f>
        <v>-</v>
      </c>
      <c r="M298" s="141" t="str">
        <f ca="1">IF(FN_MC!AP304="","*",FN_MC!AP304)</f>
        <v>-</v>
      </c>
      <c r="N298" s="141" t="str">
        <f ca="1"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 ca="1">IF(FN_MC!S305="","*",FN_MC!S305)</f>
        <v>-</v>
      </c>
      <c r="D299" s="99" t="str">
        <f ca="1"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 ca="1"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 ca="1">IF(FN_MC!AK305="","*",FN_MC!AK305)</f>
        <v>-</v>
      </c>
      <c r="L299" s="141" t="str">
        <f ca="1">IF(FN_MC!AM305="","*",FN_MC!AM305)</f>
        <v>-</v>
      </c>
      <c r="M299" s="141" t="str">
        <f ca="1">IF(FN_MC!AP305="","*",FN_MC!AP305)</f>
        <v>-</v>
      </c>
      <c r="N299" s="141" t="str">
        <f ca="1"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 ca="1">IF(FN_MC!S306="","*",FN_MC!S306)</f>
        <v>-</v>
      </c>
      <c r="D300" s="99" t="str">
        <f ca="1"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 ca="1"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 ca="1">IF(FN_MC!AK306="","*",FN_MC!AK306)</f>
        <v>-</v>
      </c>
      <c r="L300" s="141" t="str">
        <f ca="1">IF(FN_MC!AM306="","*",FN_MC!AM306)</f>
        <v>-</v>
      </c>
      <c r="M300" s="141" t="str">
        <f ca="1">IF(FN_MC!AP306="","*",FN_MC!AP306)</f>
        <v>-</v>
      </c>
      <c r="N300" s="141" t="str">
        <f ca="1"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 ca="1">IF(FN_MC!S307="","*",FN_MC!S307)</f>
        <v>-</v>
      </c>
      <c r="D301" s="99" t="str">
        <f ca="1"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 ca="1"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 ca="1">IF(FN_MC!AK307="","*",FN_MC!AK307)</f>
        <v>-</v>
      </c>
      <c r="L301" s="141" t="str">
        <f ca="1">IF(FN_MC!AM307="","*",FN_MC!AM307)</f>
        <v>-</v>
      </c>
      <c r="M301" s="141" t="str">
        <f ca="1">IF(FN_MC!AP307="","*",FN_MC!AP307)</f>
        <v>-</v>
      </c>
      <c r="N301" s="141" t="str">
        <f ca="1"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 ca="1">IF(FN_MC!S308="","*",FN_MC!S308)</f>
        <v>-</v>
      </c>
      <c r="D302" s="99" t="str">
        <f ca="1"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 ca="1"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 ca="1">IF(FN_MC!AK308="","*",FN_MC!AK308)</f>
        <v>-</v>
      </c>
      <c r="L302" s="141" t="str">
        <f ca="1">IF(FN_MC!AM308="","*",FN_MC!AM308)</f>
        <v>-</v>
      </c>
      <c r="M302" s="141" t="str">
        <f ca="1">IF(FN_MC!AP308="","*",FN_MC!AP308)</f>
        <v>-</v>
      </c>
      <c r="N302" s="141" t="str">
        <f ca="1"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 ca="1">IF(FN_MC!S309="","*",FN_MC!S309)</f>
        <v>-</v>
      </c>
      <c r="D303" s="99" t="str">
        <f ca="1"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 ca="1"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 ca="1">IF(FN_MC!AK309="","*",FN_MC!AK309)</f>
        <v>-</v>
      </c>
      <c r="L303" s="141" t="str">
        <f ca="1">IF(FN_MC!AM309="","*",FN_MC!AM309)</f>
        <v>-</v>
      </c>
      <c r="M303" s="141" t="str">
        <f ca="1">IF(FN_MC!AP309="","*",FN_MC!AP309)</f>
        <v>-</v>
      </c>
      <c r="N303" s="141" t="str">
        <f ca="1"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 ca="1">IF(FN_MC!S310="","*",FN_MC!S310)</f>
        <v>-</v>
      </c>
      <c r="D304" s="99" t="str">
        <f ca="1"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 ca="1"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 ca="1">IF(FN_MC!AK310="","*",FN_MC!AK310)</f>
        <v>-</v>
      </c>
      <c r="L304" s="141" t="str">
        <f ca="1">IF(FN_MC!AM310="","*",FN_MC!AM310)</f>
        <v>-</v>
      </c>
      <c r="M304" s="141" t="str">
        <f ca="1">IF(FN_MC!AP310="","*",FN_MC!AP310)</f>
        <v>-</v>
      </c>
      <c r="N304" s="141" t="str">
        <f ca="1"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 ca="1">IF(FN_MC!S311="","*",FN_MC!S311)</f>
        <v>-</v>
      </c>
      <c r="D305" s="99" t="str">
        <f ca="1"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 ca="1"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 ca="1">IF(FN_MC!AK311="","*",FN_MC!AK311)</f>
        <v>-</v>
      </c>
      <c r="L305" s="141" t="str">
        <f ca="1">IF(FN_MC!AM311="","*",FN_MC!AM311)</f>
        <v>-</v>
      </c>
      <c r="M305" s="141" t="str">
        <f ca="1">IF(FN_MC!AP311="","*",FN_MC!AP311)</f>
        <v>-</v>
      </c>
      <c r="N305" s="141" t="str">
        <f ca="1"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 ca="1">IF(FN_MC!S312="","*",FN_MC!S312)</f>
        <v>-</v>
      </c>
      <c r="D306" s="99" t="str">
        <f ca="1"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 ca="1"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 ca="1">IF(FN_MC!AK312="","*",FN_MC!AK312)</f>
        <v>-</v>
      </c>
      <c r="L306" s="141" t="str">
        <f ca="1">IF(FN_MC!AM312="","*",FN_MC!AM312)</f>
        <v>-</v>
      </c>
      <c r="M306" s="141" t="str">
        <f ca="1">IF(FN_MC!AP312="","*",FN_MC!AP312)</f>
        <v>-</v>
      </c>
      <c r="N306" s="141" t="str">
        <f ca="1"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 ca="1">IF(FN_MC!S313="","*",FN_MC!S313)</f>
        <v>-</v>
      </c>
      <c r="D307" s="99" t="str">
        <f ca="1"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 ca="1"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 ca="1">IF(FN_MC!AK313="","*",FN_MC!AK313)</f>
        <v>-</v>
      </c>
      <c r="L307" s="141" t="str">
        <f ca="1">IF(FN_MC!AM313="","*",FN_MC!AM313)</f>
        <v>-</v>
      </c>
      <c r="M307" s="141" t="str">
        <f ca="1">IF(FN_MC!AP313="","*",FN_MC!AP313)</f>
        <v>-</v>
      </c>
      <c r="N307" s="141" t="str">
        <f ca="1"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 ca="1">IF(FN_MC!S314="","*",FN_MC!S314)</f>
        <v>-</v>
      </c>
      <c r="D308" s="99" t="str">
        <f ca="1"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 ca="1"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 ca="1">IF(FN_MC!AK314="","*",FN_MC!AK314)</f>
        <v>-</v>
      </c>
      <c r="L308" s="141" t="str">
        <f ca="1">IF(FN_MC!AM314="","*",FN_MC!AM314)</f>
        <v>-</v>
      </c>
      <c r="M308" s="141" t="str">
        <f ca="1">IF(FN_MC!AP314="","*",FN_MC!AP314)</f>
        <v>-</v>
      </c>
      <c r="N308" s="141" t="str">
        <f ca="1"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 ca="1">IF(FN_MC!S315="","*",FN_MC!S315)</f>
        <v>-</v>
      </c>
      <c r="D309" s="99" t="str">
        <f ca="1"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 ca="1"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 ca="1">IF(FN_MC!AK315="","*",FN_MC!AK315)</f>
        <v>-</v>
      </c>
      <c r="L309" s="141" t="str">
        <f ca="1">IF(FN_MC!AM315="","*",FN_MC!AM315)</f>
        <v>-</v>
      </c>
      <c r="M309" s="141" t="str">
        <f ca="1">IF(FN_MC!AP315="","*",FN_MC!AP315)</f>
        <v>-</v>
      </c>
      <c r="N309" s="141" t="str">
        <f ca="1"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 ca="1">IF(FN_MC!S316="","*",FN_MC!S316)</f>
        <v>-</v>
      </c>
      <c r="D310" s="99" t="str">
        <f ca="1"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 ca="1"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 ca="1">IF(FN_MC!AK316="","*",FN_MC!AK316)</f>
        <v>-</v>
      </c>
      <c r="L310" s="141" t="str">
        <f ca="1">IF(FN_MC!AM316="","*",FN_MC!AM316)</f>
        <v>-</v>
      </c>
      <c r="M310" s="141" t="str">
        <f ca="1">IF(FN_MC!AP316="","*",FN_MC!AP316)</f>
        <v>-</v>
      </c>
      <c r="N310" s="141" t="str">
        <f ca="1"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 ca="1">IF(FN_MC!S317="","*",FN_MC!S317)</f>
        <v>-</v>
      </c>
      <c r="D311" s="99" t="str">
        <f ca="1"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 ca="1"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 ca="1">IF(FN_MC!AK317="","*",FN_MC!AK317)</f>
        <v>-</v>
      </c>
      <c r="L311" s="141" t="str">
        <f ca="1">IF(FN_MC!AM317="","*",FN_MC!AM317)</f>
        <v>-</v>
      </c>
      <c r="M311" s="141" t="str">
        <f ca="1">IF(FN_MC!AP317="","*",FN_MC!AP317)</f>
        <v>-</v>
      </c>
      <c r="N311" s="141" t="str">
        <f ca="1"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 ca="1">IF(FN_MC!S318="","*",FN_MC!S318)</f>
        <v>-</v>
      </c>
      <c r="D312" s="99" t="str">
        <f ca="1"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 ca="1"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 ca="1">IF(FN_MC!AK318="","*",FN_MC!AK318)</f>
        <v>-</v>
      </c>
      <c r="L312" s="141" t="str">
        <f ca="1">IF(FN_MC!AM318="","*",FN_MC!AM318)</f>
        <v>-</v>
      </c>
      <c r="M312" s="141" t="str">
        <f ca="1">IF(FN_MC!AP318="","*",FN_MC!AP318)</f>
        <v>-</v>
      </c>
      <c r="N312" s="141" t="str">
        <f ca="1"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 ca="1">IF(FN_MC!S319="","*",FN_MC!S319)</f>
        <v>-</v>
      </c>
      <c r="D313" s="99" t="str">
        <f ca="1"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 ca="1"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 ca="1">IF(FN_MC!AK319="","*",FN_MC!AK319)</f>
        <v>-</v>
      </c>
      <c r="L313" s="141" t="str">
        <f ca="1">IF(FN_MC!AM319="","*",FN_MC!AM319)</f>
        <v>-</v>
      </c>
      <c r="M313" s="141" t="str">
        <f ca="1">IF(FN_MC!AP319="","*",FN_MC!AP319)</f>
        <v>-</v>
      </c>
      <c r="N313" s="141" t="str">
        <f ca="1"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 ca="1">IF(FN_MC!S320="","*",FN_MC!S320)</f>
        <v>-</v>
      </c>
      <c r="D314" s="99" t="str">
        <f ca="1"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 ca="1"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 ca="1">IF(FN_MC!AK320="","*",FN_MC!AK320)</f>
        <v>-</v>
      </c>
      <c r="L314" s="141" t="str">
        <f ca="1">IF(FN_MC!AM320="","*",FN_MC!AM320)</f>
        <v>-</v>
      </c>
      <c r="M314" s="141" t="str">
        <f ca="1">IF(FN_MC!AP320="","*",FN_MC!AP320)</f>
        <v>-</v>
      </c>
      <c r="N314" s="141" t="str">
        <f ca="1"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 ca="1">IF(FN_MC!S321="","*",FN_MC!S321)</f>
        <v>-</v>
      </c>
      <c r="D315" s="99" t="str">
        <f ca="1"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 ca="1"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 ca="1">IF(FN_MC!AK321="","*",FN_MC!AK321)</f>
        <v>-</v>
      </c>
      <c r="L315" s="141" t="str">
        <f ca="1">IF(FN_MC!AM321="","*",FN_MC!AM321)</f>
        <v>-</v>
      </c>
      <c r="M315" s="141" t="str">
        <f ca="1">IF(FN_MC!AP321="","*",FN_MC!AP321)</f>
        <v>-</v>
      </c>
      <c r="N315" s="141" t="str">
        <f ca="1"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 ca="1">IF(FN_MC!S322="","*",FN_MC!S322)</f>
        <v>-</v>
      </c>
      <c r="D316" s="99" t="str">
        <f ca="1"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 ca="1"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 ca="1">IF(FN_MC!AK322="","*",FN_MC!AK322)</f>
        <v>-</v>
      </c>
      <c r="L316" s="141" t="str">
        <f ca="1">IF(FN_MC!AM322="","*",FN_MC!AM322)</f>
        <v>-</v>
      </c>
      <c r="M316" s="141" t="str">
        <f ca="1">IF(FN_MC!AP322="","*",FN_MC!AP322)</f>
        <v>-</v>
      </c>
      <c r="N316" s="141" t="str">
        <f ca="1"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 ca="1">IF(FN_MC!S323="","*",FN_MC!S323)</f>
        <v>-</v>
      </c>
      <c r="D317" s="99" t="str">
        <f ca="1"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 ca="1"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 ca="1">IF(FN_MC!AK323="","*",FN_MC!AK323)</f>
        <v>-</v>
      </c>
      <c r="L317" s="141" t="str">
        <f ca="1">IF(FN_MC!AM323="","*",FN_MC!AM323)</f>
        <v>-</v>
      </c>
      <c r="M317" s="141" t="str">
        <f ca="1">IF(FN_MC!AP323="","*",FN_MC!AP323)</f>
        <v>-</v>
      </c>
      <c r="N317" s="141" t="str">
        <f ca="1"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 ca="1">IF(FN_MC!S324="","*",FN_MC!S324)</f>
        <v>-</v>
      </c>
      <c r="D318" s="99" t="str">
        <f ca="1"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 ca="1"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 ca="1">IF(FN_MC!AK324="","*",FN_MC!AK324)</f>
        <v>-</v>
      </c>
      <c r="L318" s="141" t="str">
        <f ca="1">IF(FN_MC!AM324="","*",FN_MC!AM324)</f>
        <v>-</v>
      </c>
      <c r="M318" s="141" t="str">
        <f ca="1">IF(FN_MC!AP324="","*",FN_MC!AP324)</f>
        <v>-</v>
      </c>
      <c r="N318" s="141" t="str">
        <f ca="1"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 ca="1">IF(FN_MC!S325="","*",FN_MC!S325)</f>
        <v>-</v>
      </c>
      <c r="D319" s="99" t="str">
        <f ca="1"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 ca="1"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 ca="1">IF(FN_MC!AK325="","*",FN_MC!AK325)</f>
        <v>-</v>
      </c>
      <c r="L319" s="141" t="str">
        <f ca="1">IF(FN_MC!AM325="","*",FN_MC!AM325)</f>
        <v>-</v>
      </c>
      <c r="M319" s="141" t="str">
        <f ca="1">IF(FN_MC!AP325="","*",FN_MC!AP325)</f>
        <v>-</v>
      </c>
      <c r="N319" s="141" t="str">
        <f ca="1"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 ca="1">IF(FN_MC!S326="","*",FN_MC!S326)</f>
        <v>-</v>
      </c>
      <c r="D320" s="99" t="str">
        <f ca="1"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 ca="1"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 ca="1">IF(FN_MC!AK326="","*",FN_MC!AK326)</f>
        <v>-</v>
      </c>
      <c r="L320" s="141" t="str">
        <f ca="1">IF(FN_MC!AM326="","*",FN_MC!AM326)</f>
        <v>-</v>
      </c>
      <c r="M320" s="141" t="str">
        <f ca="1">IF(FN_MC!AP326="","*",FN_MC!AP326)</f>
        <v>-</v>
      </c>
      <c r="N320" s="141" t="str">
        <f ca="1"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 ca="1">IF(FN_MC!S327="","*",FN_MC!S327)</f>
        <v>-</v>
      </c>
      <c r="D321" s="99" t="str">
        <f ca="1"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 ca="1"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 ca="1">IF(FN_MC!AK327="","*",FN_MC!AK327)</f>
        <v>-</v>
      </c>
      <c r="L321" s="141" t="str">
        <f ca="1">IF(FN_MC!AM327="","*",FN_MC!AM327)</f>
        <v>-</v>
      </c>
      <c r="M321" s="141" t="str">
        <f ca="1">IF(FN_MC!AP327="","*",FN_MC!AP327)</f>
        <v>-</v>
      </c>
      <c r="N321" s="141" t="str">
        <f ca="1"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 ca="1">IF(FN_MC!S328="","*",FN_MC!S328)</f>
        <v>-</v>
      </c>
      <c r="D322" s="99" t="str">
        <f ca="1"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 ca="1"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 ca="1">IF(FN_MC!AK328="","*",FN_MC!AK328)</f>
        <v>-</v>
      </c>
      <c r="L322" s="141" t="str">
        <f ca="1">IF(FN_MC!AM328="","*",FN_MC!AM328)</f>
        <v>-</v>
      </c>
      <c r="M322" s="141" t="str">
        <f ca="1">IF(FN_MC!AP328="","*",FN_MC!AP328)</f>
        <v>-</v>
      </c>
      <c r="N322" s="141" t="str">
        <f ca="1"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 ca="1">IF(FN_MC!S329="","*",FN_MC!S329)</f>
        <v>-</v>
      </c>
      <c r="D323" s="99" t="str">
        <f ca="1"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 ca="1"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 ca="1">IF(FN_MC!AK329="","*",FN_MC!AK329)</f>
        <v>-</v>
      </c>
      <c r="L323" s="141" t="str">
        <f ca="1">IF(FN_MC!AM329="","*",FN_MC!AM329)</f>
        <v>-</v>
      </c>
      <c r="M323" s="141" t="str">
        <f ca="1">IF(FN_MC!AP329="","*",FN_MC!AP329)</f>
        <v>-</v>
      </c>
      <c r="N323" s="141" t="str">
        <f ca="1"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 ca="1">IF(FN_MC!S330="","*",FN_MC!S330)</f>
        <v>-</v>
      </c>
      <c r="D324" s="99" t="str">
        <f ca="1"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 ca="1"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 ca="1">IF(FN_MC!AK330="","*",FN_MC!AK330)</f>
        <v>-</v>
      </c>
      <c r="L324" s="141" t="str">
        <f ca="1">IF(FN_MC!AM330="","*",FN_MC!AM330)</f>
        <v>-</v>
      </c>
      <c r="M324" s="141" t="str">
        <f ca="1">IF(FN_MC!AP330="","*",FN_MC!AP330)</f>
        <v>-</v>
      </c>
      <c r="N324" s="141" t="str">
        <f ca="1"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 ca="1">IF(FN_MC!S331="","*",FN_MC!S331)</f>
        <v>-</v>
      </c>
      <c r="D325" s="99" t="str">
        <f ca="1"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 ca="1"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 ca="1">IF(FN_MC!AK331="","*",FN_MC!AK331)</f>
        <v>-</v>
      </c>
      <c r="L325" s="141" t="str">
        <f ca="1">IF(FN_MC!AM331="","*",FN_MC!AM331)</f>
        <v>-</v>
      </c>
      <c r="M325" s="141" t="str">
        <f ca="1">IF(FN_MC!AP331="","*",FN_MC!AP331)</f>
        <v>-</v>
      </c>
      <c r="N325" s="141" t="str">
        <f ca="1"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 ca="1">IF(FN_MC!S332="","*",FN_MC!S332)</f>
        <v>-</v>
      </c>
      <c r="D326" s="99" t="str">
        <f ca="1"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 ca="1"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 ca="1">IF(FN_MC!AK332="","*",FN_MC!AK332)</f>
        <v>-</v>
      </c>
      <c r="L326" s="141" t="str">
        <f ca="1">IF(FN_MC!AM332="","*",FN_MC!AM332)</f>
        <v>-</v>
      </c>
      <c r="M326" s="141" t="str">
        <f ca="1">IF(FN_MC!AP332="","*",FN_MC!AP332)</f>
        <v>-</v>
      </c>
      <c r="N326" s="141" t="str">
        <f ca="1"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 ca="1">IF(FN_MC!S333="","*",FN_MC!S333)</f>
        <v>-</v>
      </c>
      <c r="D327" s="99" t="str">
        <f ca="1"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 ca="1"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 ca="1">IF(FN_MC!AK333="","*",FN_MC!AK333)</f>
        <v>-</v>
      </c>
      <c r="L327" s="141" t="str">
        <f ca="1">IF(FN_MC!AM333="","*",FN_MC!AM333)</f>
        <v>-</v>
      </c>
      <c r="M327" s="141" t="str">
        <f ca="1">IF(FN_MC!AP333="","*",FN_MC!AP333)</f>
        <v>-</v>
      </c>
      <c r="N327" s="141" t="str">
        <f ca="1"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 ca="1">IF(FN_MC!S334="","*",FN_MC!S334)</f>
        <v>-</v>
      </c>
      <c r="D328" s="99" t="str">
        <f ca="1"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 ca="1"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 ca="1">IF(FN_MC!AK334="","*",FN_MC!AK334)</f>
        <v>-</v>
      </c>
      <c r="L328" s="141" t="str">
        <f ca="1">IF(FN_MC!AM334="","*",FN_MC!AM334)</f>
        <v>-</v>
      </c>
      <c r="M328" s="141" t="str">
        <f ca="1">IF(FN_MC!AP334="","*",FN_MC!AP334)</f>
        <v>-</v>
      </c>
      <c r="N328" s="141" t="str">
        <f ca="1"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 ca="1">IF(FN_MC!S335="","*",FN_MC!S335)</f>
        <v>-</v>
      </c>
      <c r="D329" s="99" t="str">
        <f ca="1"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 ca="1"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 ca="1">IF(FN_MC!AK335="","*",FN_MC!AK335)</f>
        <v>-</v>
      </c>
      <c r="L329" s="141" t="str">
        <f ca="1">IF(FN_MC!AM335="","*",FN_MC!AM335)</f>
        <v>-</v>
      </c>
      <c r="M329" s="141" t="str">
        <f ca="1">IF(FN_MC!AP335="","*",FN_MC!AP335)</f>
        <v>-</v>
      </c>
      <c r="N329" s="141" t="str">
        <f ca="1"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 ca="1">IF(FN_MC!S336="","*",FN_MC!S336)</f>
        <v>-</v>
      </c>
      <c r="D330" s="99" t="str">
        <f ca="1"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 ca="1"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 ca="1">IF(FN_MC!AK336="","*",FN_MC!AK336)</f>
        <v>-</v>
      </c>
      <c r="L330" s="141" t="str">
        <f ca="1">IF(FN_MC!AM336="","*",FN_MC!AM336)</f>
        <v>-</v>
      </c>
      <c r="M330" s="141" t="str">
        <f ca="1">IF(FN_MC!AP336="","*",FN_MC!AP336)</f>
        <v>-</v>
      </c>
      <c r="N330" s="141" t="str">
        <f ca="1"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 ca="1">IF(FN_MC!S337="","*",FN_MC!S337)</f>
        <v>-</v>
      </c>
      <c r="D331" s="99" t="str">
        <f ca="1"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 ca="1"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 ca="1">IF(FN_MC!AK337="","*",FN_MC!AK337)</f>
        <v>-</v>
      </c>
      <c r="L331" s="141" t="str">
        <f ca="1">IF(FN_MC!AM337="","*",FN_MC!AM337)</f>
        <v>-</v>
      </c>
      <c r="M331" s="141" t="str">
        <f ca="1">IF(FN_MC!AP337="","*",FN_MC!AP337)</f>
        <v>-</v>
      </c>
      <c r="N331" s="141" t="str">
        <f ca="1"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 ca="1">IF(FN_MC!S338="","*",FN_MC!S338)</f>
        <v>-</v>
      </c>
      <c r="D332" s="99" t="str">
        <f ca="1"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 ca="1"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 ca="1">IF(FN_MC!AK338="","*",FN_MC!AK338)</f>
        <v>-</v>
      </c>
      <c r="L332" s="141" t="str">
        <f ca="1">IF(FN_MC!AM338="","*",FN_MC!AM338)</f>
        <v>-</v>
      </c>
      <c r="M332" s="141" t="str">
        <f ca="1">IF(FN_MC!AP338="","*",FN_MC!AP338)</f>
        <v>-</v>
      </c>
      <c r="N332" s="141" t="str">
        <f ca="1"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 ca="1">IF(FN_MC!S339="","*",FN_MC!S339)</f>
        <v>-</v>
      </c>
      <c r="D333" s="99" t="str">
        <f ca="1"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 ca="1"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 ca="1">IF(FN_MC!AK339="","*",FN_MC!AK339)</f>
        <v>-</v>
      </c>
      <c r="L333" s="141" t="str">
        <f ca="1">IF(FN_MC!AM339="","*",FN_MC!AM339)</f>
        <v>-</v>
      </c>
      <c r="M333" s="141" t="str">
        <f ca="1">IF(FN_MC!AP339="","*",FN_MC!AP339)</f>
        <v>-</v>
      </c>
      <c r="N333" s="141" t="str">
        <f ca="1"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 ca="1">IF(FN_MC!S340="","*",FN_MC!S340)</f>
        <v>-</v>
      </c>
      <c r="D334" s="99" t="str">
        <f ca="1"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 ca="1"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 ca="1">IF(FN_MC!AK340="","*",FN_MC!AK340)</f>
        <v>-</v>
      </c>
      <c r="L334" s="141" t="str">
        <f ca="1">IF(FN_MC!AM340="","*",FN_MC!AM340)</f>
        <v>-</v>
      </c>
      <c r="M334" s="141" t="str">
        <f ca="1">IF(FN_MC!AP340="","*",FN_MC!AP340)</f>
        <v>-</v>
      </c>
      <c r="N334" s="141" t="str">
        <f ca="1"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 ca="1">IF(FN_MC!S341="","*",FN_MC!S341)</f>
        <v>-</v>
      </c>
      <c r="D335" s="99" t="str">
        <f ca="1"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 ca="1"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 ca="1">IF(FN_MC!AK341="","*",FN_MC!AK341)</f>
        <v>-</v>
      </c>
      <c r="L335" s="141" t="str">
        <f ca="1">IF(FN_MC!AM341="","*",FN_MC!AM341)</f>
        <v>-</v>
      </c>
      <c r="M335" s="141" t="str">
        <f ca="1">IF(FN_MC!AP341="","*",FN_MC!AP341)</f>
        <v>-</v>
      </c>
      <c r="N335" s="141" t="str">
        <f ca="1"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 ca="1">IF(FN_MC!S342="","*",FN_MC!S342)</f>
        <v>-</v>
      </c>
      <c r="D336" s="99" t="str">
        <f ca="1"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 ca="1"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 ca="1">IF(FN_MC!AK342="","*",FN_MC!AK342)</f>
        <v>-</v>
      </c>
      <c r="L336" s="141" t="str">
        <f ca="1">IF(FN_MC!AM342="","*",FN_MC!AM342)</f>
        <v>-</v>
      </c>
      <c r="M336" s="141" t="str">
        <f ca="1">IF(FN_MC!AP342="","*",FN_MC!AP342)</f>
        <v>-</v>
      </c>
      <c r="N336" s="141" t="str">
        <f ca="1"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 ca="1">IF(FN_MC!S343="","*",FN_MC!S343)</f>
        <v>-</v>
      </c>
      <c r="D337" s="99" t="str">
        <f ca="1"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 ca="1"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 ca="1">IF(FN_MC!AK343="","*",FN_MC!AK343)</f>
        <v>-</v>
      </c>
      <c r="L337" s="141" t="str">
        <f ca="1">IF(FN_MC!AM343="","*",FN_MC!AM343)</f>
        <v>-</v>
      </c>
      <c r="M337" s="141" t="str">
        <f ca="1">IF(FN_MC!AP343="","*",FN_MC!AP343)</f>
        <v>-</v>
      </c>
      <c r="N337" s="141" t="str">
        <f ca="1"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 ca="1">IF(FN_MC!S344="","*",FN_MC!S344)</f>
        <v>-</v>
      </c>
      <c r="D338" s="99" t="str">
        <f ca="1"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 ca="1"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 ca="1">IF(FN_MC!AK344="","*",FN_MC!AK344)</f>
        <v>-</v>
      </c>
      <c r="L338" s="141" t="str">
        <f ca="1">IF(FN_MC!AM344="","*",FN_MC!AM344)</f>
        <v>-</v>
      </c>
      <c r="M338" s="141" t="str">
        <f ca="1">IF(FN_MC!AP344="","*",FN_MC!AP344)</f>
        <v>-</v>
      </c>
      <c r="N338" s="141" t="str">
        <f ca="1"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 ca="1">IF(FN_MC!S345="","*",FN_MC!S345)</f>
        <v>-</v>
      </c>
      <c r="D339" s="99" t="str">
        <f ca="1"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 ca="1"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 ca="1">IF(FN_MC!AK345="","*",FN_MC!AK345)</f>
        <v>-</v>
      </c>
      <c r="L339" s="141" t="str">
        <f ca="1">IF(FN_MC!AM345="","*",FN_MC!AM345)</f>
        <v>-</v>
      </c>
      <c r="M339" s="141" t="str">
        <f ca="1">IF(FN_MC!AP345="","*",FN_MC!AP345)</f>
        <v>-</v>
      </c>
      <c r="N339" s="141" t="str">
        <f ca="1"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 ca="1">IF(FN_MC!S346="","*",FN_MC!S346)</f>
        <v>-</v>
      </c>
      <c r="D340" s="99" t="str">
        <f ca="1"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 ca="1"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 ca="1">IF(FN_MC!AK346="","*",FN_MC!AK346)</f>
        <v>-</v>
      </c>
      <c r="L340" s="141" t="str">
        <f ca="1">IF(FN_MC!AM346="","*",FN_MC!AM346)</f>
        <v>-</v>
      </c>
      <c r="M340" s="141" t="str">
        <f ca="1">IF(FN_MC!AP346="","*",FN_MC!AP346)</f>
        <v>-</v>
      </c>
      <c r="N340" s="141" t="str">
        <f ca="1"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 ca="1">IF(FN_MC!S347="","*",FN_MC!S347)</f>
        <v>-</v>
      </c>
      <c r="D341" s="99" t="str">
        <f ca="1"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 ca="1"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 ca="1">IF(FN_MC!AK347="","*",FN_MC!AK347)</f>
        <v>-</v>
      </c>
      <c r="L341" s="141" t="str">
        <f ca="1">IF(FN_MC!AM347="","*",FN_MC!AM347)</f>
        <v>-</v>
      </c>
      <c r="M341" s="141" t="str">
        <f ca="1">IF(FN_MC!AP347="","*",FN_MC!AP347)</f>
        <v>-</v>
      </c>
      <c r="N341" s="141" t="str">
        <f ca="1"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 ca="1">IF(FN_MC!S348="","*",FN_MC!S348)</f>
        <v>-</v>
      </c>
      <c r="D342" s="99" t="str">
        <f ca="1"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 ca="1"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 ca="1">IF(FN_MC!AK348="","*",FN_MC!AK348)</f>
        <v>-</v>
      </c>
      <c r="L342" s="141" t="str">
        <f ca="1">IF(FN_MC!AM348="","*",FN_MC!AM348)</f>
        <v>-</v>
      </c>
      <c r="M342" s="141" t="str">
        <f ca="1">IF(FN_MC!AP348="","*",FN_MC!AP348)</f>
        <v>-</v>
      </c>
      <c r="N342" s="141" t="str">
        <f ca="1"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 ca="1">IF(FN_MC!S349="","*",FN_MC!S349)</f>
        <v>-</v>
      </c>
      <c r="D343" s="99" t="str">
        <f ca="1"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 ca="1"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 ca="1">IF(FN_MC!AK349="","*",FN_MC!AK349)</f>
        <v>-</v>
      </c>
      <c r="L343" s="141" t="str">
        <f ca="1">IF(FN_MC!AM349="","*",FN_MC!AM349)</f>
        <v>-</v>
      </c>
      <c r="M343" s="141" t="str">
        <f ca="1">IF(FN_MC!AP349="","*",FN_MC!AP349)</f>
        <v>-</v>
      </c>
      <c r="N343" s="141" t="str">
        <f ca="1"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 ca="1">IF(FN_MC!S350="","*",FN_MC!S350)</f>
        <v>-</v>
      </c>
      <c r="D344" s="99" t="str">
        <f ca="1"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 ca="1"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 ca="1">IF(FN_MC!AK350="","*",FN_MC!AK350)</f>
        <v>-</v>
      </c>
      <c r="L344" s="141" t="str">
        <f ca="1">IF(FN_MC!AM350="","*",FN_MC!AM350)</f>
        <v>-</v>
      </c>
      <c r="M344" s="141" t="str">
        <f ca="1">IF(FN_MC!AP350="","*",FN_MC!AP350)</f>
        <v>-</v>
      </c>
      <c r="N344" s="141" t="str">
        <f ca="1"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 ca="1">IF(FN_MC!S351="","*",FN_MC!S351)</f>
        <v>-</v>
      </c>
      <c r="D345" s="99" t="str">
        <f ca="1"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 ca="1"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 ca="1">IF(FN_MC!AK351="","*",FN_MC!AK351)</f>
        <v>-</v>
      </c>
      <c r="L345" s="141" t="str">
        <f ca="1">IF(FN_MC!AM351="","*",FN_MC!AM351)</f>
        <v>-</v>
      </c>
      <c r="M345" s="141" t="str">
        <f ca="1">IF(FN_MC!AP351="","*",FN_MC!AP351)</f>
        <v>-</v>
      </c>
      <c r="N345" s="141" t="str">
        <f ca="1"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 ca="1">IF(FN_MC!S352="","*",FN_MC!S352)</f>
        <v>-</v>
      </c>
      <c r="D346" s="99" t="str">
        <f ca="1"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 ca="1"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 ca="1">IF(FN_MC!AK352="","*",FN_MC!AK352)</f>
        <v>-</v>
      </c>
      <c r="L346" s="141" t="str">
        <f ca="1">IF(FN_MC!AM352="","*",FN_MC!AM352)</f>
        <v>-</v>
      </c>
      <c r="M346" s="141" t="str">
        <f ca="1">IF(FN_MC!AP352="","*",FN_MC!AP352)</f>
        <v>-</v>
      </c>
      <c r="N346" s="141" t="str">
        <f ca="1"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 ca="1">IF(FN_MC!S353="","*",FN_MC!S353)</f>
        <v>-</v>
      </c>
      <c r="D347" s="99" t="str">
        <f ca="1"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 ca="1"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 ca="1">IF(FN_MC!AK353="","*",FN_MC!AK353)</f>
        <v>-</v>
      </c>
      <c r="L347" s="141" t="str">
        <f ca="1">IF(FN_MC!AM353="","*",FN_MC!AM353)</f>
        <v>-</v>
      </c>
      <c r="M347" s="141" t="str">
        <f ca="1">IF(FN_MC!AP353="","*",FN_MC!AP353)</f>
        <v>-</v>
      </c>
      <c r="N347" s="141" t="str">
        <f ca="1"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 ca="1">IF(FN_MC!S354="","*",FN_MC!S354)</f>
        <v>-</v>
      </c>
      <c r="D348" s="99" t="str">
        <f ca="1"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 ca="1"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 ca="1">IF(FN_MC!AK354="","*",FN_MC!AK354)</f>
        <v>-</v>
      </c>
      <c r="L348" s="141" t="str">
        <f ca="1">IF(FN_MC!AM354="","*",FN_MC!AM354)</f>
        <v>-</v>
      </c>
      <c r="M348" s="141" t="str">
        <f ca="1">IF(FN_MC!AP354="","*",FN_MC!AP354)</f>
        <v>-</v>
      </c>
      <c r="N348" s="141" t="str">
        <f ca="1"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 ca="1">IF(FN_MC!S355="","*",FN_MC!S355)</f>
        <v>-</v>
      </c>
      <c r="D349" s="99" t="str">
        <f ca="1"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 ca="1"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 ca="1">IF(FN_MC!AK355="","*",FN_MC!AK355)</f>
        <v>-</v>
      </c>
      <c r="L349" s="141" t="str">
        <f ca="1">IF(FN_MC!AM355="","*",FN_MC!AM355)</f>
        <v>-</v>
      </c>
      <c r="M349" s="141" t="str">
        <f ca="1">IF(FN_MC!AP355="","*",FN_MC!AP355)</f>
        <v>-</v>
      </c>
      <c r="N349" s="141" t="str">
        <f ca="1"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 ca="1">IF(FN_MC!S356="","*",FN_MC!S356)</f>
        <v>-</v>
      </c>
      <c r="D350" s="99" t="str">
        <f ca="1"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 ca="1"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 ca="1">IF(FN_MC!AK356="","*",FN_MC!AK356)</f>
        <v>-</v>
      </c>
      <c r="L350" s="141" t="str">
        <f ca="1">IF(FN_MC!AM356="","*",FN_MC!AM356)</f>
        <v>-</v>
      </c>
      <c r="M350" s="141" t="str">
        <f ca="1">IF(FN_MC!AP356="","*",FN_MC!AP356)</f>
        <v>-</v>
      </c>
      <c r="N350" s="141" t="str">
        <f ca="1"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 ca="1">IF(FN_MC!S357="","*",FN_MC!S357)</f>
        <v>-</v>
      </c>
      <c r="D351" s="99" t="str">
        <f ca="1"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 ca="1"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 ca="1">IF(FN_MC!AK357="","*",FN_MC!AK357)</f>
        <v>-</v>
      </c>
      <c r="L351" s="141" t="str">
        <f ca="1">IF(FN_MC!AM357="","*",FN_MC!AM357)</f>
        <v>-</v>
      </c>
      <c r="M351" s="141" t="str">
        <f ca="1">IF(FN_MC!AP357="","*",FN_MC!AP357)</f>
        <v>-</v>
      </c>
      <c r="N351" s="141" t="str">
        <f ca="1"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 ca="1">IF(FN_MC!S358="","*",FN_MC!S358)</f>
        <v>-</v>
      </c>
      <c r="D352" s="99" t="str">
        <f ca="1"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 ca="1"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 ca="1">IF(FN_MC!AK358="","*",FN_MC!AK358)</f>
        <v>-</v>
      </c>
      <c r="L352" s="141" t="str">
        <f ca="1">IF(FN_MC!AM358="","*",FN_MC!AM358)</f>
        <v>-</v>
      </c>
      <c r="M352" s="141" t="str">
        <f ca="1">IF(FN_MC!AP358="","*",FN_MC!AP358)</f>
        <v>-</v>
      </c>
      <c r="N352" s="141" t="str">
        <f ca="1"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 ca="1">IF(FN_MC!S359="","*",FN_MC!S359)</f>
        <v>-</v>
      </c>
      <c r="D353" s="99" t="str">
        <f ca="1"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 ca="1"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 ca="1">IF(FN_MC!AK359="","*",FN_MC!AK359)</f>
        <v>-</v>
      </c>
      <c r="L353" s="141" t="str">
        <f ca="1">IF(FN_MC!AM359="","*",FN_MC!AM359)</f>
        <v>-</v>
      </c>
      <c r="M353" s="141" t="str">
        <f ca="1">IF(FN_MC!AP359="","*",FN_MC!AP359)</f>
        <v>-</v>
      </c>
      <c r="N353" s="141" t="str">
        <f ca="1"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 ca="1">IF(FN_MC!S360="","*",FN_MC!S360)</f>
        <v>-</v>
      </c>
      <c r="D354" s="99" t="str">
        <f ca="1"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 ca="1"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 ca="1">IF(FN_MC!AK360="","*",FN_MC!AK360)</f>
        <v>-</v>
      </c>
      <c r="L354" s="141" t="str">
        <f ca="1">IF(FN_MC!AM360="","*",FN_MC!AM360)</f>
        <v>-</v>
      </c>
      <c r="M354" s="141" t="str">
        <f ca="1">IF(FN_MC!AP360="","*",FN_MC!AP360)</f>
        <v>-</v>
      </c>
      <c r="N354" s="141" t="str">
        <f ca="1"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 ca="1">IF(FN_MC!S361="","*",FN_MC!S361)</f>
        <v>-</v>
      </c>
      <c r="D355" s="99" t="str">
        <f ca="1"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 ca="1"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 ca="1">IF(FN_MC!AK361="","*",FN_MC!AK361)</f>
        <v>-</v>
      </c>
      <c r="L355" s="141" t="str">
        <f ca="1">IF(FN_MC!AM361="","*",FN_MC!AM361)</f>
        <v>-</v>
      </c>
      <c r="M355" s="141" t="str">
        <f ca="1">IF(FN_MC!AP361="","*",FN_MC!AP361)</f>
        <v>-</v>
      </c>
      <c r="N355" s="141" t="str">
        <f ca="1"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 ca="1">IF(FN_MC!S362="","*",FN_MC!S362)</f>
        <v>-</v>
      </c>
      <c r="D356" s="99" t="str">
        <f ca="1"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 ca="1"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 ca="1">IF(FN_MC!AK362="","*",FN_MC!AK362)</f>
        <v>-</v>
      </c>
      <c r="L356" s="141" t="str">
        <f ca="1">IF(FN_MC!AM362="","*",FN_MC!AM362)</f>
        <v>-</v>
      </c>
      <c r="M356" s="141" t="str">
        <f ca="1">IF(FN_MC!AP362="","*",FN_MC!AP362)</f>
        <v>-</v>
      </c>
      <c r="N356" s="141" t="str">
        <f ca="1"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 ca="1">IF(FN_MC!S363="","*",FN_MC!S363)</f>
        <v>-</v>
      </c>
      <c r="D357" s="99" t="str">
        <f ca="1"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 ca="1"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 ca="1">IF(FN_MC!AK363="","*",FN_MC!AK363)</f>
        <v>-</v>
      </c>
      <c r="L357" s="141" t="str">
        <f ca="1">IF(FN_MC!AM363="","*",FN_MC!AM363)</f>
        <v>-</v>
      </c>
      <c r="M357" s="141" t="str">
        <f ca="1">IF(FN_MC!AP363="","*",FN_MC!AP363)</f>
        <v>-</v>
      </c>
      <c r="N357" s="141" t="str">
        <f ca="1"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 ca="1">IF(FN_MC!S364="","*",FN_MC!S364)</f>
        <v>-</v>
      </c>
      <c r="D358" s="99" t="str">
        <f ca="1"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 ca="1"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 ca="1">IF(FN_MC!AK364="","*",FN_MC!AK364)</f>
        <v>-</v>
      </c>
      <c r="L358" s="141" t="str">
        <f ca="1">IF(FN_MC!AM364="","*",FN_MC!AM364)</f>
        <v>-</v>
      </c>
      <c r="M358" s="141" t="str">
        <f ca="1">IF(FN_MC!AP364="","*",FN_MC!AP364)</f>
        <v>-</v>
      </c>
      <c r="N358" s="141" t="str">
        <f ca="1"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 ca="1">IF(FN_MC!S365="","*",FN_MC!S365)</f>
        <v>-</v>
      </c>
      <c r="D359" s="99" t="str">
        <f ca="1"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 ca="1"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 ca="1">IF(FN_MC!AK365="","*",FN_MC!AK365)</f>
        <v>-</v>
      </c>
      <c r="L359" s="141" t="str">
        <f ca="1">IF(FN_MC!AM365="","*",FN_MC!AM365)</f>
        <v>-</v>
      </c>
      <c r="M359" s="141" t="str">
        <f ca="1">IF(FN_MC!AP365="","*",FN_MC!AP365)</f>
        <v>-</v>
      </c>
      <c r="N359" s="141" t="str">
        <f ca="1"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 ca="1">IF(FN_MC!S366="","*",FN_MC!S366)</f>
        <v>-</v>
      </c>
      <c r="D360" s="99" t="str">
        <f ca="1"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 ca="1"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 ca="1">IF(FN_MC!AK366="","*",FN_MC!AK366)</f>
        <v>-</v>
      </c>
      <c r="L360" s="141" t="str">
        <f ca="1">IF(FN_MC!AM366="","*",FN_MC!AM366)</f>
        <v>-</v>
      </c>
      <c r="M360" s="141" t="str">
        <f ca="1">IF(FN_MC!AP366="","*",FN_MC!AP366)</f>
        <v>-</v>
      </c>
      <c r="N360" s="141" t="str">
        <f ca="1"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 ca="1">IF(FN_MC!S367="","*",FN_MC!S367)</f>
        <v>-</v>
      </c>
      <c r="D361" s="99" t="str">
        <f ca="1"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 ca="1"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 ca="1">IF(FN_MC!AK367="","*",FN_MC!AK367)</f>
        <v>-</v>
      </c>
      <c r="L361" s="141" t="str">
        <f ca="1">IF(FN_MC!AM367="","*",FN_MC!AM367)</f>
        <v>-</v>
      </c>
      <c r="M361" s="141" t="str">
        <f ca="1">IF(FN_MC!AP367="","*",FN_MC!AP367)</f>
        <v>-</v>
      </c>
      <c r="N361" s="141" t="str">
        <f ca="1"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 ca="1">IF(FN_MC!S368="","*",FN_MC!S368)</f>
        <v>-</v>
      </c>
      <c r="D362" s="99" t="str">
        <f ca="1"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 ca="1"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 ca="1">IF(FN_MC!AK368="","*",FN_MC!AK368)</f>
        <v>-</v>
      </c>
      <c r="L362" s="141" t="str">
        <f ca="1">IF(FN_MC!AM368="","*",FN_MC!AM368)</f>
        <v>-</v>
      </c>
      <c r="M362" s="141" t="str">
        <f ca="1">IF(FN_MC!AP368="","*",FN_MC!AP368)</f>
        <v>-</v>
      </c>
      <c r="N362" s="141" t="str">
        <f ca="1"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 ca="1">IF(FN_MC!S369="","*",FN_MC!S369)</f>
        <v>-</v>
      </c>
      <c r="D363" s="99" t="str">
        <f ca="1"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 ca="1"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 ca="1">IF(FN_MC!AK369="","*",FN_MC!AK369)</f>
        <v>-</v>
      </c>
      <c r="L363" s="141" t="str">
        <f ca="1">IF(FN_MC!AM369="","*",FN_MC!AM369)</f>
        <v>-</v>
      </c>
      <c r="M363" s="141" t="str">
        <f ca="1">IF(FN_MC!AP369="","*",FN_MC!AP369)</f>
        <v>-</v>
      </c>
      <c r="N363" s="141" t="str">
        <f ca="1"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 ca="1">IF(FN_MC!S370="","*",FN_MC!S370)</f>
        <v>-</v>
      </c>
      <c r="D364" s="99" t="str">
        <f ca="1"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 ca="1"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 ca="1">IF(FN_MC!AK370="","*",FN_MC!AK370)</f>
        <v>-</v>
      </c>
      <c r="L364" s="141" t="str">
        <f ca="1">IF(FN_MC!AM370="","*",FN_MC!AM370)</f>
        <v>-</v>
      </c>
      <c r="M364" s="141" t="str">
        <f ca="1">IF(FN_MC!AP370="","*",FN_MC!AP370)</f>
        <v>-</v>
      </c>
      <c r="N364" s="141" t="str">
        <f ca="1"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 ca="1">IF(FN_MC!S371="","*",FN_MC!S371)</f>
        <v>-</v>
      </c>
      <c r="D365" s="99" t="str">
        <f ca="1"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 ca="1"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 ca="1">IF(FN_MC!AK371="","*",FN_MC!AK371)</f>
        <v>-</v>
      </c>
      <c r="L365" s="141" t="str">
        <f ca="1">IF(FN_MC!AM371="","*",FN_MC!AM371)</f>
        <v>-</v>
      </c>
      <c r="M365" s="141" t="str">
        <f ca="1">IF(FN_MC!AP371="","*",FN_MC!AP371)</f>
        <v>-</v>
      </c>
      <c r="N365" s="141" t="str">
        <f ca="1"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 ca="1">IF(FN_MC!S372="","*",FN_MC!S372)</f>
        <v>-</v>
      </c>
      <c r="D366" s="99" t="str">
        <f ca="1"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 ca="1"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 ca="1">IF(FN_MC!AK372="","*",FN_MC!AK372)</f>
        <v>-</v>
      </c>
      <c r="L366" s="141" t="str">
        <f ca="1">IF(FN_MC!AM372="","*",FN_MC!AM372)</f>
        <v>-</v>
      </c>
      <c r="M366" s="141" t="str">
        <f ca="1">IF(FN_MC!AP372="","*",FN_MC!AP372)</f>
        <v>-</v>
      </c>
      <c r="N366" s="141" t="str">
        <f ca="1"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 ca="1">IF(FN_MC!S373="","*",FN_MC!S373)</f>
        <v>-</v>
      </c>
      <c r="D367" s="99" t="str">
        <f ca="1"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 ca="1"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 ca="1">IF(FN_MC!AK373="","*",FN_MC!AK373)</f>
        <v>-</v>
      </c>
      <c r="L367" s="141" t="str">
        <f ca="1">IF(FN_MC!AM373="","*",FN_MC!AM373)</f>
        <v>-</v>
      </c>
      <c r="M367" s="141" t="str">
        <f ca="1">IF(FN_MC!AP373="","*",FN_MC!AP373)</f>
        <v>-</v>
      </c>
      <c r="N367" s="141" t="str">
        <f ca="1"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 ca="1">IF(FN_MC!S374="","*",FN_MC!S374)</f>
        <v>-</v>
      </c>
      <c r="D368" s="99" t="str">
        <f ca="1"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 ca="1"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 ca="1">IF(FN_MC!AK374="","*",FN_MC!AK374)</f>
        <v>-</v>
      </c>
      <c r="L368" s="141" t="str">
        <f ca="1">IF(FN_MC!AM374="","*",FN_MC!AM374)</f>
        <v>-</v>
      </c>
      <c r="M368" s="141" t="str">
        <f ca="1">IF(FN_MC!AP374="","*",FN_MC!AP374)</f>
        <v>-</v>
      </c>
      <c r="N368" s="141" t="str">
        <f ca="1"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 ca="1">IF(FN_MC!S375="","*",FN_MC!S375)</f>
        <v>-</v>
      </c>
      <c r="D369" s="99" t="str">
        <f ca="1"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 ca="1"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 ca="1">IF(FN_MC!AK375="","*",FN_MC!AK375)</f>
        <v>-</v>
      </c>
      <c r="L369" s="141" t="str">
        <f ca="1">IF(FN_MC!AM375="","*",FN_MC!AM375)</f>
        <v>-</v>
      </c>
      <c r="M369" s="141" t="str">
        <f ca="1">IF(FN_MC!AP375="","*",FN_MC!AP375)</f>
        <v>-</v>
      </c>
      <c r="N369" s="141" t="str">
        <f ca="1"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 ca="1">IF(FN_MC!S376="","*",FN_MC!S376)</f>
        <v>-</v>
      </c>
      <c r="D370" s="99" t="str">
        <f ca="1"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 ca="1"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 ca="1">IF(FN_MC!AK376="","*",FN_MC!AK376)</f>
        <v>-</v>
      </c>
      <c r="L370" s="141" t="str">
        <f ca="1">IF(FN_MC!AM376="","*",FN_MC!AM376)</f>
        <v>-</v>
      </c>
      <c r="M370" s="141" t="str">
        <f ca="1">IF(FN_MC!AP376="","*",FN_MC!AP376)</f>
        <v>-</v>
      </c>
      <c r="N370" s="141" t="str">
        <f ca="1"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 ca="1">IF(FN_MC!S390="","*",FN_MC!S390)</f>
        <v>-</v>
      </c>
      <c r="D371" s="99" t="str">
        <f ca="1"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 ca="1"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 ca="1">IF(FN_MC!AK390="","*",FN_MC!AK390)</f>
        <v>-</v>
      </c>
      <c r="L371" s="141" t="str">
        <f ca="1">IF(FN_MC!AM390="","*",FN_MC!AM390)</f>
        <v>-</v>
      </c>
      <c r="M371" s="141" t="str">
        <f ca="1">IF(FN_MC!AP390="","*",FN_MC!AP390)</f>
        <v>-</v>
      </c>
      <c r="N371" s="141" t="str">
        <f ca="1"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 ca="1">IF(FN_MC!S391="","*",FN_MC!S391)</f>
        <v>-</v>
      </c>
      <c r="D372" s="99" t="str">
        <f ca="1"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 ca="1"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 ca="1">IF(FN_MC!AK391="","*",FN_MC!AK391)</f>
        <v>-</v>
      </c>
      <c r="L372" s="141" t="str">
        <f ca="1">IF(FN_MC!AM391="","*",FN_MC!AM391)</f>
        <v>-</v>
      </c>
      <c r="M372" s="141" t="str">
        <f ca="1">IF(FN_MC!AP391="","*",FN_MC!AP391)</f>
        <v>-</v>
      </c>
      <c r="N372" s="141" t="str">
        <f ca="1"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 ca="1">IF(FN_MC!S392="","*",FN_MC!S392)</f>
        <v>-</v>
      </c>
      <c r="D373" s="99" t="str">
        <f ca="1"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 ca="1"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 ca="1">IF(FN_MC!AK392="","*",FN_MC!AK392)</f>
        <v>-</v>
      </c>
      <c r="L373" s="141" t="str">
        <f ca="1">IF(FN_MC!AM392="","*",FN_MC!AM392)</f>
        <v>-</v>
      </c>
      <c r="M373" s="141" t="str">
        <f ca="1">IF(FN_MC!AP392="","*",FN_MC!AP392)</f>
        <v>-</v>
      </c>
      <c r="N373" s="141" t="str">
        <f ca="1"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 ca="1">IF(FN_MC!S393="","*",FN_MC!S393)</f>
        <v>-</v>
      </c>
      <c r="D374" s="99" t="str">
        <f ca="1"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 ca="1"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 ca="1">IF(FN_MC!AK393="","*",FN_MC!AK393)</f>
        <v>-</v>
      </c>
      <c r="L374" s="141" t="str">
        <f ca="1">IF(FN_MC!AM393="","*",FN_MC!AM393)</f>
        <v>-</v>
      </c>
      <c r="M374" s="141" t="str">
        <f ca="1">IF(FN_MC!AP393="","*",FN_MC!AP393)</f>
        <v>-</v>
      </c>
      <c r="N374" s="141" t="str">
        <f ca="1"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 ca="1">IF(FN_MC!S394="","*",FN_MC!S394)</f>
        <v>-</v>
      </c>
      <c r="D375" s="99" t="str">
        <f ca="1"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 ca="1"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 ca="1">IF(FN_MC!AK394="","*",FN_MC!AK394)</f>
        <v>-</v>
      </c>
      <c r="L375" s="141" t="str">
        <f ca="1">IF(FN_MC!AM394="","*",FN_MC!AM394)</f>
        <v>-</v>
      </c>
      <c r="M375" s="141" t="str">
        <f ca="1">IF(FN_MC!AP394="","*",FN_MC!AP394)</f>
        <v>-</v>
      </c>
      <c r="N375" s="141" t="str">
        <f ca="1"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 ca="1">IF(FN_MC!S395="","*",FN_MC!S395)</f>
        <v>-</v>
      </c>
      <c r="D376" s="99" t="str">
        <f ca="1"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 ca="1"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 ca="1">IF(FN_MC!AK395="","*",FN_MC!AK395)</f>
        <v>-</v>
      </c>
      <c r="L376" s="141" t="str">
        <f ca="1">IF(FN_MC!AM395="","*",FN_MC!AM395)</f>
        <v>-</v>
      </c>
      <c r="M376" s="141" t="str">
        <f ca="1">IF(FN_MC!AP395="","*",FN_MC!AP395)</f>
        <v>-</v>
      </c>
      <c r="N376" s="141" t="str">
        <f ca="1"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 ca="1">IF(FN_MC!S396="","*",FN_MC!S396)</f>
        <v>-</v>
      </c>
      <c r="D377" s="99" t="str">
        <f ca="1"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 ca="1"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 ca="1">IF(FN_MC!AK396="","*",FN_MC!AK396)</f>
        <v>-</v>
      </c>
      <c r="L377" s="141" t="str">
        <f ca="1">IF(FN_MC!AM396="","*",FN_MC!AM396)</f>
        <v>-</v>
      </c>
      <c r="M377" s="141" t="str">
        <f ca="1">IF(FN_MC!AP396="","*",FN_MC!AP396)</f>
        <v>-</v>
      </c>
      <c r="N377" s="141" t="str">
        <f ca="1"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 ca="1">IF(FN_MC!S397="","*",FN_MC!S397)</f>
        <v>-</v>
      </c>
      <c r="D378" s="99" t="str">
        <f ca="1"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 ca="1"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 ca="1">IF(FN_MC!AK397="","*",FN_MC!AK397)</f>
        <v>-</v>
      </c>
      <c r="L378" s="141" t="str">
        <f ca="1">IF(FN_MC!AM397="","*",FN_MC!AM397)</f>
        <v>-</v>
      </c>
      <c r="M378" s="141" t="str">
        <f ca="1">IF(FN_MC!AP397="","*",FN_MC!AP397)</f>
        <v>-</v>
      </c>
      <c r="N378" s="141" t="str">
        <f ca="1"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 ca="1">IF(FN_MC!S398="","*",FN_MC!S398)</f>
        <v>-</v>
      </c>
      <c r="D379" s="99" t="str">
        <f ca="1"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 ca="1"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 ca="1">IF(FN_MC!AK398="","*",FN_MC!AK398)</f>
        <v>-</v>
      </c>
      <c r="L379" s="141" t="str">
        <f ca="1">IF(FN_MC!AM398="","*",FN_MC!AM398)</f>
        <v>-</v>
      </c>
      <c r="M379" s="141" t="str">
        <f ca="1">IF(FN_MC!AP398="","*",FN_MC!AP398)</f>
        <v>-</v>
      </c>
      <c r="N379" s="141" t="str">
        <f ca="1"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 ca="1">IF(FN_MC!S400="","*",FN_MC!S400)</f>
        <v>-</v>
      </c>
      <c r="D380" s="99" t="str">
        <f ca="1"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 ca="1"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 ca="1">IF(FN_MC!AK400="","*",FN_MC!AK400)</f>
        <v>-</v>
      </c>
      <c r="L380" s="141" t="str">
        <f ca="1">IF(FN_MC!AM400="","*",FN_MC!AM400)</f>
        <v>-</v>
      </c>
      <c r="M380" s="141" t="str">
        <f ca="1">IF(FN_MC!AP400="","*",FN_MC!AP400)</f>
        <v>-</v>
      </c>
      <c r="N380" s="141" t="str">
        <f ca="1"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 ca="1">IF(FN_MC!S401="","*",FN_MC!S401)</f>
        <v>-</v>
      </c>
      <c r="D381" s="99" t="str">
        <f ca="1"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 ca="1"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 ca="1">IF(FN_MC!AK401="","*",FN_MC!AK401)</f>
        <v>-</v>
      </c>
      <c r="L381" s="141" t="str">
        <f ca="1">IF(FN_MC!AM401="","*",FN_MC!AM401)</f>
        <v>-</v>
      </c>
      <c r="M381" s="141" t="str">
        <f ca="1">IF(FN_MC!AP401="","*",FN_MC!AP401)</f>
        <v>-</v>
      </c>
      <c r="N381" s="141" t="str">
        <f ca="1"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 ca="1">IF(FN_MC!S402="","*",FN_MC!S402)</f>
        <v>-</v>
      </c>
      <c r="D382" s="99" t="str">
        <f ca="1"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 ca="1">IF(FN_MC!AK402="","*",FN_MC!AK402)</f>
        <v>-</v>
      </c>
      <c r="L382" s="141" t="str">
        <f ca="1">IF(FN_MC!AM402="","*",FN_MC!AM402)</f>
        <v>-</v>
      </c>
      <c r="M382" s="141" t="str">
        <f ca="1">IF(FN_MC!AP402="","*",FN_MC!AP402)</f>
        <v>-</v>
      </c>
      <c r="N382" s="141" t="str">
        <f ca="1"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 ca="1">IF(FN_MC!S403="","*",FN_MC!S403)</f>
        <v>-</v>
      </c>
      <c r="D383" s="99" t="str">
        <f ca="1"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 ca="1">IF(FN_MC!AK403="","*",FN_MC!AK403)</f>
        <v>-</v>
      </c>
      <c r="L383" s="141" t="str">
        <f ca="1">IF(FN_MC!AM403="","*",FN_MC!AM403)</f>
        <v>-</v>
      </c>
      <c r="M383" s="141" t="str">
        <f ca="1">IF(FN_MC!AP403="","*",FN_MC!AP403)</f>
        <v>-</v>
      </c>
      <c r="N383" s="141" t="str">
        <f ca="1"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 ca="1">IF(FN_MC!S404="","*",FN_MC!S404)</f>
        <v>-</v>
      </c>
      <c r="D384" s="99" t="str">
        <f ca="1"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 ca="1">IF(FN_MC!AK404="","*",FN_MC!AK404)</f>
        <v>-</v>
      </c>
      <c r="L384" s="141" t="str">
        <f ca="1">IF(FN_MC!AM404="","*",FN_MC!AM404)</f>
        <v>-</v>
      </c>
      <c r="M384" s="141" t="str">
        <f ca="1">IF(FN_MC!AP404="","*",FN_MC!AP404)</f>
        <v>-</v>
      </c>
      <c r="N384" s="141" t="str">
        <f ca="1"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 ca="1">IF(FN_MC!S405="","*",FN_MC!S405)</f>
        <v>-</v>
      </c>
      <c r="D385" s="99" t="str">
        <f ca="1"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 ca="1">IF(FN_MC!AK405="","*",FN_MC!AK405)</f>
        <v>-</v>
      </c>
      <c r="L385" s="141" t="str">
        <f ca="1">IF(FN_MC!AM405="","*",FN_MC!AM405)</f>
        <v>-</v>
      </c>
      <c r="M385" s="141" t="str">
        <f ca="1">IF(FN_MC!AP405="","*",FN_MC!AP405)</f>
        <v>-</v>
      </c>
      <c r="N385" s="141" t="str">
        <f ca="1"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 ca="1">IF(FN_MC!S406="","*",FN_MC!S406)</f>
        <v>-</v>
      </c>
      <c r="D386" s="99" t="str">
        <f ca="1"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 ca="1">IF(FN_MC!AK406="","*",FN_MC!AK406)</f>
        <v>-</v>
      </c>
      <c r="L386" s="141" t="str">
        <f ca="1">IF(FN_MC!AM406="","*",FN_MC!AM406)</f>
        <v>-</v>
      </c>
      <c r="M386" s="141" t="str">
        <f ca="1">IF(FN_MC!AP406="","*",FN_MC!AP406)</f>
        <v>-</v>
      </c>
      <c r="N386" s="141" t="str">
        <f ca="1"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 ca="1">IF(FN_MC!S407="","*",FN_MC!S407)</f>
        <v>-</v>
      </c>
      <c r="D387" s="99" t="str">
        <f ca="1"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 ca="1">IF(FN_MC!AK407="","*",FN_MC!AK407)</f>
        <v>-</v>
      </c>
      <c r="L387" s="141" t="str">
        <f ca="1">IF(FN_MC!AM407="","*",FN_MC!AM407)</f>
        <v>-</v>
      </c>
      <c r="M387" s="141" t="str">
        <f ca="1">IF(FN_MC!AP407="","*",FN_MC!AP407)</f>
        <v>-</v>
      </c>
      <c r="N387" s="141" t="str">
        <f ca="1"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 ca="1">IF(FN_MC!S408="","*",FN_MC!S408)</f>
        <v>-</v>
      </c>
      <c r="D388" s="99" t="str">
        <f ca="1"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 ca="1">IF(FN_MC!AK408="","*",FN_MC!AK408)</f>
        <v>-</v>
      </c>
      <c r="L388" s="141" t="str">
        <f ca="1">IF(FN_MC!AM408="","*",FN_MC!AM408)</f>
        <v>-</v>
      </c>
      <c r="M388" s="141" t="str">
        <f ca="1">IF(FN_MC!AP408="","*",FN_MC!AP408)</f>
        <v>-</v>
      </c>
      <c r="N388" s="141" t="str">
        <f ca="1"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 ca="1">IF(FN_MC!S409="","*",FN_MC!S409)</f>
        <v>-</v>
      </c>
      <c r="D389" s="99" t="str">
        <f ca="1"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 ca="1"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 ca="1">IF(FN_MC!AK409="","*",FN_MC!AK409)</f>
        <v>-</v>
      </c>
      <c r="L389" s="141" t="str">
        <f ca="1">IF(FN_MC!AM409="","*",FN_MC!AM409)</f>
        <v>-</v>
      </c>
      <c r="M389" s="141" t="str">
        <f ca="1">IF(FN_MC!AP409="","*",FN_MC!AP409)</f>
        <v>-</v>
      </c>
      <c r="N389" s="141" t="str">
        <f ca="1"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 ca="1">IF(FN_MC!S410="","*",FN_MC!S410)</f>
        <v>-</v>
      </c>
      <c r="D390" s="99" t="str">
        <f ca="1"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 ca="1"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 ca="1">IF(FN_MC!AK410="","*",FN_MC!AK410)</f>
        <v>-</v>
      </c>
      <c r="L390" s="141" t="str">
        <f ca="1">IF(FN_MC!AM410="","*",FN_MC!AM410)</f>
        <v>-</v>
      </c>
      <c r="M390" s="141" t="str">
        <f ca="1">IF(FN_MC!AP410="","*",FN_MC!AP410)</f>
        <v>-</v>
      </c>
      <c r="N390" s="141" t="str">
        <f ca="1"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 ca="1">IF(FN_MC!S411="","*",FN_MC!S411)</f>
        <v>-</v>
      </c>
      <c r="D391" s="99" t="str">
        <f ca="1"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 ca="1"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 ca="1">IF(FN_MC!AK411="","*",FN_MC!AK411)</f>
        <v>-</v>
      </c>
      <c r="L391" s="141" t="str">
        <f ca="1">IF(FN_MC!AM411="","*",FN_MC!AM411)</f>
        <v>-</v>
      </c>
      <c r="M391" s="141" t="str">
        <f ca="1">IF(FN_MC!AP411="","*",FN_MC!AP411)</f>
        <v>-</v>
      </c>
      <c r="N391" s="141" t="str">
        <f ca="1"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 ca="1">IF(FN_MC!S412="","*",FN_MC!S412)</f>
        <v>-</v>
      </c>
      <c r="D392" s="99" t="str">
        <f ca="1"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 ca="1"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 ca="1">IF(FN_MC!AK412="","*",FN_MC!AK412)</f>
        <v>-</v>
      </c>
      <c r="L392" s="141" t="str">
        <f ca="1">IF(FN_MC!AM412="","*",FN_MC!AM412)</f>
        <v>-</v>
      </c>
      <c r="M392" s="141" t="str">
        <f ca="1">IF(FN_MC!AP412="","*",FN_MC!AP412)</f>
        <v>-</v>
      </c>
      <c r="N392" s="141" t="str">
        <f ca="1"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 ca="1">IF(FN_MC!S413="","*",FN_MC!S413)</f>
        <v>-</v>
      </c>
      <c r="D393" s="99" t="str">
        <f ca="1"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 ca="1"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 ca="1">IF(FN_MC!AK413="","*",FN_MC!AK413)</f>
        <v>-</v>
      </c>
      <c r="L393" s="141" t="str">
        <f ca="1">IF(FN_MC!AM413="","*",FN_MC!AM413)</f>
        <v>-</v>
      </c>
      <c r="M393" s="141" t="str">
        <f ca="1">IF(FN_MC!AP413="","*",FN_MC!AP413)</f>
        <v>-</v>
      </c>
      <c r="N393" s="141" t="str">
        <f ca="1"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 ca="1">IF(FN_MC!S414="","*",FN_MC!S414)</f>
        <v>-</v>
      </c>
      <c r="D394" s="99" t="str">
        <f ca="1"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 ca="1"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 ca="1">IF(FN_MC!AK414="","*",FN_MC!AK414)</f>
        <v>-</v>
      </c>
      <c r="L394" s="141" t="str">
        <f ca="1">IF(FN_MC!AM414="","*",FN_MC!AM414)</f>
        <v>-</v>
      </c>
      <c r="M394" s="141" t="str">
        <f ca="1">IF(FN_MC!AP414="","*",FN_MC!AP414)</f>
        <v>-</v>
      </c>
      <c r="N394" s="141" t="str">
        <f ca="1"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 ca="1">IF(FN_MC!S415="","*",FN_MC!S415)</f>
        <v>-</v>
      </c>
      <c r="D395" s="99" t="str">
        <f ca="1"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 ca="1"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 ca="1">IF(FN_MC!AK415="","*",FN_MC!AK415)</f>
        <v>-</v>
      </c>
      <c r="L395" s="141" t="str">
        <f ca="1">IF(FN_MC!AM415="","*",FN_MC!AM415)</f>
        <v>-</v>
      </c>
      <c r="M395" s="141" t="str">
        <f ca="1">IF(FN_MC!AP415="","*",FN_MC!AP415)</f>
        <v>-</v>
      </c>
      <c r="N395" s="141" t="str">
        <f ca="1"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 ca="1">IF(FN_MC!S416="","*",FN_MC!S416)</f>
        <v>-</v>
      </c>
      <c r="D396" s="99" t="str">
        <f ca="1"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 ca="1"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 ca="1">IF(FN_MC!AK416="","*",FN_MC!AK416)</f>
        <v>-</v>
      </c>
      <c r="L396" s="141" t="str">
        <f ca="1">IF(FN_MC!AM416="","*",FN_MC!AM416)</f>
        <v>-</v>
      </c>
      <c r="M396" s="141" t="str">
        <f ca="1">IF(FN_MC!AP416="","*",FN_MC!AP416)</f>
        <v>-</v>
      </c>
      <c r="N396" s="141" t="str">
        <f ca="1"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 ca="1">IF(FN_MC!S417="","*",FN_MC!S417)</f>
        <v>-</v>
      </c>
      <c r="D397" s="99" t="str">
        <f ca="1"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 ca="1"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 ca="1">IF(FN_MC!AK417="","*",FN_MC!AK417)</f>
        <v>-</v>
      </c>
      <c r="L397" s="141" t="str">
        <f ca="1">IF(FN_MC!AM417="","*",FN_MC!AM417)</f>
        <v>-</v>
      </c>
      <c r="M397" s="141" t="str">
        <f ca="1">IF(FN_MC!AP417="","*",FN_MC!AP417)</f>
        <v>-</v>
      </c>
      <c r="N397" s="141" t="str">
        <f ca="1"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 ca="1">IF(FN_MC!S418="","*",FN_MC!S418)</f>
        <v>-</v>
      </c>
      <c r="D398" s="99" t="str">
        <f ca="1"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 ca="1"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 ca="1">IF(FN_MC!AK418="","*",FN_MC!AK418)</f>
        <v>-</v>
      </c>
      <c r="L398" s="141" t="str">
        <f ca="1">IF(FN_MC!AM418="","*",FN_MC!AM418)</f>
        <v>-</v>
      </c>
      <c r="M398" s="141" t="str">
        <f ca="1">IF(FN_MC!AP418="","*",FN_MC!AP418)</f>
        <v>-</v>
      </c>
      <c r="N398" s="141" t="str">
        <f ca="1"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 ca="1">IF(FN_MC!S419="","*",FN_MC!S419)</f>
        <v>-</v>
      </c>
      <c r="D399" s="99" t="str">
        <f ca="1"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 ca="1"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 ca="1">IF(FN_MC!AK419="","*",FN_MC!AK419)</f>
        <v>-</v>
      </c>
      <c r="L399" s="141" t="str">
        <f ca="1">IF(FN_MC!AM419="","*",FN_MC!AM419)</f>
        <v>-</v>
      </c>
      <c r="M399" s="141" t="str">
        <f ca="1">IF(FN_MC!AP419="","*",FN_MC!AP419)</f>
        <v>-</v>
      </c>
      <c r="N399" s="141" t="str">
        <f ca="1"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 ca="1">IF(FN_MC!S420="","*",FN_MC!S420)</f>
        <v>-</v>
      </c>
      <c r="D400" s="99" t="str">
        <f ca="1"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 ca="1"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 ca="1">IF(FN_MC!AK420="","*",FN_MC!AK420)</f>
        <v>-</v>
      </c>
      <c r="L400" s="141" t="str">
        <f ca="1">IF(FN_MC!AM420="","*",FN_MC!AM420)</f>
        <v>-</v>
      </c>
      <c r="M400" s="141" t="str">
        <f ca="1">IF(FN_MC!AP420="","*",FN_MC!AP420)</f>
        <v>-</v>
      </c>
      <c r="N400" s="141" t="str">
        <f ca="1"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 ca="1">IF(FN_MC!S421="","*",FN_MC!S421)</f>
        <v>-</v>
      </c>
      <c r="D401" s="99" t="str">
        <f ca="1"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 ca="1"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 ca="1">IF(FN_MC!AK421="","*",FN_MC!AK421)</f>
        <v>-</v>
      </c>
      <c r="L401" s="141" t="str">
        <f ca="1">IF(FN_MC!AM421="","*",FN_MC!AM421)</f>
        <v>-</v>
      </c>
      <c r="M401" s="141" t="str">
        <f ca="1">IF(FN_MC!AP421="","*",FN_MC!AP421)</f>
        <v>-</v>
      </c>
      <c r="N401" s="141" t="str">
        <f ca="1"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 ca="1">IF(FN_MC!S422="","*",FN_MC!S422)</f>
        <v>-</v>
      </c>
      <c r="D402" s="99" t="str">
        <f ca="1"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 ca="1"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 ca="1">IF(FN_MC!AK422="","*",FN_MC!AK422)</f>
        <v>-</v>
      </c>
      <c r="L402" s="141" t="str">
        <f ca="1">IF(FN_MC!AM422="","*",FN_MC!AM422)</f>
        <v>-</v>
      </c>
      <c r="M402" s="141" t="str">
        <f ca="1">IF(FN_MC!AP422="","*",FN_MC!AP422)</f>
        <v>-</v>
      </c>
      <c r="N402" s="141" t="str">
        <f ca="1"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 ca="1">IF(FN_MC!S423="","*",FN_MC!S423)</f>
        <v>-</v>
      </c>
      <c r="D403" s="99" t="str">
        <f ca="1"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 ca="1"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 ca="1">IF(FN_MC!AK423="","*",FN_MC!AK423)</f>
        <v>-</v>
      </c>
      <c r="L403" s="141" t="str">
        <f ca="1">IF(FN_MC!AM423="","*",FN_MC!AM423)</f>
        <v>-</v>
      </c>
      <c r="M403" s="141" t="str">
        <f ca="1">IF(FN_MC!AP423="","*",FN_MC!AP423)</f>
        <v>-</v>
      </c>
      <c r="N403" s="141" t="str">
        <f ca="1"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 ca="1">IF(FN_MC!S424="","*",FN_MC!S424)</f>
        <v>-</v>
      </c>
      <c r="D404" s="99" t="str">
        <f ca="1"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 ca="1"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 ca="1">IF(FN_MC!AK424="","*",FN_MC!AK424)</f>
        <v>-</v>
      </c>
      <c r="L404" s="141" t="str">
        <f ca="1">IF(FN_MC!AM424="","*",FN_MC!AM424)</f>
        <v>-</v>
      </c>
      <c r="M404" s="141" t="str">
        <f ca="1">IF(FN_MC!AP424="","*",FN_MC!AP424)</f>
        <v>-</v>
      </c>
      <c r="N404" s="141" t="str">
        <f ca="1"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 ca="1">IF(FN_MC!S425="","*",FN_MC!S425)</f>
        <v>-</v>
      </c>
      <c r="D405" s="99" t="str">
        <f ca="1"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 ca="1"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 ca="1">IF(FN_MC!AK425="","*",FN_MC!AK425)</f>
        <v>-</v>
      </c>
      <c r="L405" s="141" t="str">
        <f ca="1">IF(FN_MC!AM425="","*",FN_MC!AM425)</f>
        <v>-</v>
      </c>
      <c r="M405" s="141" t="str">
        <f ca="1">IF(FN_MC!AP425="","*",FN_MC!AP425)</f>
        <v>-</v>
      </c>
      <c r="N405" s="141" t="str">
        <f ca="1"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 ca="1">IF(FN_MC!S426="","*",FN_MC!S426)</f>
        <v>-</v>
      </c>
      <c r="D406" s="99" t="str">
        <f ca="1"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 ca="1"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 ca="1">IF(FN_MC!AK426="","*",FN_MC!AK426)</f>
        <v>-</v>
      </c>
      <c r="L406" s="141" t="str">
        <f ca="1">IF(FN_MC!AM426="","*",FN_MC!AM426)</f>
        <v>-</v>
      </c>
      <c r="M406" s="141" t="str">
        <f ca="1">IF(FN_MC!AP426="","*",FN_MC!AP426)</f>
        <v>-</v>
      </c>
      <c r="N406" s="141" t="str">
        <f ca="1"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 ca="1">IF(FN_MC!S427="","*",FN_MC!S427)</f>
        <v>-</v>
      </c>
      <c r="D407" s="99" t="str">
        <f ca="1"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 ca="1"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 ca="1">IF(FN_MC!AK427="","*",FN_MC!AK427)</f>
        <v>-</v>
      </c>
      <c r="L407" s="141" t="str">
        <f ca="1">IF(FN_MC!AM427="","*",FN_MC!AM427)</f>
        <v>-</v>
      </c>
      <c r="M407" s="141" t="str">
        <f ca="1">IF(FN_MC!AP427="","*",FN_MC!AP427)</f>
        <v>-</v>
      </c>
      <c r="N407" s="141" t="str">
        <f ca="1"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 ca="1">IF(FN_MC!S428="","*",FN_MC!S428)</f>
        <v>-</v>
      </c>
      <c r="D408" s="99" t="str">
        <f ca="1"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 ca="1"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 ca="1">IF(FN_MC!AK428="","*",FN_MC!AK428)</f>
        <v>-</v>
      </c>
      <c r="L408" s="141" t="str">
        <f ca="1">IF(FN_MC!AM428="","*",FN_MC!AM428)</f>
        <v>-</v>
      </c>
      <c r="M408" s="141" t="str">
        <f ca="1">IF(FN_MC!AP428="","*",FN_MC!AP428)</f>
        <v>-</v>
      </c>
      <c r="N408" s="141" t="str">
        <f ca="1"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 ca="1">IF(FN_MC!S429="","*",FN_MC!S429)</f>
        <v>-</v>
      </c>
      <c r="D409" s="99" t="str">
        <f ca="1"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 ca="1"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 ca="1">IF(FN_MC!AK429="","*",FN_MC!AK429)</f>
        <v>-</v>
      </c>
      <c r="L409" s="141" t="str">
        <f ca="1">IF(FN_MC!AM429="","*",FN_MC!AM429)</f>
        <v>-</v>
      </c>
      <c r="M409" s="141" t="str">
        <f ca="1">IF(FN_MC!AP429="","*",FN_MC!AP429)</f>
        <v>-</v>
      </c>
      <c r="N409" s="141" t="str">
        <f ca="1"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 ca="1">IF(FN_MC!S430="","*",FN_MC!S430)</f>
        <v>-</v>
      </c>
      <c r="D410" s="99" t="str">
        <f ca="1"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 ca="1"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 ca="1">IF(FN_MC!AK430="","*",FN_MC!AK430)</f>
        <v>-</v>
      </c>
      <c r="L410" s="141" t="str">
        <f ca="1">IF(FN_MC!AM430="","*",FN_MC!AM430)</f>
        <v>-</v>
      </c>
      <c r="M410" s="141" t="str">
        <f ca="1">IF(FN_MC!AP430="","*",FN_MC!AP430)</f>
        <v>-</v>
      </c>
      <c r="N410" s="141" t="str">
        <f ca="1"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 ca="1">IF(FN_MC!S431="","*",FN_MC!S431)</f>
        <v>-</v>
      </c>
      <c r="D411" s="99" t="str">
        <f ca="1"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 ca="1"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 ca="1">IF(FN_MC!AK431="","*",FN_MC!AK431)</f>
        <v>-</v>
      </c>
      <c r="L411" s="141" t="str">
        <f ca="1">IF(FN_MC!AM431="","*",FN_MC!AM431)</f>
        <v>-</v>
      </c>
      <c r="M411" s="141" t="str">
        <f ca="1">IF(FN_MC!AP431="","*",FN_MC!AP431)</f>
        <v>-</v>
      </c>
      <c r="N411" s="141" t="str">
        <f ca="1"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 ca="1">IF(FN_MC!S433="","*",FN_MC!S433)</f>
        <v>-</v>
      </c>
      <c r="D412" s="99" t="str">
        <f ca="1"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 ca="1"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 ca="1">IF(FN_MC!AK433="","*",FN_MC!AK433)</f>
        <v>-</v>
      </c>
      <c r="L412" s="141" t="str">
        <f ca="1">IF(FN_MC!AM433="","*",FN_MC!AM433)</f>
        <v>-</v>
      </c>
      <c r="M412" s="141" t="str">
        <f ca="1">IF(FN_MC!AP433="","*",FN_MC!AP433)</f>
        <v>-</v>
      </c>
      <c r="N412" s="141" t="str">
        <f ca="1"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 ca="1">IF(FN_MC!S434="","*",FN_MC!S434)</f>
        <v>-</v>
      </c>
      <c r="D413" s="99" t="str">
        <f ca="1"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 ca="1"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 ca="1">IF(FN_MC!AK434="","*",FN_MC!AK434)</f>
        <v>-</v>
      </c>
      <c r="L413" s="141" t="str">
        <f ca="1">IF(FN_MC!AM434="","*",FN_MC!AM434)</f>
        <v>-</v>
      </c>
      <c r="M413" s="141" t="str">
        <f ca="1">IF(FN_MC!AP434="","*",FN_MC!AP434)</f>
        <v>-</v>
      </c>
      <c r="N413" s="141" t="str">
        <f ca="1"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 ca="1">IF(FN_MC!S435="","*",FN_MC!S435)</f>
        <v>-</v>
      </c>
      <c r="D414" s="99" t="str">
        <f ca="1"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 ca="1"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 ca="1">IF(FN_MC!AK435="","*",FN_MC!AK435)</f>
        <v>-</v>
      </c>
      <c r="L414" s="141" t="str">
        <f ca="1">IF(FN_MC!AM435="","*",FN_MC!AM435)</f>
        <v>-</v>
      </c>
      <c r="M414" s="141" t="str">
        <f ca="1">IF(FN_MC!AP435="","*",FN_MC!AP435)</f>
        <v>-</v>
      </c>
      <c r="N414" s="141" t="str">
        <f ca="1"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 ca="1">IF(FN_MC!S436="","*",FN_MC!S436)</f>
        <v>-</v>
      </c>
      <c r="D415" s="99" t="str">
        <f ca="1"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 ca="1"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 ca="1">IF(FN_MC!AK436="","*",FN_MC!AK436)</f>
        <v>-</v>
      </c>
      <c r="L415" s="141" t="str">
        <f ca="1">IF(FN_MC!AM436="","*",FN_MC!AM436)</f>
        <v>-</v>
      </c>
      <c r="M415" s="141" t="str">
        <f ca="1">IF(FN_MC!AP436="","*",FN_MC!AP436)</f>
        <v>-</v>
      </c>
      <c r="N415" s="141" t="str">
        <f ca="1"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 ca="1">IF(FN_MC!S437="","*",FN_MC!S437)</f>
        <v>-</v>
      </c>
      <c r="D416" s="99" t="str">
        <f ca="1"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 ca="1"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 ca="1">IF(FN_MC!AK437="","*",FN_MC!AK437)</f>
        <v>-</v>
      </c>
      <c r="L416" s="141" t="str">
        <f ca="1">IF(FN_MC!AM437="","*",FN_MC!AM437)</f>
        <v>-</v>
      </c>
      <c r="M416" s="141" t="str">
        <f ca="1">IF(FN_MC!AP437="","*",FN_MC!AP437)</f>
        <v>-</v>
      </c>
      <c r="N416" s="141" t="str">
        <f ca="1"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 ca="1">IF(FN_MC!S438="","*",FN_MC!S438)</f>
        <v>-</v>
      </c>
      <c r="D417" s="99" t="str">
        <f ca="1"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 ca="1"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 ca="1">IF(FN_MC!AK438="","*",FN_MC!AK438)</f>
        <v>-</v>
      </c>
      <c r="L417" s="141" t="str">
        <f ca="1">IF(FN_MC!AM438="","*",FN_MC!AM438)</f>
        <v>-</v>
      </c>
      <c r="M417" s="141" t="str">
        <f ca="1">IF(FN_MC!AP438="","*",FN_MC!AP438)</f>
        <v>-</v>
      </c>
      <c r="N417" s="141" t="str">
        <f ca="1"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 ca="1">IF(FN_MC!S439="","*",FN_MC!S439)</f>
        <v>-</v>
      </c>
      <c r="D418" s="99" t="str">
        <f ca="1"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 ca="1"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 ca="1">IF(FN_MC!AK439="","*",FN_MC!AK439)</f>
        <v>-</v>
      </c>
      <c r="L418" s="141" t="str">
        <f ca="1">IF(FN_MC!AM439="","*",FN_MC!AM439)</f>
        <v>-</v>
      </c>
      <c r="M418" s="141" t="str">
        <f ca="1">IF(FN_MC!AP439="","*",FN_MC!AP439)</f>
        <v>-</v>
      </c>
      <c r="N418" s="141" t="str">
        <f ca="1"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 ca="1">IF(FN_MC!S440="","*",FN_MC!S440)</f>
        <v>-</v>
      </c>
      <c r="D419" s="99" t="str">
        <f ca="1"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 ca="1"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 ca="1">IF(FN_MC!AK440="","*",FN_MC!AK440)</f>
        <v>-</v>
      </c>
      <c r="L419" s="141" t="str">
        <f ca="1">IF(FN_MC!AM440="","*",FN_MC!AM440)</f>
        <v>-</v>
      </c>
      <c r="M419" s="141" t="str">
        <f ca="1">IF(FN_MC!AP440="","*",FN_MC!AP440)</f>
        <v>-</v>
      </c>
      <c r="N419" s="141" t="str">
        <f ca="1"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 ca="1">IF(FN_MC!S441="","*",FN_MC!S441)</f>
        <v>-</v>
      </c>
      <c r="D420" s="99" t="str">
        <f ca="1"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 ca="1"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 ca="1">IF(FN_MC!AK441="","*",FN_MC!AK441)</f>
        <v>-</v>
      </c>
      <c r="L420" s="141" t="str">
        <f ca="1">IF(FN_MC!AM441="","*",FN_MC!AM441)</f>
        <v>-</v>
      </c>
      <c r="M420" s="141" t="str">
        <f ca="1">IF(FN_MC!AP441="","*",FN_MC!AP441)</f>
        <v>-</v>
      </c>
      <c r="N420" s="141" t="str">
        <f ca="1"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 ca="1">IF(FN_MC!S442="","*",FN_MC!S442)</f>
        <v>-</v>
      </c>
      <c r="D421" s="99" t="str">
        <f ca="1"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 ca="1"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 ca="1">IF(FN_MC!AK442="","*",FN_MC!AK442)</f>
        <v>-</v>
      </c>
      <c r="L421" s="141" t="str">
        <f ca="1">IF(FN_MC!AM442="","*",FN_MC!AM442)</f>
        <v>-</v>
      </c>
      <c r="M421" s="141" t="str">
        <f ca="1">IF(FN_MC!AP442="","*",FN_MC!AP442)</f>
        <v>-</v>
      </c>
      <c r="N421" s="141" t="str">
        <f ca="1"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 ca="1">IF(FN_MC!S443="","*",FN_MC!S443)</f>
        <v>-</v>
      </c>
      <c r="D422" s="99" t="str">
        <f ca="1"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 ca="1"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 ca="1">IF(FN_MC!AK443="","*",FN_MC!AK443)</f>
        <v>-</v>
      </c>
      <c r="L422" s="141" t="str">
        <f ca="1">IF(FN_MC!AM443="","*",FN_MC!AM443)</f>
        <v>-</v>
      </c>
      <c r="M422" s="141" t="str">
        <f ca="1">IF(FN_MC!AP443="","*",FN_MC!AP443)</f>
        <v>-</v>
      </c>
      <c r="N422" s="141" t="str">
        <f ca="1"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 ca="1">IF(FN_MC!S444="","*",FN_MC!S444)</f>
        <v>-</v>
      </c>
      <c r="D423" s="99" t="str">
        <f ca="1"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 ca="1"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 ca="1">IF(FN_MC!AK444="","*",FN_MC!AK444)</f>
        <v>-</v>
      </c>
      <c r="L423" s="141" t="str">
        <f ca="1">IF(FN_MC!AM444="","*",FN_MC!AM444)</f>
        <v>-</v>
      </c>
      <c r="M423" s="141" t="str">
        <f ca="1">IF(FN_MC!AP444="","*",FN_MC!AP444)</f>
        <v>-</v>
      </c>
      <c r="N423" s="141" t="str">
        <f ca="1"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 ca="1">IF(FN_MC!S445="","*",FN_MC!S445)</f>
        <v>-</v>
      </c>
      <c r="D424" s="99" t="str">
        <f ca="1"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 ca="1"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 ca="1">IF(FN_MC!AK445="","*",FN_MC!AK445)</f>
        <v>-</v>
      </c>
      <c r="L424" s="141" t="str">
        <f ca="1">IF(FN_MC!AM445="","*",FN_MC!AM445)</f>
        <v>-</v>
      </c>
      <c r="M424" s="141" t="str">
        <f ca="1">IF(FN_MC!AP445="","*",FN_MC!AP445)</f>
        <v>-</v>
      </c>
      <c r="N424" s="141" t="str">
        <f ca="1"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 ca="1">IF(FN_MC!S446="","*",FN_MC!S446)</f>
        <v>-</v>
      </c>
      <c r="D425" s="99" t="str">
        <f ca="1"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 ca="1"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 ca="1">IF(FN_MC!AK446="","*",FN_MC!AK446)</f>
        <v>-</v>
      </c>
      <c r="L425" s="141" t="str">
        <f ca="1">IF(FN_MC!AM446="","*",FN_MC!AM446)</f>
        <v>-</v>
      </c>
      <c r="M425" s="141" t="str">
        <f ca="1">IF(FN_MC!AP446="","*",FN_MC!AP446)</f>
        <v>-</v>
      </c>
      <c r="N425" s="141" t="str">
        <f ca="1"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 ca="1">IF(FN_MC!S447="","*",FN_MC!S447)</f>
        <v>-</v>
      </c>
      <c r="D426" s="99" t="str">
        <f ca="1"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 ca="1"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 ca="1">IF(FN_MC!AK447="","*",FN_MC!AK447)</f>
        <v>-</v>
      </c>
      <c r="L426" s="141" t="str">
        <f ca="1">IF(FN_MC!AM447="","*",FN_MC!AM447)</f>
        <v>-</v>
      </c>
      <c r="M426" s="141" t="str">
        <f ca="1">IF(FN_MC!AP447="","*",FN_MC!AP447)</f>
        <v>-</v>
      </c>
      <c r="N426" s="141" t="str">
        <f ca="1"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 ca="1">IF(FN_MC!S448="","*",FN_MC!S448)</f>
        <v>-</v>
      </c>
      <c r="D427" s="99" t="str">
        <f ca="1"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 ca="1"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 ca="1">IF(FN_MC!AK448="","*",FN_MC!AK448)</f>
        <v>-</v>
      </c>
      <c r="L427" s="141" t="str">
        <f ca="1">IF(FN_MC!AM448="","*",FN_MC!AM448)</f>
        <v>-</v>
      </c>
      <c r="M427" s="141" t="str">
        <f ca="1">IF(FN_MC!AP448="","*",FN_MC!AP448)</f>
        <v>-</v>
      </c>
      <c r="N427" s="141" t="str">
        <f ca="1"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 ca="1">IF(FN_MC!S449="","*",FN_MC!S449)</f>
        <v>-</v>
      </c>
      <c r="D428" s="99" t="str">
        <f ca="1"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 ca="1"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 ca="1">IF(FN_MC!AK449="","*",FN_MC!AK449)</f>
        <v>-</v>
      </c>
      <c r="L428" s="141" t="str">
        <f ca="1">IF(FN_MC!AM449="","*",FN_MC!AM449)</f>
        <v>-</v>
      </c>
      <c r="M428" s="141" t="str">
        <f ca="1">IF(FN_MC!AP449="","*",FN_MC!AP449)</f>
        <v>-</v>
      </c>
      <c r="N428" s="141" t="str">
        <f ca="1"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 ca="1">IF(FN_MC!S450="","*",FN_MC!S450)</f>
        <v>-</v>
      </c>
      <c r="D429" s="99" t="str">
        <f ca="1"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 ca="1"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 ca="1">IF(FN_MC!AK450="","*",FN_MC!AK450)</f>
        <v>-</v>
      </c>
      <c r="L429" s="141" t="str">
        <f ca="1">IF(FN_MC!AM450="","*",FN_MC!AM450)</f>
        <v>-</v>
      </c>
      <c r="M429" s="141" t="str">
        <f ca="1">IF(FN_MC!AP450="","*",FN_MC!AP450)</f>
        <v>-</v>
      </c>
      <c r="N429" s="141" t="str">
        <f ca="1"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 ca="1">IF(FN_MC!S451="","*",FN_MC!S451)</f>
        <v>-</v>
      </c>
      <c r="D430" s="99" t="str">
        <f ca="1"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 ca="1"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 ca="1">IF(FN_MC!AK451="","*",FN_MC!AK451)</f>
        <v>-</v>
      </c>
      <c r="L430" s="141" t="str">
        <f ca="1">IF(FN_MC!AM451="","*",FN_MC!AM451)</f>
        <v>-</v>
      </c>
      <c r="M430" s="141" t="str">
        <f ca="1">IF(FN_MC!AP451="","*",FN_MC!AP451)</f>
        <v>-</v>
      </c>
      <c r="N430" s="141" t="str">
        <f ca="1"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 ca="1">IF(FN_MC!S452="","*",FN_MC!S452)</f>
        <v>-</v>
      </c>
      <c r="D431" s="99" t="str">
        <f ca="1"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 ca="1"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 ca="1">IF(FN_MC!AK452="","*",FN_MC!AK452)</f>
        <v>-</v>
      </c>
      <c r="L431" s="141" t="str">
        <f ca="1">IF(FN_MC!AM452="","*",FN_MC!AM452)</f>
        <v>-</v>
      </c>
      <c r="M431" s="141" t="str">
        <f ca="1">IF(FN_MC!AP452="","*",FN_MC!AP452)</f>
        <v>-</v>
      </c>
      <c r="N431" s="141" t="str">
        <f ca="1"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 ca="1">IF(FN_MC!S453="","*",FN_MC!S453)</f>
        <v>-</v>
      </c>
      <c r="D432" s="99" t="str">
        <f ca="1"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 ca="1"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 ca="1">IF(FN_MC!AK453="","*",FN_MC!AK453)</f>
        <v>-</v>
      </c>
      <c r="L432" s="141" t="str">
        <f ca="1">IF(FN_MC!AM453="","*",FN_MC!AM453)</f>
        <v>-</v>
      </c>
      <c r="M432" s="141" t="str">
        <f ca="1">IF(FN_MC!AP453="","*",FN_MC!AP453)</f>
        <v>-</v>
      </c>
      <c r="N432" s="141" t="str">
        <f ca="1"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 ca="1">IF(FN_MC!S454="","*",FN_MC!S454)</f>
        <v>-</v>
      </c>
      <c r="D433" s="99" t="str">
        <f ca="1"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 ca="1"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 ca="1">IF(FN_MC!AK454="","*",FN_MC!AK454)</f>
        <v>-</v>
      </c>
      <c r="L433" s="141" t="str">
        <f ca="1">IF(FN_MC!AM454="","*",FN_MC!AM454)</f>
        <v>-</v>
      </c>
      <c r="M433" s="141" t="str">
        <f ca="1">IF(FN_MC!AP454="","*",FN_MC!AP454)</f>
        <v>-</v>
      </c>
      <c r="N433" s="141" t="str">
        <f ca="1"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 ca="1">IF(FN_MC!S455="","*",FN_MC!S455)</f>
        <v>-</v>
      </c>
      <c r="D434" s="99" t="str">
        <f ca="1"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 ca="1"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 ca="1">IF(FN_MC!AK455="","*",FN_MC!AK455)</f>
        <v>-</v>
      </c>
      <c r="L434" s="141" t="str">
        <f ca="1">IF(FN_MC!AM455="","*",FN_MC!AM455)</f>
        <v>-</v>
      </c>
      <c r="M434" s="141" t="str">
        <f ca="1">IF(FN_MC!AP455="","*",FN_MC!AP455)</f>
        <v>-</v>
      </c>
      <c r="N434" s="141" t="str">
        <f ca="1"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 ca="1">IF(FN_MC!S456="","*",FN_MC!S456)</f>
        <v>-</v>
      </c>
      <c r="D435" s="99" t="str">
        <f ca="1"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 ca="1"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 ca="1">IF(FN_MC!AK456="","*",FN_MC!AK456)</f>
        <v>-</v>
      </c>
      <c r="L435" s="141" t="str">
        <f ca="1">IF(FN_MC!AM456="","*",FN_MC!AM456)</f>
        <v>-</v>
      </c>
      <c r="M435" s="141" t="str">
        <f ca="1">IF(FN_MC!AP456="","*",FN_MC!AP456)</f>
        <v>-</v>
      </c>
      <c r="N435" s="141" t="str">
        <f ca="1"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 ca="1">IF(FN_MC!S457="","*",FN_MC!S457)</f>
        <v>-</v>
      </c>
      <c r="D436" s="99" t="str">
        <f ca="1"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 ca="1"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 ca="1">IF(FN_MC!AK457="","*",FN_MC!AK457)</f>
        <v>-</v>
      </c>
      <c r="L436" s="141" t="str">
        <f ca="1">IF(FN_MC!AM457="","*",FN_MC!AM457)</f>
        <v>-</v>
      </c>
      <c r="M436" s="141" t="str">
        <f ca="1">IF(FN_MC!AP457="","*",FN_MC!AP457)</f>
        <v>-</v>
      </c>
      <c r="N436" s="141" t="str">
        <f ca="1"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 ca="1">IF(FN_MC!S458="","*",FN_MC!S458)</f>
        <v>-</v>
      </c>
      <c r="D437" s="99" t="str">
        <f ca="1"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 ca="1"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 ca="1">IF(FN_MC!AK458="","*",FN_MC!AK458)</f>
        <v>-</v>
      </c>
      <c r="L437" s="141" t="str">
        <f ca="1">IF(FN_MC!AM458="","*",FN_MC!AM458)</f>
        <v>-</v>
      </c>
      <c r="M437" s="141" t="str">
        <f ca="1">IF(FN_MC!AP458="","*",FN_MC!AP458)</f>
        <v>-</v>
      </c>
      <c r="N437" s="141" t="str">
        <f ca="1"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 ca="1">IF(FN_MC!S459="","*",FN_MC!S459)</f>
        <v>-</v>
      </c>
      <c r="D438" s="99" t="str">
        <f ca="1"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 ca="1"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 ca="1">IF(FN_MC!AK459="","*",FN_MC!AK459)</f>
        <v>-</v>
      </c>
      <c r="L438" s="141" t="str">
        <f ca="1">IF(FN_MC!AM459="","*",FN_MC!AM459)</f>
        <v>-</v>
      </c>
      <c r="M438" s="141" t="str">
        <f ca="1">IF(FN_MC!AP459="","*",FN_MC!AP459)</f>
        <v>-</v>
      </c>
      <c r="N438" s="141" t="str">
        <f ca="1"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 ca="1">IF(FN_MC!S460="","*",FN_MC!S460)</f>
        <v>-</v>
      </c>
      <c r="D439" s="99" t="str">
        <f ca="1"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 ca="1"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 ca="1">IF(FN_MC!AK460="","*",FN_MC!AK460)</f>
        <v>-</v>
      </c>
      <c r="L439" s="141" t="str">
        <f ca="1">IF(FN_MC!AM460="","*",FN_MC!AM460)</f>
        <v>-</v>
      </c>
      <c r="M439" s="141" t="str">
        <f ca="1">IF(FN_MC!AP460="","*",FN_MC!AP460)</f>
        <v>-</v>
      </c>
      <c r="N439" s="141" t="str">
        <f ca="1"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 ca="1">IF(FN_MC!S461="","*",FN_MC!S461)</f>
        <v>-</v>
      </c>
      <c r="D440" s="99" t="str">
        <f ca="1"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 ca="1"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 ca="1">IF(FN_MC!AK461="","*",FN_MC!AK461)</f>
        <v>-</v>
      </c>
      <c r="L440" s="141" t="str">
        <f ca="1">IF(FN_MC!AM461="","*",FN_MC!AM461)</f>
        <v>-</v>
      </c>
      <c r="M440" s="141" t="str">
        <f ca="1">IF(FN_MC!AP461="","*",FN_MC!AP461)</f>
        <v>-</v>
      </c>
      <c r="N440" s="141" t="str">
        <f ca="1"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 ca="1">IF(FN_MC!S462="","*",FN_MC!S462)</f>
        <v>-</v>
      </c>
      <c r="D441" s="99" t="str">
        <f ca="1"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 ca="1"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 ca="1">IF(FN_MC!AK462="","*",FN_MC!AK462)</f>
        <v>-</v>
      </c>
      <c r="L441" s="141" t="str">
        <f ca="1">IF(FN_MC!AM462="","*",FN_MC!AM462)</f>
        <v>-</v>
      </c>
      <c r="M441" s="141" t="str">
        <f ca="1">IF(FN_MC!AP462="","*",FN_MC!AP462)</f>
        <v>-</v>
      </c>
      <c r="N441" s="141" t="str">
        <f ca="1"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 ca="1">IF(FN_MC!S463="","*",FN_MC!S463)</f>
        <v>-</v>
      </c>
      <c r="D442" s="99" t="str">
        <f ca="1"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 ca="1"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 ca="1">IF(FN_MC!AK463="","*",FN_MC!AK463)</f>
        <v>-</v>
      </c>
      <c r="L442" s="141" t="str">
        <f ca="1">IF(FN_MC!AM463="","*",FN_MC!AM463)</f>
        <v>-</v>
      </c>
      <c r="M442" s="141" t="str">
        <f ca="1">IF(FN_MC!AP463="","*",FN_MC!AP463)</f>
        <v>-</v>
      </c>
      <c r="N442" s="141" t="str">
        <f ca="1"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 ca="1">IF(FN_MC!S464="","*",FN_MC!S464)</f>
        <v>-</v>
      </c>
      <c r="D443" s="99" t="str">
        <f ca="1"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 ca="1"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 ca="1">IF(FN_MC!AK464="","*",FN_MC!AK464)</f>
        <v>-</v>
      </c>
      <c r="L443" s="141" t="str">
        <f ca="1">IF(FN_MC!AM464="","*",FN_MC!AM464)</f>
        <v>-</v>
      </c>
      <c r="M443" s="141" t="str">
        <f ca="1">IF(FN_MC!AP464="","*",FN_MC!AP464)</f>
        <v>-</v>
      </c>
      <c r="N443" s="141" t="str">
        <f ca="1"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 ca="1">IF(FN_MC!S465="","*",FN_MC!S465)</f>
        <v>-</v>
      </c>
      <c r="D444" s="99" t="str">
        <f ca="1"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 ca="1"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 ca="1">IF(FN_MC!AK465="","*",FN_MC!AK465)</f>
        <v>-</v>
      </c>
      <c r="L444" s="141" t="str">
        <f ca="1">IF(FN_MC!AM465="","*",FN_MC!AM465)</f>
        <v>-</v>
      </c>
      <c r="M444" s="141" t="str">
        <f ca="1">IF(FN_MC!AP465="","*",FN_MC!AP465)</f>
        <v>-</v>
      </c>
      <c r="N444" s="141" t="str">
        <f ca="1"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 ca="1">IF(FN_MC!S466="","*",FN_MC!S466)</f>
        <v>-</v>
      </c>
      <c r="D445" s="99" t="str">
        <f ca="1"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 ca="1"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 ca="1">IF(FN_MC!AK466="","*",FN_MC!AK466)</f>
        <v>-</v>
      </c>
      <c r="L445" s="141" t="str">
        <f ca="1">IF(FN_MC!AM466="","*",FN_MC!AM466)</f>
        <v>-</v>
      </c>
      <c r="M445" s="141" t="str">
        <f ca="1">IF(FN_MC!AP466="","*",FN_MC!AP466)</f>
        <v>-</v>
      </c>
      <c r="N445" s="141" t="str">
        <f ca="1"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 ca="1">IF(FN_MC!S467="","*",FN_MC!S467)</f>
        <v>-</v>
      </c>
      <c r="D446" s="99" t="str">
        <f ca="1"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 ca="1"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 ca="1">IF(FN_MC!AK467="","*",FN_MC!AK467)</f>
        <v>-</v>
      </c>
      <c r="L446" s="141" t="str">
        <f ca="1">IF(FN_MC!AM467="","*",FN_MC!AM467)</f>
        <v>-</v>
      </c>
      <c r="M446" s="141" t="str">
        <f ca="1">IF(FN_MC!AP467="","*",FN_MC!AP467)</f>
        <v>-</v>
      </c>
      <c r="N446" s="141" t="str">
        <f ca="1"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 ca="1">IF(FN_MC!S468="","*",FN_MC!S468)</f>
        <v>-</v>
      </c>
      <c r="D447" s="99" t="str">
        <f ca="1"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 ca="1"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 ca="1">IF(FN_MC!AK468="","*",FN_MC!AK468)</f>
        <v>-</v>
      </c>
      <c r="L447" s="141" t="str">
        <f ca="1">IF(FN_MC!AM468="","*",FN_MC!AM468)</f>
        <v>-</v>
      </c>
      <c r="M447" s="141" t="str">
        <f ca="1">IF(FN_MC!AP468="","*",FN_MC!AP468)</f>
        <v>-</v>
      </c>
      <c r="N447" s="141" t="str">
        <f ca="1"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 ca="1">IF(FN_MC!S469="","*",FN_MC!S469)</f>
        <v>-</v>
      </c>
      <c r="D448" s="99" t="str">
        <f ca="1"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 ca="1"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 ca="1">IF(FN_MC!AK469="","*",FN_MC!AK469)</f>
        <v>-</v>
      </c>
      <c r="L448" s="141" t="str">
        <f ca="1">IF(FN_MC!AM469="","*",FN_MC!AM469)</f>
        <v>-</v>
      </c>
      <c r="M448" s="141" t="str">
        <f ca="1">IF(FN_MC!AP469="","*",FN_MC!AP469)</f>
        <v>-</v>
      </c>
      <c r="N448" s="141" t="str">
        <f ca="1"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 ca="1">IF(FN_MC!S470="","*",FN_MC!S470)</f>
        <v>-</v>
      </c>
      <c r="D449" s="99" t="str">
        <f ca="1"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 ca="1"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 ca="1">IF(FN_MC!AK470="","*",FN_MC!AK470)</f>
        <v>-</v>
      </c>
      <c r="L449" s="141" t="str">
        <f ca="1">IF(FN_MC!AM470="","*",FN_MC!AM470)</f>
        <v>-</v>
      </c>
      <c r="M449" s="141" t="str">
        <f ca="1">IF(FN_MC!AP470="","*",FN_MC!AP470)</f>
        <v>-</v>
      </c>
      <c r="N449" s="141" t="str">
        <f ca="1"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 ca="1">IF(FN_MC!S471="","*",FN_MC!S471)</f>
        <v>-</v>
      </c>
      <c r="D450" s="99" t="str">
        <f ca="1"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 ca="1"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 ca="1">IF(FN_MC!AK471="","*",FN_MC!AK471)</f>
        <v>-</v>
      </c>
      <c r="L450" s="141" t="str">
        <f ca="1">IF(FN_MC!AM471="","*",FN_MC!AM471)</f>
        <v>-</v>
      </c>
      <c r="M450" s="141" t="str">
        <f ca="1">IF(FN_MC!AP471="","*",FN_MC!AP471)</f>
        <v>-</v>
      </c>
      <c r="N450" s="141" t="str">
        <f ca="1"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 ca="1">IF(FN_MC!S472="","*",FN_MC!S472)</f>
        <v>-</v>
      </c>
      <c r="D451" s="99" t="str">
        <f ca="1"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 ca="1"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 ca="1">IF(FN_MC!AK472="","*",FN_MC!AK472)</f>
        <v>-</v>
      </c>
      <c r="L451" s="141" t="str">
        <f ca="1">IF(FN_MC!AM472="","*",FN_MC!AM472)</f>
        <v>-</v>
      </c>
      <c r="M451" s="141" t="str">
        <f ca="1">IF(FN_MC!AP472="","*",FN_MC!AP472)</f>
        <v>-</v>
      </c>
      <c r="N451" s="141" t="str">
        <f ca="1"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 ca="1">IF(FN_MC!S473="","*",FN_MC!S473)</f>
        <v>-</v>
      </c>
      <c r="D452" s="99" t="str">
        <f ca="1"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 ca="1"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 ca="1">IF(FN_MC!AK473="","*",FN_MC!AK473)</f>
        <v>-</v>
      </c>
      <c r="L452" s="141" t="str">
        <f ca="1">IF(FN_MC!AM473="","*",FN_MC!AM473)</f>
        <v>-</v>
      </c>
      <c r="M452" s="141" t="str">
        <f ca="1">IF(FN_MC!AP473="","*",FN_MC!AP473)</f>
        <v>-</v>
      </c>
      <c r="N452" s="141" t="str">
        <f ca="1"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 ca="1">IF(FN_MC!S474="","*",FN_MC!S474)</f>
        <v>-</v>
      </c>
      <c r="D453" s="99" t="str">
        <f ca="1"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 ca="1"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 ca="1">IF(FN_MC!AK474="","*",FN_MC!AK474)</f>
        <v>-</v>
      </c>
      <c r="L453" s="141" t="str">
        <f ca="1">IF(FN_MC!AM474="","*",FN_MC!AM474)</f>
        <v>-</v>
      </c>
      <c r="M453" s="141" t="str">
        <f ca="1">IF(FN_MC!AP474="","*",FN_MC!AP474)</f>
        <v>-</v>
      </c>
      <c r="N453" s="141" t="str">
        <f ca="1"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 ca="1">IF(FN_MC!S475="","*",FN_MC!S475)</f>
        <v>-</v>
      </c>
      <c r="D454" s="99" t="str">
        <f ca="1"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 ca="1"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 ca="1">IF(FN_MC!AK475="","*",FN_MC!AK475)</f>
        <v>-</v>
      </c>
      <c r="L454" s="141" t="str">
        <f ca="1">IF(FN_MC!AM475="","*",FN_MC!AM475)</f>
        <v>-</v>
      </c>
      <c r="M454" s="141" t="str">
        <f ca="1">IF(FN_MC!AP475="","*",FN_MC!AP475)</f>
        <v>-</v>
      </c>
      <c r="N454" s="141" t="str">
        <f ca="1"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 ca="1">IF(FN_MC!S476="","*",FN_MC!S476)</f>
        <v>-</v>
      </c>
      <c r="D455" s="99" t="str">
        <f ca="1"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 ca="1"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 ca="1">IF(FN_MC!AK476="","*",FN_MC!AK476)</f>
        <v>-</v>
      </c>
      <c r="L455" s="141" t="str">
        <f ca="1">IF(FN_MC!AM476="","*",FN_MC!AM476)</f>
        <v>-</v>
      </c>
      <c r="M455" s="141" t="str">
        <f ca="1">IF(FN_MC!AP476="","*",FN_MC!AP476)</f>
        <v>-</v>
      </c>
      <c r="N455" s="141" t="str">
        <f ca="1"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 ca="1">IF(FN_MC!S477="","*",FN_MC!S477)</f>
        <v>-</v>
      </c>
      <c r="D456" s="99" t="str">
        <f ca="1"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 ca="1"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 ca="1">IF(FN_MC!AK477="","*",FN_MC!AK477)</f>
        <v>-</v>
      </c>
      <c r="L456" s="141" t="str">
        <f ca="1">IF(FN_MC!AM477="","*",FN_MC!AM477)</f>
        <v>-</v>
      </c>
      <c r="M456" s="141" t="str">
        <f ca="1">IF(FN_MC!AP477="","*",FN_MC!AP477)</f>
        <v>-</v>
      </c>
      <c r="N456" s="141" t="str">
        <f ca="1"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 ca="1">IF(FN_MC!S478="","*",FN_MC!S478)</f>
        <v>-</v>
      </c>
      <c r="D457" s="99" t="str">
        <f ca="1"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 ca="1"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 ca="1">IF(FN_MC!AK478="","*",FN_MC!AK478)</f>
        <v>-</v>
      </c>
      <c r="L457" s="141" t="str">
        <f ca="1">IF(FN_MC!AM478="","*",FN_MC!AM478)</f>
        <v>-</v>
      </c>
      <c r="M457" s="141" t="str">
        <f ca="1">IF(FN_MC!AP478="","*",FN_MC!AP478)</f>
        <v>-</v>
      </c>
      <c r="N457" s="141" t="str">
        <f ca="1"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 ca="1">IF(FN_MC!S479="","*",FN_MC!S479)</f>
        <v>-</v>
      </c>
      <c r="D458" s="99" t="str">
        <f ca="1"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 ca="1"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 ca="1">IF(FN_MC!AK479="","*",FN_MC!AK479)</f>
        <v>-</v>
      </c>
      <c r="L458" s="141" t="str">
        <f ca="1">IF(FN_MC!AM479="","*",FN_MC!AM479)</f>
        <v>-</v>
      </c>
      <c r="M458" s="141" t="str">
        <f ca="1">IF(FN_MC!AP479="","*",FN_MC!AP479)</f>
        <v>-</v>
      </c>
      <c r="N458" s="141" t="str">
        <f ca="1"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 ca="1">IF(FN_MC!S480="","*",FN_MC!S480)</f>
        <v>-</v>
      </c>
      <c r="D459" s="99" t="str">
        <f ca="1"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 ca="1"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 ca="1">IF(FN_MC!AK480="","*",FN_MC!AK480)</f>
        <v>-</v>
      </c>
      <c r="L459" s="141" t="str">
        <f ca="1">IF(FN_MC!AM480="","*",FN_MC!AM480)</f>
        <v>-</v>
      </c>
      <c r="M459" s="141" t="str">
        <f ca="1">IF(FN_MC!AP480="","*",FN_MC!AP480)</f>
        <v>-</v>
      </c>
      <c r="N459" s="141" t="str">
        <f ca="1"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 ca="1">IF(FN_MC!S481="","*",FN_MC!S481)</f>
        <v>-</v>
      </c>
      <c r="D460" s="99" t="str">
        <f ca="1"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 ca="1"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 ca="1">IF(FN_MC!AK481="","*",FN_MC!AK481)</f>
        <v>-</v>
      </c>
      <c r="L460" s="141" t="str">
        <f ca="1">IF(FN_MC!AM481="","*",FN_MC!AM481)</f>
        <v>-</v>
      </c>
      <c r="M460" s="141" t="str">
        <f ca="1">IF(FN_MC!AP481="","*",FN_MC!AP481)</f>
        <v>-</v>
      </c>
      <c r="N460" s="141" t="str">
        <f ca="1"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 ca="1">IF(FN_MC!S482="","*",FN_MC!S482)</f>
        <v>-</v>
      </c>
      <c r="D461" s="99" t="str">
        <f ca="1"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 ca="1"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 ca="1">IF(FN_MC!AK482="","*",FN_MC!AK482)</f>
        <v>-</v>
      </c>
      <c r="L461" s="141" t="str">
        <f ca="1">IF(FN_MC!AM482="","*",FN_MC!AM482)</f>
        <v>-</v>
      </c>
      <c r="M461" s="141" t="str">
        <f ca="1">IF(FN_MC!AP482="","*",FN_MC!AP482)</f>
        <v>-</v>
      </c>
      <c r="N461" s="141" t="str">
        <f ca="1"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 ca="1">IF(FN_MC!S483="","*",FN_MC!S483)</f>
        <v>-</v>
      </c>
      <c r="D462" s="99" t="str">
        <f ca="1"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 ca="1"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 ca="1">IF(FN_MC!AK483="","*",FN_MC!AK483)</f>
        <v>-</v>
      </c>
      <c r="L462" s="141" t="str">
        <f ca="1">IF(FN_MC!AM483="","*",FN_MC!AM483)</f>
        <v>-</v>
      </c>
      <c r="M462" s="141" t="str">
        <f ca="1">IF(FN_MC!AP483="","*",FN_MC!AP483)</f>
        <v>-</v>
      </c>
      <c r="N462" s="141" t="str">
        <f ca="1"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 ca="1">IF(FN_MC!S484="","*",FN_MC!S484)</f>
        <v>-</v>
      </c>
      <c r="D463" s="99" t="str">
        <f ca="1"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 ca="1"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 ca="1">IF(FN_MC!AK484="","*",FN_MC!AK484)</f>
        <v>-</v>
      </c>
      <c r="L463" s="141" t="str">
        <f ca="1">IF(FN_MC!AM484="","*",FN_MC!AM484)</f>
        <v>-</v>
      </c>
      <c r="M463" s="141" t="str">
        <f ca="1">IF(FN_MC!AP484="","*",FN_MC!AP484)</f>
        <v>-</v>
      </c>
      <c r="N463" s="141" t="str">
        <f ca="1"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 ca="1">IF(FN_MC!S485="","*",FN_MC!S485)</f>
        <v>-</v>
      </c>
      <c r="D464" s="99" t="str">
        <f ca="1"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 ca="1"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 ca="1">IF(FN_MC!AK485="","*",FN_MC!AK485)</f>
        <v>-</v>
      </c>
      <c r="L464" s="141" t="str">
        <f ca="1">IF(FN_MC!AM485="","*",FN_MC!AM485)</f>
        <v>-</v>
      </c>
      <c r="M464" s="141" t="str">
        <f ca="1">IF(FN_MC!AP485="","*",FN_MC!AP485)</f>
        <v>-</v>
      </c>
      <c r="N464" s="141" t="str">
        <f ca="1"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 ca="1">IF(FN_MC!S486="","*",FN_MC!S486)</f>
        <v>-</v>
      </c>
      <c r="D465" s="99" t="str">
        <f ca="1"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 ca="1"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 ca="1">IF(FN_MC!AK486="","*",FN_MC!AK486)</f>
        <v>-</v>
      </c>
      <c r="L465" s="141" t="str">
        <f ca="1">IF(FN_MC!AM486="","*",FN_MC!AM486)</f>
        <v>-</v>
      </c>
      <c r="M465" s="141" t="str">
        <f ca="1">IF(FN_MC!AP486="","*",FN_MC!AP486)</f>
        <v>-</v>
      </c>
      <c r="N465" s="141" t="str">
        <f ca="1"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 ca="1">IF(FN_MC!S487="","*",FN_MC!S487)</f>
        <v>-</v>
      </c>
      <c r="D466" s="99" t="str">
        <f ca="1"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 ca="1"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 ca="1">IF(FN_MC!AK487="","*",FN_MC!AK487)</f>
        <v>-</v>
      </c>
      <c r="L466" s="141" t="str">
        <f ca="1">IF(FN_MC!AM487="","*",FN_MC!AM487)</f>
        <v>-</v>
      </c>
      <c r="M466" s="141" t="str">
        <f ca="1">IF(FN_MC!AP487="","*",FN_MC!AP487)</f>
        <v>-</v>
      </c>
      <c r="N466" s="141" t="str">
        <f ca="1"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 ca="1">IF(FN_MC!S488="","*",FN_MC!S488)</f>
        <v>-</v>
      </c>
      <c r="D467" s="99" t="str">
        <f ca="1"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 ca="1"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 ca="1">IF(FN_MC!AK488="","*",FN_MC!AK488)</f>
        <v>-</v>
      </c>
      <c r="L467" s="141" t="str">
        <f ca="1">IF(FN_MC!AM488="","*",FN_MC!AM488)</f>
        <v>-</v>
      </c>
      <c r="M467" s="141" t="str">
        <f ca="1">IF(FN_MC!AP488="","*",FN_MC!AP488)</f>
        <v>-</v>
      </c>
      <c r="N467" s="141" t="str">
        <f ca="1"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 ca="1">IF(FN_MC!S489="","*",FN_MC!S489)</f>
        <v>-</v>
      </c>
      <c r="D468" s="99" t="str">
        <f ca="1"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 ca="1"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 ca="1">IF(FN_MC!AK489="","*",FN_MC!AK489)</f>
        <v>-</v>
      </c>
      <c r="L468" s="141" t="str">
        <f ca="1">IF(FN_MC!AM489="","*",FN_MC!AM489)</f>
        <v>-</v>
      </c>
      <c r="M468" s="141" t="str">
        <f ca="1">IF(FN_MC!AP489="","*",FN_MC!AP489)</f>
        <v>-</v>
      </c>
      <c r="N468" s="141" t="str">
        <f ca="1"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 ca="1">IF(FN_MC!S490="","*",FN_MC!S490)</f>
        <v>-</v>
      </c>
      <c r="D469" s="99" t="str">
        <f ca="1"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 ca="1"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 ca="1">IF(FN_MC!AK490="","*",FN_MC!AK490)</f>
        <v>-</v>
      </c>
      <c r="L469" s="141" t="str">
        <f ca="1">IF(FN_MC!AM490="","*",FN_MC!AM490)</f>
        <v>-</v>
      </c>
      <c r="M469" s="141" t="str">
        <f ca="1">IF(FN_MC!AP490="","*",FN_MC!AP490)</f>
        <v>-</v>
      </c>
      <c r="N469" s="141" t="str">
        <f ca="1"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 ca="1">IF(FN_MC!S491="","*",FN_MC!S491)</f>
        <v>-</v>
      </c>
      <c r="D470" s="99" t="str">
        <f ca="1"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 ca="1"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 ca="1">IF(FN_MC!AK491="","*",FN_MC!AK491)</f>
        <v>-</v>
      </c>
      <c r="L470" s="141" t="str">
        <f ca="1">IF(FN_MC!AM491="","*",FN_MC!AM491)</f>
        <v>-</v>
      </c>
      <c r="M470" s="141" t="str">
        <f ca="1">IF(FN_MC!AP491="","*",FN_MC!AP491)</f>
        <v>-</v>
      </c>
      <c r="N470" s="141" t="str">
        <f ca="1"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 ca="1">IF(FN_MC!S492="","*",FN_MC!S492)</f>
        <v>-</v>
      </c>
      <c r="D471" s="99" t="str">
        <f ca="1"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 ca="1"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 ca="1">IF(FN_MC!AK492="","*",FN_MC!AK492)</f>
        <v>-</v>
      </c>
      <c r="L471" s="141" t="str">
        <f ca="1">IF(FN_MC!AM492="","*",FN_MC!AM492)</f>
        <v>-</v>
      </c>
      <c r="M471" s="141" t="str">
        <f ca="1">IF(FN_MC!AP492="","*",FN_MC!AP492)</f>
        <v>-</v>
      </c>
      <c r="N471" s="141" t="str">
        <f ca="1"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 ca="1">IF(FN_MC!S493="","*",FN_MC!S493)</f>
        <v>-</v>
      </c>
      <c r="D472" s="99" t="str">
        <f ca="1"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 ca="1"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 ca="1">IF(FN_MC!AK493="","*",FN_MC!AK493)</f>
        <v>-</v>
      </c>
      <c r="L472" s="141" t="str">
        <f ca="1">IF(FN_MC!AM493="","*",FN_MC!AM493)</f>
        <v>-</v>
      </c>
      <c r="M472" s="141" t="str">
        <f ca="1">IF(FN_MC!AP493="","*",FN_MC!AP493)</f>
        <v>-</v>
      </c>
      <c r="N472" s="141" t="str">
        <f ca="1"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 ca="1">IF(FN_MC!S494="","*",FN_MC!S494)</f>
        <v>-</v>
      </c>
      <c r="D473" s="99" t="str">
        <f ca="1"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 ca="1"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 ca="1">IF(FN_MC!AK494="","*",FN_MC!AK494)</f>
        <v>-</v>
      </c>
      <c r="L473" s="141" t="str">
        <f ca="1">IF(FN_MC!AM494="","*",FN_MC!AM494)</f>
        <v>-</v>
      </c>
      <c r="M473" s="141" t="str">
        <f ca="1">IF(FN_MC!AP494="","*",FN_MC!AP494)</f>
        <v>-</v>
      </c>
      <c r="N473" s="141" t="str">
        <f ca="1"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 ca="1">IF(FN_MC!S495="","*",FN_MC!S495)</f>
        <v>-</v>
      </c>
      <c r="D474" s="99" t="str">
        <f ca="1"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 ca="1"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 ca="1">IF(FN_MC!AK495="","*",FN_MC!AK495)</f>
        <v>-</v>
      </c>
      <c r="L474" s="141" t="str">
        <f ca="1">IF(FN_MC!AM495="","*",FN_MC!AM495)</f>
        <v>-</v>
      </c>
      <c r="M474" s="141" t="str">
        <f ca="1">IF(FN_MC!AP495="","*",FN_MC!AP495)</f>
        <v>-</v>
      </c>
      <c r="N474" s="141" t="str">
        <f ca="1"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 ca="1">IF(FN_MC!S496="","*",FN_MC!S496)</f>
        <v>-</v>
      </c>
      <c r="D475" s="99" t="str">
        <f ca="1"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 ca="1"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 ca="1">IF(FN_MC!AK496="","*",FN_MC!AK496)</f>
        <v>-</v>
      </c>
      <c r="L475" s="141" t="str">
        <f ca="1">IF(FN_MC!AM496="","*",FN_MC!AM496)</f>
        <v>-</v>
      </c>
      <c r="M475" s="141" t="str">
        <f ca="1">IF(FN_MC!AP496="","*",FN_MC!AP496)</f>
        <v>-</v>
      </c>
      <c r="N475" s="141" t="str">
        <f ca="1"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 ca="1">IF(FN_MC!S497="","*",FN_MC!S497)</f>
        <v>-</v>
      </c>
      <c r="D476" s="99" t="str">
        <f ca="1"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 ca="1"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 ca="1">IF(FN_MC!AK497="","*",FN_MC!AK497)</f>
        <v>-</v>
      </c>
      <c r="L476" s="141" t="str">
        <f ca="1">IF(FN_MC!AM497="","*",FN_MC!AM497)</f>
        <v>-</v>
      </c>
      <c r="M476" s="141" t="str">
        <f ca="1">IF(FN_MC!AP497="","*",FN_MC!AP497)</f>
        <v>-</v>
      </c>
      <c r="N476" s="141" t="str">
        <f ca="1"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 ca="1">IF(FN_MC!S498="","*",FN_MC!S498)</f>
        <v>-</v>
      </c>
      <c r="D477" s="99" t="str">
        <f ca="1"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 ca="1"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 ca="1">IF(FN_MC!AK498="","*",FN_MC!AK498)</f>
        <v>-</v>
      </c>
      <c r="L477" s="141" t="str">
        <f ca="1">IF(FN_MC!AM498="","*",FN_MC!AM498)</f>
        <v>-</v>
      </c>
      <c r="M477" s="141" t="str">
        <f ca="1">IF(FN_MC!AP498="","*",FN_MC!AP498)</f>
        <v>-</v>
      </c>
      <c r="N477" s="141" t="str">
        <f ca="1"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 ca="1">IF(FN_MC!S499="","*",FN_MC!S499)</f>
        <v>-</v>
      </c>
      <c r="D478" s="99" t="str">
        <f ca="1"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 ca="1"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 ca="1">IF(FN_MC!AK499="","*",FN_MC!AK499)</f>
        <v>-</v>
      </c>
      <c r="L478" s="141" t="str">
        <f ca="1">IF(FN_MC!AM499="","*",FN_MC!AM499)</f>
        <v>-</v>
      </c>
      <c r="M478" s="141" t="str">
        <f ca="1">IF(FN_MC!AP499="","*",FN_MC!AP499)</f>
        <v>-</v>
      </c>
      <c r="N478" s="141" t="str">
        <f ca="1"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 ca="1">IF(FN_MC!S500="","*",FN_MC!S500)</f>
        <v>-</v>
      </c>
      <c r="D479" s="99" t="str">
        <f ca="1"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 ca="1"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 ca="1">IF(FN_MC!AK500="","*",FN_MC!AK500)</f>
        <v>-</v>
      </c>
      <c r="L479" s="141" t="str">
        <f ca="1">IF(FN_MC!AM500="","*",FN_MC!AM500)</f>
        <v>-</v>
      </c>
      <c r="M479" s="141" t="str">
        <f ca="1">IF(FN_MC!AP500="","*",FN_MC!AP500)</f>
        <v>-</v>
      </c>
      <c r="N479" s="141" t="str">
        <f ca="1"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 ca="1">IF(FN_MC!S501="","*",FN_MC!S501)</f>
        <v>-</v>
      </c>
      <c r="D480" s="99" t="str">
        <f ca="1"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 ca="1"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 ca="1">IF(FN_MC!AK501="","*",FN_MC!AK501)</f>
        <v>-</v>
      </c>
      <c r="L480" s="141" t="str">
        <f ca="1">IF(FN_MC!AM501="","*",FN_MC!AM501)</f>
        <v>-</v>
      </c>
      <c r="M480" s="141" t="str">
        <f ca="1">IF(FN_MC!AP501="","*",FN_MC!AP501)</f>
        <v>-</v>
      </c>
      <c r="N480" s="141" t="str">
        <f ca="1"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 ca="1">IF(FN_MC!S502="","*",FN_MC!S502)</f>
        <v>-</v>
      </c>
      <c r="D481" s="99" t="str">
        <f ca="1"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 ca="1"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 ca="1">IF(FN_MC!AK502="","*",FN_MC!AK502)</f>
        <v>-</v>
      </c>
      <c r="L481" s="141" t="str">
        <f ca="1">IF(FN_MC!AM502="","*",FN_MC!AM502)</f>
        <v>-</v>
      </c>
      <c r="M481" s="141" t="str">
        <f ca="1">IF(FN_MC!AP502="","*",FN_MC!AP502)</f>
        <v>-</v>
      </c>
      <c r="N481" s="141" t="str">
        <f ca="1"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 ca="1">IF(FN_MC!S503="","*",FN_MC!S503)</f>
        <v>-</v>
      </c>
      <c r="D482" s="99" t="str">
        <f ca="1"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 ca="1"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 ca="1">IF(FN_MC!AK503="","*",FN_MC!AK503)</f>
        <v>-</v>
      </c>
      <c r="L482" s="141" t="str">
        <f ca="1">IF(FN_MC!AM503="","*",FN_MC!AM503)</f>
        <v>-</v>
      </c>
      <c r="M482" s="141" t="str">
        <f ca="1">IF(FN_MC!AP503="","*",FN_MC!AP503)</f>
        <v>-</v>
      </c>
      <c r="N482" s="141" t="str">
        <f ca="1"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 ca="1">IF(FN_MC!S504="","*",FN_MC!S504)</f>
        <v>-</v>
      </c>
      <c r="D483" s="99" t="str">
        <f ca="1"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 ca="1"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 ca="1">IF(FN_MC!AK504="","*",FN_MC!AK504)</f>
        <v>-</v>
      </c>
      <c r="L483" s="141" t="str">
        <f ca="1">IF(FN_MC!AM504="","*",FN_MC!AM504)</f>
        <v>-</v>
      </c>
      <c r="M483" s="141" t="str">
        <f ca="1">IF(FN_MC!AP504="","*",FN_MC!AP504)</f>
        <v>-</v>
      </c>
      <c r="N483" s="141" t="str">
        <f ca="1"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 ca="1">IF(FN_MC!S505="","*",FN_MC!S505)</f>
        <v>-</v>
      </c>
      <c r="D484" s="99" t="str">
        <f ca="1"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 ca="1"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 ca="1">IF(FN_MC!AK505="","*",FN_MC!AK505)</f>
        <v>-</v>
      </c>
      <c r="L484" s="141" t="str">
        <f ca="1">IF(FN_MC!AM505="","*",FN_MC!AM505)</f>
        <v>-</v>
      </c>
      <c r="M484" s="141" t="str">
        <f ca="1">IF(FN_MC!AP505="","*",FN_MC!AP505)</f>
        <v>-</v>
      </c>
      <c r="N484" s="141" t="str">
        <f ca="1"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 ca="1">IF(FN_MC!S506="","*",FN_MC!S506)</f>
        <v>-</v>
      </c>
      <c r="D485" s="99" t="str">
        <f ca="1"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 ca="1"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 ca="1">IF(FN_MC!AK506="","*",FN_MC!AK506)</f>
        <v>-</v>
      </c>
      <c r="L485" s="141" t="str">
        <f ca="1">IF(FN_MC!AM506="","*",FN_MC!AM506)</f>
        <v>-</v>
      </c>
      <c r="M485" s="141" t="str">
        <f ca="1">IF(FN_MC!AP506="","*",FN_MC!AP506)</f>
        <v>-</v>
      </c>
      <c r="N485" s="141" t="str">
        <f ca="1"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 ca="1">IF(FN_MC!S507="","*",FN_MC!S507)</f>
        <v>-</v>
      </c>
      <c r="D486" s="99" t="str">
        <f ca="1"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 ca="1"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 ca="1">IF(FN_MC!AK507="","*",FN_MC!AK507)</f>
        <v>-</v>
      </c>
      <c r="L486" s="141" t="str">
        <f ca="1">IF(FN_MC!AM507="","*",FN_MC!AM507)</f>
        <v>-</v>
      </c>
      <c r="M486" s="141" t="str">
        <f ca="1">IF(FN_MC!AP507="","*",FN_MC!AP507)</f>
        <v>-</v>
      </c>
      <c r="N486" s="141" t="str">
        <f ca="1"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 ca="1">IF(FN_MC!S508="","*",FN_MC!S508)</f>
        <v>-</v>
      </c>
      <c r="D487" s="99" t="str">
        <f ca="1"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 ca="1"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 ca="1">IF(FN_MC!AK508="","*",FN_MC!AK508)</f>
        <v>-</v>
      </c>
      <c r="L487" s="141" t="str">
        <f ca="1">IF(FN_MC!AM508="","*",FN_MC!AM508)</f>
        <v>-</v>
      </c>
      <c r="M487" s="141" t="str">
        <f ca="1">IF(FN_MC!AP508="","*",FN_MC!AP508)</f>
        <v>-</v>
      </c>
      <c r="N487" s="141" t="str">
        <f ca="1"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 ca="1">IF(FN_MC!S509="","*",FN_MC!S509)</f>
        <v>-</v>
      </c>
      <c r="D488" s="99" t="str">
        <f ca="1"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 ca="1"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 ca="1">IF(FN_MC!AK509="","*",FN_MC!AK509)</f>
        <v>-</v>
      </c>
      <c r="L488" s="141" t="str">
        <f ca="1">IF(FN_MC!AM509="","*",FN_MC!AM509)</f>
        <v>-</v>
      </c>
      <c r="M488" s="141" t="str">
        <f ca="1">IF(FN_MC!AP509="","*",FN_MC!AP509)</f>
        <v>-</v>
      </c>
      <c r="N488" s="141" t="str">
        <f ca="1"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 ca="1">IF(FN_MC!S510="","*",FN_MC!S510)</f>
        <v>-</v>
      </c>
      <c r="D489" s="99" t="str">
        <f ca="1"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 ca="1"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 ca="1">IF(FN_MC!AK510="","*",FN_MC!AK510)</f>
        <v>-</v>
      </c>
      <c r="L489" s="141" t="str">
        <f ca="1">IF(FN_MC!AM510="","*",FN_MC!AM510)</f>
        <v>-</v>
      </c>
      <c r="M489" s="141" t="str">
        <f ca="1">IF(FN_MC!AP510="","*",FN_MC!AP510)</f>
        <v>-</v>
      </c>
      <c r="N489" s="141" t="str">
        <f ca="1"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 ca="1">IF(FN_MC!S511="","*",FN_MC!S511)</f>
        <v>-</v>
      </c>
      <c r="D490" s="99" t="str">
        <f ca="1"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 ca="1"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 ca="1">IF(FN_MC!AK511="","*",FN_MC!AK511)</f>
        <v>-</v>
      </c>
      <c r="L490" s="141" t="str">
        <f ca="1">IF(FN_MC!AM511="","*",FN_MC!AM511)</f>
        <v>-</v>
      </c>
      <c r="M490" s="141" t="str">
        <f ca="1">IF(FN_MC!AP511="","*",FN_MC!AP511)</f>
        <v>-</v>
      </c>
      <c r="N490" s="141" t="str">
        <f ca="1"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 ca="1">IF(FN_MC!S512="","*",FN_MC!S512)</f>
        <v>-</v>
      </c>
      <c r="D491" s="99" t="str">
        <f ca="1"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 ca="1"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 ca="1">IF(FN_MC!AK512="","*",FN_MC!AK512)</f>
        <v>-</v>
      </c>
      <c r="L491" s="141" t="str">
        <f ca="1">IF(FN_MC!AM512="","*",FN_MC!AM512)</f>
        <v>-</v>
      </c>
      <c r="M491" s="141" t="str">
        <f ca="1">IF(FN_MC!AP512="","*",FN_MC!AP512)</f>
        <v>-</v>
      </c>
      <c r="N491" s="141" t="str">
        <f ca="1"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 ca="1">IF(FN_MC!S513="","*",FN_MC!S513)</f>
        <v>-</v>
      </c>
      <c r="D492" s="99" t="str">
        <f ca="1"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 ca="1"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 ca="1">IF(FN_MC!AK513="","*",FN_MC!AK513)</f>
        <v>-</v>
      </c>
      <c r="L492" s="141" t="str">
        <f ca="1">IF(FN_MC!AM513="","*",FN_MC!AM513)</f>
        <v>-</v>
      </c>
      <c r="M492" s="141" t="str">
        <f ca="1">IF(FN_MC!AP513="","*",FN_MC!AP513)</f>
        <v>-</v>
      </c>
      <c r="N492" s="141" t="str">
        <f ca="1"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 ca="1">IF(FN_MC!S514="","*",FN_MC!S514)</f>
        <v>-</v>
      </c>
      <c r="D493" s="99" t="str">
        <f ca="1"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 ca="1"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 ca="1">IF(FN_MC!AK514="","*",FN_MC!AK514)</f>
        <v>-</v>
      </c>
      <c r="L493" s="141" t="str">
        <f ca="1">IF(FN_MC!AM514="","*",FN_MC!AM514)</f>
        <v>-</v>
      </c>
      <c r="M493" s="141" t="str">
        <f ca="1">IF(FN_MC!AP514="","*",FN_MC!AP514)</f>
        <v>-</v>
      </c>
      <c r="N493" s="141" t="str">
        <f ca="1"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 ca="1">IF(FN_MC!S515="","*",FN_MC!S515)</f>
        <v>-</v>
      </c>
      <c r="D494" s="99" t="str">
        <f ca="1"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 ca="1"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 ca="1">IF(FN_MC!AK515="","*",FN_MC!AK515)</f>
        <v>-</v>
      </c>
      <c r="L494" s="141" t="str">
        <f ca="1">IF(FN_MC!AM515="","*",FN_MC!AM515)</f>
        <v>-</v>
      </c>
      <c r="M494" s="141" t="str">
        <f ca="1">IF(FN_MC!AP515="","*",FN_MC!AP515)</f>
        <v>-</v>
      </c>
      <c r="N494" s="141" t="str">
        <f ca="1"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 ca="1">IF(FN_MC!S516="","*",FN_MC!S516)</f>
        <v>-</v>
      </c>
      <c r="D495" s="99" t="str">
        <f ca="1"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 ca="1"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 ca="1">IF(FN_MC!AK516="","*",FN_MC!AK516)</f>
        <v>-</v>
      </c>
      <c r="L495" s="141" t="str">
        <f ca="1">IF(FN_MC!AM516="","*",FN_MC!AM516)</f>
        <v>-</v>
      </c>
      <c r="M495" s="141" t="str">
        <f ca="1">IF(FN_MC!AP516="","*",FN_MC!AP516)</f>
        <v>-</v>
      </c>
      <c r="N495" s="141" t="str">
        <f ca="1"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 ca="1">IF(FN_MC!S517="","*",FN_MC!S517)</f>
        <v>-</v>
      </c>
      <c r="D496" s="99" t="str">
        <f ca="1"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 ca="1"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 ca="1">IF(FN_MC!AK517="","*",FN_MC!AK517)</f>
        <v>-</v>
      </c>
      <c r="L496" s="141" t="str">
        <f ca="1">IF(FN_MC!AM517="","*",FN_MC!AM517)</f>
        <v>-</v>
      </c>
      <c r="M496" s="141" t="str">
        <f ca="1">IF(FN_MC!AP517="","*",FN_MC!AP517)</f>
        <v>-</v>
      </c>
      <c r="N496" s="141" t="str">
        <f ca="1"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 ca="1">IF(FN_MC!S518="","*",FN_MC!S518)</f>
        <v>-</v>
      </c>
      <c r="D497" s="99" t="str">
        <f ca="1"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 ca="1"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 ca="1">IF(FN_MC!AK518="","*",FN_MC!AK518)</f>
        <v>-</v>
      </c>
      <c r="L497" s="141" t="str">
        <f ca="1">IF(FN_MC!AM518="","*",FN_MC!AM518)</f>
        <v>-</v>
      </c>
      <c r="M497" s="141" t="str">
        <f ca="1">IF(FN_MC!AP518="","*",FN_MC!AP518)</f>
        <v>-</v>
      </c>
      <c r="N497" s="141" t="str">
        <f ca="1"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 ca="1">IF(FN_MC!S519="","*",FN_MC!S519)</f>
        <v>-</v>
      </c>
      <c r="D498" s="99" t="str">
        <f ca="1"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 ca="1"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 ca="1">IF(FN_MC!AK519="","*",FN_MC!AK519)</f>
        <v>-</v>
      </c>
      <c r="L498" s="141" t="str">
        <f ca="1">IF(FN_MC!AM519="","*",FN_MC!AM519)</f>
        <v>-</v>
      </c>
      <c r="M498" s="141" t="str">
        <f ca="1">IF(FN_MC!AP519="","*",FN_MC!AP519)</f>
        <v>-</v>
      </c>
      <c r="N498" s="141" t="str">
        <f ca="1"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 ca="1">IF(FN_MC!S520="","*",FN_MC!S520)</f>
        <v>-</v>
      </c>
      <c r="D499" s="99" t="str">
        <f ca="1"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 ca="1"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 ca="1">IF(FN_MC!AK520="","*",FN_MC!AK520)</f>
        <v>-</v>
      </c>
      <c r="L499" s="141" t="str">
        <f ca="1">IF(FN_MC!AM520="","*",FN_MC!AM520)</f>
        <v>-</v>
      </c>
      <c r="M499" s="141" t="str">
        <f ca="1">IF(FN_MC!AP520="","*",FN_MC!AP520)</f>
        <v>-</v>
      </c>
      <c r="N499" s="141" t="str">
        <f ca="1"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 ca="1">IF(FN_MC!S521="","*",FN_MC!S521)</f>
        <v>-</v>
      </c>
      <c r="D500" s="99" t="str">
        <f ca="1"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 ca="1"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 ca="1">IF(FN_MC!AK521="","*",FN_MC!AK521)</f>
        <v>-</v>
      </c>
      <c r="L500" s="141" t="str">
        <f ca="1">IF(FN_MC!AM521="","*",FN_MC!AM521)</f>
        <v>-</v>
      </c>
      <c r="M500" s="141" t="str">
        <f ca="1">IF(FN_MC!AP521="","*",FN_MC!AP521)</f>
        <v>-</v>
      </c>
      <c r="N500" s="141" t="str">
        <f ca="1"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 ca="1">IF(FN_MC!S522="","*",FN_MC!S522)</f>
        <v>-</v>
      </c>
      <c r="D501" s="99" t="str">
        <f ca="1"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 ca="1"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 ca="1">IF(FN_MC!AK522="","*",FN_MC!AK522)</f>
        <v>-</v>
      </c>
      <c r="L501" s="141" t="str">
        <f ca="1">IF(FN_MC!AM522="","*",FN_MC!AM522)</f>
        <v>-</v>
      </c>
      <c r="M501" s="141" t="str">
        <f ca="1">IF(FN_MC!AP522="","*",FN_MC!AP522)</f>
        <v>-</v>
      </c>
      <c r="N501" s="141" t="str">
        <f ca="1"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 ca="1">IF(FN_MC!S523="","*",FN_MC!S523)</f>
        <v>-</v>
      </c>
      <c r="D502" s="99" t="str">
        <f ca="1"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 ca="1"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 ca="1">IF(FN_MC!AK523="","*",FN_MC!AK523)</f>
        <v>-</v>
      </c>
      <c r="L502" s="141" t="str">
        <f ca="1">IF(FN_MC!AM523="","*",FN_MC!AM523)</f>
        <v>-</v>
      </c>
      <c r="M502" s="141" t="str">
        <f ca="1">IF(FN_MC!AP523="","*",FN_MC!AP523)</f>
        <v>-</v>
      </c>
      <c r="N502" s="141" t="str">
        <f ca="1"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 ca="1">IF(FN_MC!S524="","*",FN_MC!S524)</f>
        <v>-</v>
      </c>
      <c r="D503" s="99" t="str">
        <f ca="1"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 ca="1"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 ca="1">IF(FN_MC!AK524="","*",FN_MC!AK524)</f>
        <v>-</v>
      </c>
      <c r="L503" s="141" t="str">
        <f ca="1">IF(FN_MC!AM524="","*",FN_MC!AM524)</f>
        <v>-</v>
      </c>
      <c r="M503" s="141" t="str">
        <f ca="1">IF(FN_MC!AP524="","*",FN_MC!AP524)</f>
        <v>-</v>
      </c>
      <c r="N503" s="141" t="str">
        <f ca="1"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 ca="1">IF(FN_MC!S525="","*",FN_MC!S525)</f>
        <v>-</v>
      </c>
      <c r="D504" s="99" t="str">
        <f ca="1"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 ca="1"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 ca="1">IF(FN_MC!AK525="","*",FN_MC!AK525)</f>
        <v>-</v>
      </c>
      <c r="L504" s="141" t="str">
        <f ca="1">IF(FN_MC!AM525="","*",FN_MC!AM525)</f>
        <v>-</v>
      </c>
      <c r="M504" s="141" t="str">
        <f ca="1">IF(FN_MC!AP525="","*",FN_MC!AP525)</f>
        <v>-</v>
      </c>
      <c r="N504" s="141" t="str">
        <f ca="1"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 ca="1">IF(FN_MC!S526="","*",FN_MC!S526)</f>
        <v>-</v>
      </c>
      <c r="D508" s="99" t="str">
        <f ca="1"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 ca="1"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 ca="1">IF(FN_MC!AK526="","*",FN_MC!AK526)</f>
        <v>-</v>
      </c>
      <c r="L508" s="141" t="str">
        <f ca="1">IF(FN_MC!AM526="","*",FN_MC!AM526)</f>
        <v>-</v>
      </c>
      <c r="M508" s="141" t="str">
        <f ca="1">IF(FN_MC!AP526="","*",FN_MC!AP526)</f>
        <v>-</v>
      </c>
      <c r="N508" s="141" t="str">
        <f ca="1"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 ca="1">IF(FN_MC!S527="","*",FN_MC!S527)</f>
        <v>-</v>
      </c>
      <c r="D509" s="99" t="str">
        <f ca="1"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 ca="1"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 ca="1">IF(FN_MC!AK527="","*",FN_MC!AK527)</f>
        <v>-</v>
      </c>
      <c r="L509" s="141" t="str">
        <f ca="1">IF(FN_MC!AM527="","*",FN_MC!AM527)</f>
        <v>-</v>
      </c>
      <c r="M509" s="141" t="str">
        <f ca="1">IF(FN_MC!AP527="","*",FN_MC!AP527)</f>
        <v>-</v>
      </c>
      <c r="N509" s="141" t="str">
        <f ca="1"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 ca="1">IF(FN_MC!S528="","*",FN_MC!S528)</f>
        <v>-</v>
      </c>
      <c r="D510" s="99" t="str">
        <f ca="1"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 ca="1"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 ca="1">IF(FN_MC!AK528="","*",FN_MC!AK528)</f>
        <v>-</v>
      </c>
      <c r="L510" s="141" t="str">
        <f ca="1">IF(FN_MC!AM528="","*",FN_MC!AM528)</f>
        <v>-</v>
      </c>
      <c r="M510" s="141" t="str">
        <f ca="1">IF(FN_MC!AP528="","*",FN_MC!AP528)</f>
        <v>-</v>
      </c>
      <c r="N510" s="141" t="str">
        <f ca="1"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 ca="1">IF(FN_MC!S529="","*",FN_MC!S529)</f>
        <v>-</v>
      </c>
      <c r="D511" s="99" t="str">
        <f ca="1"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 ca="1"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 ca="1">IF(FN_MC!AK529="","*",FN_MC!AK529)</f>
        <v>-</v>
      </c>
      <c r="L511" s="141" t="str">
        <f ca="1">IF(FN_MC!AM529="","*",FN_MC!AM529)</f>
        <v>-</v>
      </c>
      <c r="M511" s="141" t="str">
        <f ca="1">IF(FN_MC!AP529="","*",FN_MC!AP529)</f>
        <v>-</v>
      </c>
      <c r="N511" s="141" t="str">
        <f ca="1"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 ca="1">IF(FN_MC!S530="","*",FN_MC!S530)</f>
        <v>-</v>
      </c>
      <c r="D512" s="99" t="str">
        <f ca="1"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 ca="1"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 ca="1">IF(FN_MC!AK530="","*",FN_MC!AK530)</f>
        <v>-</v>
      </c>
      <c r="L512" s="141" t="str">
        <f ca="1">IF(FN_MC!AM530="","*",FN_MC!AM530)</f>
        <v>-</v>
      </c>
      <c r="M512" s="141" t="str">
        <f ca="1">IF(FN_MC!AP530="","*",FN_MC!AP530)</f>
        <v>-</v>
      </c>
      <c r="N512" s="141" t="str">
        <f ca="1"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 ca="1">IF(FN_MC!S531="","*",FN_MC!S531)</f>
        <v>-</v>
      </c>
      <c r="D513" s="99" t="str">
        <f ca="1"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 ca="1"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 ca="1">IF(FN_MC!AK531="","*",FN_MC!AK531)</f>
        <v>-</v>
      </c>
      <c r="L513" s="141" t="str">
        <f ca="1">IF(FN_MC!AM531="","*",FN_MC!AM531)</f>
        <v>-</v>
      </c>
      <c r="M513" s="141" t="str">
        <f ca="1">IF(FN_MC!AP531="","*",FN_MC!AP531)</f>
        <v>-</v>
      </c>
      <c r="N513" s="141" t="str">
        <f ca="1"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 ca="1">IF(FN_MC!S532="","*",FN_MC!S532)</f>
        <v>-</v>
      </c>
      <c r="D514" s="99" t="str">
        <f ca="1"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 ca="1"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 ca="1">IF(FN_MC!AK532="","*",FN_MC!AK532)</f>
        <v>-</v>
      </c>
      <c r="L514" s="141" t="str">
        <f ca="1">IF(FN_MC!AM532="","*",FN_MC!AM532)</f>
        <v>-</v>
      </c>
      <c r="M514" s="141" t="str">
        <f ca="1">IF(FN_MC!AP532="","*",FN_MC!AP532)</f>
        <v>-</v>
      </c>
      <c r="N514" s="141" t="str">
        <f ca="1"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 ca="1">IF(FN_MC!S533="","*",FN_MC!S533)</f>
        <v>-</v>
      </c>
      <c r="D515" s="99" t="str">
        <f ca="1"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 ca="1"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 ca="1">IF(FN_MC!AK533="","*",FN_MC!AK533)</f>
        <v>-</v>
      </c>
      <c r="L515" s="141" t="str">
        <f ca="1">IF(FN_MC!AM533="","*",FN_MC!AM533)</f>
        <v>-</v>
      </c>
      <c r="M515" s="141" t="str">
        <f ca="1">IF(FN_MC!AP533="","*",FN_MC!AP533)</f>
        <v>-</v>
      </c>
      <c r="N515" s="141" t="str">
        <f ca="1"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 ca="1">IF(FN_MC!S534="","*",FN_MC!S534)</f>
        <v>-</v>
      </c>
      <c r="D516" s="99" t="str">
        <f ca="1"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 ca="1"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 ca="1">IF(FN_MC!AK534="","*",FN_MC!AK534)</f>
        <v>-</v>
      </c>
      <c r="L516" s="141" t="str">
        <f ca="1">IF(FN_MC!AM534="","*",FN_MC!AM534)</f>
        <v>-</v>
      </c>
      <c r="M516" s="141" t="str">
        <f ca="1">IF(FN_MC!AP534="","*",FN_MC!AP534)</f>
        <v>-</v>
      </c>
      <c r="N516" s="141" t="str">
        <f ca="1"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 ca="1">IF(FN_MC!S535="","*",FN_MC!S535)</f>
        <v>-</v>
      </c>
      <c r="D517" s="99" t="str">
        <f ca="1"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 ca="1"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 ca="1">IF(FN_MC!AK535="","*",FN_MC!AK535)</f>
        <v>-</v>
      </c>
      <c r="L517" s="141" t="str">
        <f ca="1">IF(FN_MC!AM535="","*",FN_MC!AM535)</f>
        <v>-</v>
      </c>
      <c r="M517" s="141" t="str">
        <f ca="1">IF(FN_MC!AP535="","*",FN_MC!AP535)</f>
        <v>-</v>
      </c>
      <c r="N517" s="141" t="str">
        <f ca="1"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 ca="1">IF(FN_MC!S536="","*",FN_MC!S536)</f>
        <v>-</v>
      </c>
      <c r="D518" s="99" t="str">
        <f ca="1"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 ca="1"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 ca="1">IF(FN_MC!AK536="","*",FN_MC!AK536)</f>
        <v>-</v>
      </c>
      <c r="L518" s="141" t="str">
        <f ca="1">IF(FN_MC!AM536="","*",FN_MC!AM536)</f>
        <v>-</v>
      </c>
      <c r="M518" s="141" t="str">
        <f ca="1">IF(FN_MC!AP536="","*",FN_MC!AP536)</f>
        <v>-</v>
      </c>
      <c r="N518" s="141" t="str">
        <f ca="1"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 ca="1">IF(FN_MC!S537="","*",FN_MC!S537)</f>
        <v>-</v>
      </c>
      <c r="D519" s="99" t="str">
        <f ca="1"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 ca="1"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 ca="1">IF(FN_MC!AK537="","*",FN_MC!AK537)</f>
        <v>-</v>
      </c>
      <c r="L519" s="141" t="str">
        <f ca="1">IF(FN_MC!AM537="","*",FN_MC!AM537)</f>
        <v>-</v>
      </c>
      <c r="M519" s="141" t="str">
        <f ca="1">IF(FN_MC!AP537="","*",FN_MC!AP537)</f>
        <v>-</v>
      </c>
      <c r="N519" s="141" t="str">
        <f ca="1"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 ca="1">IF(FN_MC!S538="","*",FN_MC!S538)</f>
        <v>-</v>
      </c>
      <c r="D520" s="99" t="str">
        <f ca="1"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 ca="1"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 ca="1">IF(FN_MC!AK538="","*",FN_MC!AK538)</f>
        <v>-</v>
      </c>
      <c r="L520" s="141" t="str">
        <f ca="1">IF(FN_MC!AM538="","*",FN_MC!AM538)</f>
        <v>-</v>
      </c>
      <c r="M520" s="141" t="str">
        <f ca="1">IF(FN_MC!AP538="","*",FN_MC!AP538)</f>
        <v>-</v>
      </c>
      <c r="N520" s="141" t="str">
        <f ca="1"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 ca="1">IF(FN_MC!S539="","*",FN_MC!S539)</f>
        <v>-</v>
      </c>
      <c r="D521" s="99" t="str">
        <f ca="1"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 ca="1"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 ca="1">IF(FN_MC!AK539="","*",FN_MC!AK539)</f>
        <v>-</v>
      </c>
      <c r="L521" s="141" t="str">
        <f ca="1">IF(FN_MC!AM539="","*",FN_MC!AM539)</f>
        <v>-</v>
      </c>
      <c r="M521" s="141" t="str">
        <f ca="1">IF(FN_MC!AP539="","*",FN_MC!AP539)</f>
        <v>-</v>
      </c>
      <c r="N521" s="141" t="str">
        <f ca="1"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 ca="1">IF(FN_MC!S540="","*",FN_MC!S540)</f>
        <v>-</v>
      </c>
      <c r="D522" s="99" t="str">
        <f ca="1"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 ca="1"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 ca="1">IF(FN_MC!AK540="","*",FN_MC!AK540)</f>
        <v>-</v>
      </c>
      <c r="L522" s="141" t="str">
        <f ca="1">IF(FN_MC!AM540="","*",FN_MC!AM540)</f>
        <v>-</v>
      </c>
      <c r="M522" s="141" t="str">
        <f ca="1">IF(FN_MC!AP540="","*",FN_MC!AP540)</f>
        <v>-</v>
      </c>
      <c r="N522" s="141" t="str">
        <f ca="1"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 ca="1">IF(FN_MC!S541="","*",FN_MC!S541)</f>
        <v>-</v>
      </c>
      <c r="D523" s="99" t="str">
        <f ca="1"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 ca="1"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 ca="1">IF(FN_MC!AK541="","*",FN_MC!AK541)</f>
        <v>-</v>
      </c>
      <c r="L523" s="141" t="str">
        <f ca="1">IF(FN_MC!AM541="","*",FN_MC!AM541)</f>
        <v>-</v>
      </c>
      <c r="M523" s="141" t="str">
        <f ca="1">IF(FN_MC!AP541="","*",FN_MC!AP541)</f>
        <v>-</v>
      </c>
      <c r="N523" s="141" t="str">
        <f ca="1"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 ca="1">IF(FN_MC!S542="","*",FN_MC!S542)</f>
        <v>-</v>
      </c>
      <c r="D524" s="99" t="str">
        <f ca="1"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 ca="1"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 ca="1">IF(FN_MC!AK542="","*",FN_MC!AK542)</f>
        <v>-</v>
      </c>
      <c r="L524" s="141" t="str">
        <f ca="1">IF(FN_MC!AM542="","*",FN_MC!AM542)</f>
        <v>-</v>
      </c>
      <c r="M524" s="141" t="str">
        <f ca="1">IF(FN_MC!AP542="","*",FN_MC!AP542)</f>
        <v>-</v>
      </c>
      <c r="N524" s="141" t="str">
        <f ca="1"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 ca="1">IF(FN_MC!S543="","*",FN_MC!S543)</f>
        <v>-</v>
      </c>
      <c r="D525" s="99" t="str">
        <f ca="1"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 ca="1"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 ca="1">IF(FN_MC!AK543="","*",FN_MC!AK543)</f>
        <v>-</v>
      </c>
      <c r="L525" s="141" t="str">
        <f ca="1">IF(FN_MC!AM543="","*",FN_MC!AM543)</f>
        <v>-</v>
      </c>
      <c r="M525" s="141" t="str">
        <f ca="1">IF(FN_MC!AP543="","*",FN_MC!AP543)</f>
        <v>-</v>
      </c>
      <c r="N525" s="141" t="str">
        <f ca="1"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 ca="1">IF(FN_MC!S544="","*",FN_MC!S544)</f>
        <v>-</v>
      </c>
      <c r="D526" s="99" t="str">
        <f ca="1"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 ca="1"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 ca="1">IF(FN_MC!AK544="","*",FN_MC!AK544)</f>
        <v>-</v>
      </c>
      <c r="L526" s="141" t="str">
        <f ca="1">IF(FN_MC!AM544="","*",FN_MC!AM544)</f>
        <v>-</v>
      </c>
      <c r="M526" s="141" t="str">
        <f ca="1">IF(FN_MC!AP544="","*",FN_MC!AP544)</f>
        <v>-</v>
      </c>
      <c r="N526" s="141" t="str">
        <f ca="1"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 ca="1">IF(FN_MC!S545="","*",FN_MC!S545)</f>
        <v>-</v>
      </c>
      <c r="D527" s="99" t="str">
        <f ca="1"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 ca="1"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 ca="1">IF(FN_MC!AK545="","*",FN_MC!AK545)</f>
        <v>-</v>
      </c>
      <c r="L527" s="141" t="str">
        <f ca="1">IF(FN_MC!AM545="","*",FN_MC!AM545)</f>
        <v>-</v>
      </c>
      <c r="M527" s="141" t="str">
        <f ca="1">IF(FN_MC!AP545="","*",FN_MC!AP545)</f>
        <v>-</v>
      </c>
      <c r="N527" s="141" t="str">
        <f ca="1"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 ca="1">IF(FN_MC!S546="","*",FN_MC!S546)</f>
        <v>-</v>
      </c>
      <c r="D528" s="99" t="str">
        <f ca="1"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 ca="1"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 ca="1">IF(FN_MC!AK546="","*",FN_MC!AK546)</f>
        <v>-</v>
      </c>
      <c r="L528" s="141" t="str">
        <f ca="1">IF(FN_MC!AM546="","*",FN_MC!AM546)</f>
        <v>-</v>
      </c>
      <c r="M528" s="141" t="str">
        <f ca="1">IF(FN_MC!AP546="","*",FN_MC!AP546)</f>
        <v>-</v>
      </c>
      <c r="N528" s="141" t="str">
        <f ca="1"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 ca="1">IF(FN_MC!S547="","*",FN_MC!S547)</f>
        <v>-</v>
      </c>
      <c r="D529" s="99" t="str">
        <f ca="1"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 ca="1"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 ca="1">IF(FN_MC!AK547="","*",FN_MC!AK547)</f>
        <v>-</v>
      </c>
      <c r="L529" s="141" t="str">
        <f ca="1">IF(FN_MC!AM547="","*",FN_MC!AM547)</f>
        <v>-</v>
      </c>
      <c r="M529" s="141" t="str">
        <f ca="1">IF(FN_MC!AP547="","*",FN_MC!AP547)</f>
        <v>-</v>
      </c>
      <c r="N529" s="141" t="str">
        <f ca="1"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 ca="1">IF(FN_MC!S548="","*",FN_MC!S548)</f>
        <v>-</v>
      </c>
      <c r="D530" s="99" t="str">
        <f ca="1"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 ca="1"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 ca="1">IF(FN_MC!AK548="","*",FN_MC!AK548)</f>
        <v>-</v>
      </c>
      <c r="L530" s="141" t="str">
        <f ca="1">IF(FN_MC!AM548="","*",FN_MC!AM548)</f>
        <v>-</v>
      </c>
      <c r="M530" s="141" t="str">
        <f ca="1">IF(FN_MC!AP548="","*",FN_MC!AP548)</f>
        <v>-</v>
      </c>
      <c r="N530" s="141" t="str">
        <f ca="1"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 ca="1">IF(FN_MC!S549="","*",FN_MC!S549)</f>
        <v>-</v>
      </c>
      <c r="D531" s="99" t="str">
        <f ca="1"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 ca="1"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 ca="1">IF(FN_MC!AK549="","*",FN_MC!AK549)</f>
        <v>-</v>
      </c>
      <c r="L531" s="141" t="str">
        <f ca="1">IF(FN_MC!AM549="","*",FN_MC!AM549)</f>
        <v>-</v>
      </c>
      <c r="M531" s="141" t="str">
        <f ca="1">IF(FN_MC!AP549="","*",FN_MC!AP549)</f>
        <v>-</v>
      </c>
      <c r="N531" s="141" t="str">
        <f ca="1"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 ca="1">IF(FN_MC!S550="","*",FN_MC!S550)</f>
        <v>-</v>
      </c>
      <c r="D532" s="99" t="str">
        <f ca="1"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 ca="1"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 ca="1">IF(FN_MC!AK550="","*",FN_MC!AK550)</f>
        <v>-</v>
      </c>
      <c r="L532" s="141" t="str">
        <f ca="1">IF(FN_MC!AM550="","*",FN_MC!AM550)</f>
        <v>-</v>
      </c>
      <c r="M532" s="141" t="str">
        <f ca="1">IF(FN_MC!AP550="","*",FN_MC!AP550)</f>
        <v>-</v>
      </c>
      <c r="N532" s="141" t="str">
        <f ca="1"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 ca="1">IF(FN_MC!S551="","*",FN_MC!S551)</f>
        <v>-</v>
      </c>
      <c r="D533" s="99" t="str">
        <f ca="1"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 ca="1"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 ca="1">IF(FN_MC!AK551="","*",FN_MC!AK551)</f>
        <v>-</v>
      </c>
      <c r="L533" s="141" t="str">
        <f ca="1">IF(FN_MC!AM551="","*",FN_MC!AM551)</f>
        <v>-</v>
      </c>
      <c r="M533" s="141" t="str">
        <f ca="1">IF(FN_MC!AP551="","*",FN_MC!AP551)</f>
        <v>-</v>
      </c>
      <c r="N533" s="141" t="str">
        <f ca="1"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 ca="1">IF(FN_MC!S552="","*",FN_MC!S552)</f>
        <v>-</v>
      </c>
      <c r="D534" s="99" t="str">
        <f ca="1"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 ca="1"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 ca="1">IF(FN_MC!AK552="","*",FN_MC!AK552)</f>
        <v>-</v>
      </c>
      <c r="L534" s="141" t="str">
        <f ca="1">IF(FN_MC!AM552="","*",FN_MC!AM552)</f>
        <v>-</v>
      </c>
      <c r="M534" s="141" t="str">
        <f ca="1">IF(FN_MC!AP552="","*",FN_MC!AP552)</f>
        <v>-</v>
      </c>
      <c r="N534" s="141" t="str">
        <f ca="1"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 ca="1"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1461</v>
      </c>
      <c r="W1" s="372"/>
      <c r="X1" s="372"/>
      <c r="Y1" s="104"/>
    </row>
    <row r="2" spans="1:25" s="100" customFormat="1" ht="11.25" customHeight="1">
      <c r="A2" s="105" t="s">
        <v>1462</v>
      </c>
      <c r="B2" s="105" t="s">
        <v>1457</v>
      </c>
      <c r="C2" s="105" t="s">
        <v>603</v>
      </c>
      <c r="D2" s="106" t="s">
        <v>1164</v>
      </c>
      <c r="E2" s="106" t="s">
        <v>1165</v>
      </c>
      <c r="F2" s="106" t="s">
        <v>1456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1463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 ca="1">IF(FN_MC!S6="","*",FN_MC!S6)</f>
        <v>FERRONORTE</v>
      </c>
      <c r="E4" s="110" t="str">
        <f ca="1"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 ca="1">IF(FN_MC!M6="","*",FN_MC!M6)</f>
        <v>TGR-TBE</v>
      </c>
      <c r="L4" s="110" t="str">
        <f ca="1"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 ca="1">IF(FN_MC!S7="","*",FN_MC!S7)</f>
        <v>FERRONORTE</v>
      </c>
      <c r="E5" s="110" t="str">
        <f ca="1"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 ca="1">IF(FN_MC!H7="","*",FN_MC!H7)</f>
        <v>TBE539</v>
      </c>
      <c r="J5" s="110" t="str">
        <f>IF(FN_MC!I7="","*",FN_MC!I7)</f>
        <v>-</v>
      </c>
      <c r="K5" s="110" t="str">
        <f ca="1">IF(FN_MC!M7="","*",FN_MC!M7)</f>
        <v>TBE-TRM</v>
      </c>
      <c r="L5" s="110" t="str">
        <f ca="1"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 ca="1">IF(FN_MC!S8="","*",FN_MC!S8)</f>
        <v>FERRONORTE</v>
      </c>
      <c r="E6" s="110" t="str">
        <f ca="1"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 ca="1">IF(FN_MC!H8="","*",FN_MC!H8)</f>
        <v>326TLA</v>
      </c>
      <c r="J6" s="110" t="str">
        <f>IF(FN_MC!I8="","*",FN_MC!I8)</f>
        <v>-</v>
      </c>
      <c r="K6" s="110" t="str">
        <f ca="1">IF(FN_MC!M8="","*",FN_MC!M8)</f>
        <v>TMR-TLA</v>
      </c>
      <c r="L6" s="110" t="str">
        <f ca="1"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 ca="1">IF(FN_MC!S9="","*",FN_MC!S9)</f>
        <v>FERRONORTE</v>
      </c>
      <c r="E7" s="110" t="str">
        <f ca="1"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 ca="1">IF(FN_MC!S10="","*",FN_MC!S10)</f>
        <v>FERRONORTE</v>
      </c>
      <c r="E8" s="110" t="str">
        <f ca="1"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 ca="1">IF(FN_MC!M10="","*",FN_MC!M10)</f>
        <v>TID-TVI</v>
      </c>
      <c r="L8" s="110" t="str">
        <f ca="1"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 ca="1">IF(FN_MC!S11="","*",FN_MC!S11)</f>
        <v>FERRONORTE</v>
      </c>
      <c r="E9" s="110" t="str">
        <f ca="1"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 ca="1">IF(FN_MC!H11="","*",FN_MC!H11)</f>
        <v>TQIK73</v>
      </c>
      <c r="J9" s="110" t="str">
        <f>IF(FN_MC!I11="","*",FN_MC!I11)</f>
        <v>-</v>
      </c>
      <c r="K9" s="110" t="str">
        <f ca="1">IF(FN_MC!M11="","*",FN_MC!M11)</f>
        <v>TQI-TSP</v>
      </c>
      <c r="L9" s="110" t="str">
        <f ca="1"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 ca="1">IF(FN_MC!S12="","*",FN_MC!S12)</f>
        <v>FERRONORTE</v>
      </c>
      <c r="E10" s="110" t="str">
        <f ca="1"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 ca="1">IF(FN_MC!M12="","*",FN_MC!M12)</f>
        <v>TQI-TSP</v>
      </c>
      <c r="L10" s="110" t="str">
        <f ca="1"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 ca="1">IF(FN_MC!S13="","*",FN_MC!S13)</f>
        <v>MALHA CENTRAL</v>
      </c>
      <c r="E11" s="110" t="str">
        <f ca="1"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 ca="1">IF(FN_MC!M13="","*",FN_MC!M13)</f>
        <v>ZRI-ZGT</v>
      </c>
      <c r="L11" s="110" t="str">
        <f ca="1"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 ca="1">IF(FN_MC!S14="","*",FN_MC!S14)</f>
        <v>MALHA CENTRAL</v>
      </c>
      <c r="E12" s="110" t="str">
        <f ca="1"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 ca="1">IF(FN_MC!S15="","*",FN_MC!S15)</f>
        <v>MALHA CENTRAL</v>
      </c>
      <c r="E13" s="110" t="str">
        <f ca="1"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 ca="1">IF(FN_MC!M15="","*",FN_MC!M15)</f>
        <v>POA-PAM</v>
      </c>
      <c r="L13" s="110" t="str">
        <f ca="1"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 ca="1">IF(FN_MC!S16="","*",FN_MC!S16)</f>
        <v>-</v>
      </c>
      <c r="E14" s="110" t="str">
        <f ca="1"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 ca="1">IF(FN_MC!M16="","*",FN_MC!M16)</f>
        <v>-</v>
      </c>
      <c r="L14" s="110" t="str">
        <f ca="1"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 ca="1">IF(FN_MC!S17="","*",FN_MC!S17)</f>
        <v>-</v>
      </c>
      <c r="E15" s="110" t="str">
        <f ca="1"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 ca="1">IF(FN_MC!M17="","*",FN_MC!M17)</f>
        <v>-</v>
      </c>
      <c r="L15" s="110" t="str">
        <f ca="1"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 ca="1">IF(FN_MC!S18="","*",FN_MC!S18)</f>
        <v>FERRONORTE</v>
      </c>
      <c r="E16" s="110" t="str">
        <f ca="1"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 ca="1">IF(FN_MC!S19="","*",FN_MC!S19)</f>
        <v>FERRONORTE</v>
      </c>
      <c r="E17" s="110" t="str">
        <f ca="1"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 ca="1">IF(FN_MC!S20="","*",FN_MC!S20)</f>
        <v>FERRONORTE</v>
      </c>
      <c r="E18" s="110" t="str">
        <f ca="1"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 ca="1">IF(FN_MC!S21="","*",FN_MC!S21)</f>
        <v>FERRONORTE</v>
      </c>
      <c r="E19" s="110" t="str">
        <f ca="1"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 ca="1">IF(FN_MC!M21="","*",FN_MC!M21)</f>
        <v>TPC-TVL</v>
      </c>
      <c r="L19" s="110" t="str">
        <f ca="1"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 ca="1">IF(FN_MC!S22="","*",FN_MC!S22)</f>
        <v>FERRONORTE</v>
      </c>
      <c r="E20" s="110" t="str">
        <f ca="1"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 ca="1">IF(FN_MC!S23="","*",FN_MC!S23)</f>
        <v>FERRONORTE</v>
      </c>
      <c r="E21" s="110" t="str">
        <f ca="1"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 ca="1">IF(FN_MC!S24="","*",FN_MC!S24)</f>
        <v>FERRONORTE</v>
      </c>
      <c r="E22" s="110" t="str">
        <f ca="1"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 ca="1">IF(FN_MC!S25="","*",FN_MC!S25)</f>
        <v>FERRONORTE</v>
      </c>
      <c r="E23" s="110" t="str">
        <f ca="1"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 ca="1">IF(FN_MC!S26="","*",FN_MC!S26)</f>
        <v>FERRONORTE</v>
      </c>
      <c r="E24" s="110" t="str">
        <f ca="1"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 ca="1">IF(FN_MC!S27="","*",FN_MC!S27)</f>
        <v>FERRONORTE</v>
      </c>
      <c r="E25" s="110" t="str">
        <f ca="1"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 ca="1">IF(FN_MC!S28="","*",FN_MC!S28)</f>
        <v>MALHA CENTRAL</v>
      </c>
      <c r="E26" s="110" t="str">
        <f ca="1"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 ca="1">IF(FN_MC!S29="","*",FN_MC!S29)</f>
        <v>MALHA CENTRAL</v>
      </c>
      <c r="E27" s="110" t="str">
        <f ca="1"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 ca="1">IF(FN_MC!S30="","*",FN_MC!S30)</f>
        <v>MALHA CENTRAL</v>
      </c>
      <c r="E28" s="110" t="str">
        <f ca="1"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 ca="1">IF(FN_MC!S31="","*",FN_MC!S31)</f>
        <v>MALHA CENTRAL</v>
      </c>
      <c r="E29" s="110" t="str">
        <f ca="1"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 ca="1">IF(FN_MC!S32="","*",FN_MC!S32)</f>
        <v>-</v>
      </c>
      <c r="E30" s="110" t="str">
        <f ca="1"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 ca="1">IF(FN_MC!M32="","*",FN_MC!M32)</f>
        <v>-</v>
      </c>
      <c r="L30" s="110" t="str">
        <f ca="1"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 ca="1">IF(FN_MC!S33="","*",FN_MC!S33)</f>
        <v>FERRONORTE</v>
      </c>
      <c r="E31" s="110" t="str">
        <f ca="1"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 ca="1">IF(FN_MC!S34="","*",FN_MC!S34)</f>
        <v>FERRONORTE</v>
      </c>
      <c r="E32" s="110" t="str">
        <f ca="1"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 ca="1">IF(FN_MC!M34="","*",FN_MC!M34)</f>
        <v>TIQ</v>
      </c>
      <c r="L32" s="110" t="str">
        <f ca="1"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 ca="1">IF(FN_MC!S35="","*",FN_MC!S35)</f>
        <v>FERRONORTE</v>
      </c>
      <c r="E33" s="110" t="str">
        <f ca="1"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 ca="1"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 ca="1">IF(FN_MC!S36="","*",FN_MC!S36)</f>
        <v>FERRONORTE</v>
      </c>
      <c r="E34" s="110" t="str">
        <f ca="1"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 ca="1">IF(FN_MC!M36="","*",FN_MC!M36)</f>
        <v>TPC-TVL</v>
      </c>
      <c r="L34" s="110" t="str">
        <f ca="1"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 ca="1">IF(FN_MC!S37="","*",FN_MC!S37)</f>
        <v>FERRONORTE</v>
      </c>
      <c r="E35" s="110" t="str">
        <f ca="1"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 ca="1">IF(FN_MC!M37="","*",FN_MC!M37)</f>
        <v>TPC</v>
      </c>
      <c r="L35" s="110" t="str">
        <f ca="1"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 ca="1">IF(FN_MC!S38="","*",FN_MC!S38)</f>
        <v>FERRONORTE</v>
      </c>
      <c r="E36" s="110" t="str">
        <f ca="1"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 ca="1">IF(FN_MC!M38="","*",FN_MC!M38)</f>
        <v>TOM-TPC</v>
      </c>
      <c r="L36" s="110" t="str">
        <f ca="1"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 ca="1">IF(FN_MC!S39="","*",FN_MC!S39)</f>
        <v>FERRONORTE</v>
      </c>
      <c r="E37" s="110" t="str">
        <f ca="1"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 ca="1">IF(FN_MC!S40="","*",FN_MC!S40)</f>
        <v>FERRONORTE</v>
      </c>
      <c r="E38" s="110" t="str">
        <f ca="1"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 ca="1">IF(FN_MC!M40="","*",FN_MC!M40)</f>
        <v>TJA-TCS</v>
      </c>
      <c r="L38" s="110" t="str">
        <f ca="1"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 ca="1">IF(FN_MC!S41="","*",FN_MC!S41)</f>
        <v>FERRONORTE</v>
      </c>
      <c r="E39" s="110" t="str">
        <f ca="1"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 ca="1">IF(FN_MC!M41="","*",FN_MC!M41)</f>
        <v>TID-TVI</v>
      </c>
      <c r="L39" s="110" t="str">
        <f ca="1"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 ca="1">IF(FN_MC!S42="","*",FN_MC!S42)</f>
        <v>FERRONORTE</v>
      </c>
      <c r="E40" s="110" t="str">
        <f ca="1"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 ca="1">IF(FN_MC!M42="","*",FN_MC!M42)</f>
        <v>TQI-TSP</v>
      </c>
      <c r="L40" s="110" t="str">
        <f ca="1"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 ca="1">IF(FN_MC!S43="","*",FN_MC!S43)</f>
        <v>MALHA CENTRAL</v>
      </c>
      <c r="E41" s="110" t="str">
        <f ca="1"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 ca="1">IF(FN_MC!S44="","*",FN_MC!S44)</f>
        <v>MALHA CENTRAL</v>
      </c>
      <c r="E42" s="110" t="str">
        <f ca="1"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 ca="1">IF(FN_MC!M44="","*",FN_MC!M44)</f>
        <v>POA-PAM</v>
      </c>
      <c r="L42" s="110" t="str">
        <f ca="1"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 ca="1">IF(FN_MC!S45="","*",FN_MC!S45)</f>
        <v>-</v>
      </c>
      <c r="E43" s="110" t="str">
        <f ca="1"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 ca="1">IF(FN_MC!M45="","*",FN_MC!M45)</f>
        <v>-</v>
      </c>
      <c r="L43" s="110" t="str">
        <f ca="1"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 ca="1">IF(FN_MC!S46="","*",FN_MC!S46)</f>
        <v>FERRONORTE</v>
      </c>
      <c r="E44" s="110" t="str">
        <f ca="1"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 ca="1">IF(FN_MC!M46="","*",FN_MC!M46)</f>
        <v>TGR-TBE</v>
      </c>
      <c r="L44" s="110" t="str">
        <f ca="1"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 ca="1">IF(FN_MC!S47="","*",FN_MC!S47)</f>
        <v>FERRONORTE</v>
      </c>
      <c r="E45" s="110" t="str">
        <f ca="1"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 ca="1">IF(FN_MC!S48="","*",FN_MC!S48)</f>
        <v>FERRONORTE</v>
      </c>
      <c r="E46" s="110" t="str">
        <f ca="1"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 ca="1">IF(FN_MC!H48="","*",FN_MC!H48)</f>
        <v>TPC440</v>
      </c>
      <c r="J46" s="110" t="str">
        <f>IF(FN_MC!I48="","*",FN_MC!I48)</f>
        <v>-</v>
      </c>
      <c r="K46" s="110" t="str">
        <f ca="1">IF(FN_MC!M48="","*",FN_MC!M48)</f>
        <v>TPC-TVL</v>
      </c>
      <c r="L46" s="110" t="str">
        <f ca="1"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 ca="1">IF(FN_MC!S49="","*",FN_MC!S49)</f>
        <v>FERRONORTE</v>
      </c>
      <c r="E47" s="110" t="str">
        <f ca="1"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 ca="1">IF(FN_MC!M49="","*",FN_MC!M49)</f>
        <v>TOM-TPC</v>
      </c>
      <c r="L47" s="110" t="str">
        <f ca="1"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 ca="1">IF(FN_MC!S50="","*",FN_MC!S50)</f>
        <v>FERRONORTE</v>
      </c>
      <c r="E48" s="110" t="str">
        <f ca="1"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 ca="1">IF(FN_MC!M50="","*",FN_MC!M50)</f>
        <v>TIP</v>
      </c>
      <c r="L48" s="110" t="str">
        <f ca="1"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 ca="1">IF(FN_MC!S51="","*",FN_MC!S51)</f>
        <v>FERRONORTE</v>
      </c>
      <c r="E49" s="110" t="str">
        <f ca="1"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 ca="1">IF(FN_MC!M51="","*",FN_MC!M51)</f>
        <v>TJA-TCS</v>
      </c>
      <c r="L49" s="110" t="str">
        <f ca="1"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 ca="1">IF(FN_MC!S52="","*",FN_MC!S52)</f>
        <v>FERRONORTE</v>
      </c>
      <c r="E50" s="110" t="str">
        <f ca="1"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 ca="1">IF(FN_MC!M52="","*",FN_MC!M52)</f>
        <v>TID-TVI</v>
      </c>
      <c r="L50" s="110" t="str">
        <f ca="1"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 ca="1">IF(FN_MC!S53="","*",FN_MC!S53)</f>
        <v>FERRONORTE</v>
      </c>
      <c r="E51" s="110" t="str">
        <f ca="1"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 ca="1">IF(FN_MC!H53="","*",FN_MC!H53)</f>
        <v>TRPK12</v>
      </c>
      <c r="J51" s="110" t="str">
        <f>IF(FN_MC!I53="","*",FN_MC!I53)</f>
        <v>-</v>
      </c>
      <c r="K51" s="110" t="str">
        <f ca="1">IF(FN_MC!M53="","*",FN_MC!M53)</f>
        <v>TRP-TAP</v>
      </c>
      <c r="L51" s="110" t="str">
        <f ca="1"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 ca="1">IF(FN_MC!S54="","*",FN_MC!S54)</f>
        <v>MALHA CENTRAL</v>
      </c>
      <c r="E52" s="110" t="str">
        <f ca="1"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 ca="1">IF(FN_MC!M54="","*",FN_MC!M54)</f>
        <v>ZRI-ZGT</v>
      </c>
      <c r="L52" s="110" t="str">
        <f ca="1"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 ca="1">IF(FN_MC!S55="","*",FN_MC!S55)</f>
        <v>MALHA CENTRAL</v>
      </c>
      <c r="E53" s="110" t="str">
        <f ca="1"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 ca="1">IF(FN_MC!S56="","*",FN_MC!S56)</f>
        <v>MALHA CENTRAL</v>
      </c>
      <c r="E54" s="110" t="str">
        <f ca="1"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 ca="1">IF(FN_MC!S57="","*",FN_MC!S57)</f>
        <v>-</v>
      </c>
      <c r="E55" s="110" t="str">
        <f ca="1"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 ca="1">IF(FN_MC!M57="","*",FN_MC!M57)</f>
        <v>-</v>
      </c>
      <c r="L55" s="110" t="str">
        <f ca="1"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 ca="1">IF(FN_MC!S58="","*",FN_MC!S58)</f>
        <v>-</v>
      </c>
      <c r="E56" s="110" t="str">
        <f ca="1"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 ca="1">IF(FN_MC!M58="","*",FN_MC!M58)</f>
        <v>-</v>
      </c>
      <c r="L56" s="110" t="str">
        <f ca="1"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 ca="1">IF(FN_MC!S59="","*",FN_MC!S59)</f>
        <v>FERRONORTE</v>
      </c>
      <c r="E57" s="110" t="str">
        <f ca="1"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 ca="1">IF(FN_MC!M59="","*",FN_MC!M59)</f>
        <v>TGR-TBE</v>
      </c>
      <c r="L57" s="110" t="str">
        <f ca="1"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 ca="1">IF(FN_MC!S60="","*",FN_MC!S60)</f>
        <v>FERRONORTE</v>
      </c>
      <c r="E58" s="110" t="str">
        <f ca="1"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 ca="1">IF(FN_MC!H60="","*",FN_MC!H60)</f>
        <v>440TVL</v>
      </c>
      <c r="J58" s="110" t="str">
        <f>IF(FN_MC!I60="","*",FN_MC!I60)</f>
        <v>-</v>
      </c>
      <c r="K58" s="110" t="str">
        <f ca="1">IF(FN_MC!M60="","*",FN_MC!M60)</f>
        <v>TPC-TVL</v>
      </c>
      <c r="L58" s="110" t="str">
        <f ca="1"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 ca="1">IF(FN_MC!S61="","*",FN_MC!S61)</f>
        <v>FERRONORTE</v>
      </c>
      <c r="E59" s="110" t="str">
        <f ca="1"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 ca="1">IF(FN_MC!H61="","*",FN_MC!H61)</f>
        <v>440TVL</v>
      </c>
      <c r="J59" s="110" t="str">
        <f>IF(FN_MC!I61="","*",FN_MC!I61)</f>
        <v>-</v>
      </c>
      <c r="K59" s="110" t="str">
        <f ca="1">IF(FN_MC!M61="","*",FN_MC!M61)</f>
        <v>TPC-TVL</v>
      </c>
      <c r="L59" s="110" t="str">
        <f ca="1"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 ca="1">IF(FN_MC!S62="","*",FN_MC!S62)</f>
        <v>FERRONORTE</v>
      </c>
      <c r="E60" s="110" t="str">
        <f ca="1"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 ca="1">IF(FN_MC!H62="","*",FN_MC!H62)</f>
        <v>TOM1</v>
      </c>
      <c r="J60" s="110" t="str">
        <f>IF(FN_MC!I62="","*",FN_MC!I62)</f>
        <v>-</v>
      </c>
      <c r="K60" s="110" t="str">
        <f ca="1">IF(FN_MC!M62="","*",FN_MC!M62)</f>
        <v>TOM</v>
      </c>
      <c r="L60" s="110" t="str">
        <f ca="1"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 ca="1">IF(FN_MC!S63="","*",FN_MC!S63)</f>
        <v>FERRONORTE</v>
      </c>
      <c r="E61" s="110" t="str">
        <f ca="1"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 ca="1">IF(FN_MC!M63="","*",FN_MC!M63)</f>
        <v>TBA-TIP</v>
      </c>
      <c r="L61" s="110" t="str">
        <f ca="1"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 ca="1">IF(FN_MC!S64="","*",FN_MC!S64)</f>
        <v>FERRONORTE</v>
      </c>
      <c r="E62" s="110" t="str">
        <f ca="1"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 ca="1">IF(FN_MC!H64="","*",FN_MC!H64)</f>
        <v>TMR326</v>
      </c>
      <c r="J62" s="110" t="str">
        <f>IF(FN_MC!I64="","*",FN_MC!I64)</f>
        <v>-</v>
      </c>
      <c r="K62" s="110" t="str">
        <f ca="1">IF(FN_MC!M64="","*",FN_MC!M64)</f>
        <v>TMR-TLA</v>
      </c>
      <c r="L62" s="110" t="str">
        <f ca="1"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 ca="1">IF(FN_MC!S65="","*",FN_MC!S65)</f>
        <v>FERRONORTE</v>
      </c>
      <c r="E63" s="110" t="str">
        <f ca="1"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 ca="1">IF(FN_MC!M65="","*",FN_MC!M65)</f>
        <v>TJA-TCS</v>
      </c>
      <c r="L63" s="110" t="str">
        <f ca="1"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 ca="1">IF(FN_MC!S66="","*",FN_MC!S66)</f>
        <v>FERRONORTE</v>
      </c>
      <c r="E64" s="110" t="str">
        <f ca="1"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 ca="1">IF(FN_MC!M66="","*",FN_MC!M66)</f>
        <v>TID-TVI</v>
      </c>
      <c r="L64" s="110" t="str">
        <f ca="1"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 ca="1">IF(FN_MC!S67="","*",FN_MC!S67)</f>
        <v>FERRONORTE</v>
      </c>
      <c r="E65" s="110" t="str">
        <f ca="1"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 ca="1">IF(FN_MC!H67="","*",FN_MC!H67)</f>
        <v>TQIK73</v>
      </c>
      <c r="J65" s="110" t="str">
        <f>IF(FN_MC!I67="","*",FN_MC!I67)</f>
        <v>-</v>
      </c>
      <c r="K65" s="110" t="str">
        <f ca="1">IF(FN_MC!M67="","*",FN_MC!M67)</f>
        <v>TQI-TSP</v>
      </c>
      <c r="L65" s="110" t="str">
        <f ca="1"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 ca="1">IF(FN_MC!S68="","*",FN_MC!S68)</f>
        <v>FERRONORTE</v>
      </c>
      <c r="E66" s="110" t="str">
        <f ca="1"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 ca="1">IF(FN_MC!H68="","*",FN_MC!H68)</f>
        <v>TRPK12</v>
      </c>
      <c r="J66" s="110" t="str">
        <f>IF(FN_MC!I68="","*",FN_MC!I68)</f>
        <v>-</v>
      </c>
      <c r="K66" s="110" t="str">
        <f ca="1">IF(FN_MC!M68="","*",FN_MC!M68)</f>
        <v>TRP-TAP</v>
      </c>
      <c r="L66" s="110" t="str">
        <f ca="1"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 ca="1">IF(FN_MC!S69="","*",FN_MC!S69)</f>
        <v>MALHA CENTRAL</v>
      </c>
      <c r="E67" s="110" t="str">
        <f ca="1"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 ca="1">IF(FN_MC!S70="","*",FN_MC!S70)</f>
        <v>MALHA CENTRAL</v>
      </c>
      <c r="E68" s="110" t="str">
        <f ca="1"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 ca="1">IF(FN_MC!M70="","*",FN_MC!M70)</f>
        <v>ZGT-ZXE</v>
      </c>
      <c r="L68" s="110" t="str">
        <f ca="1"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 ca="1">IF(FN_MC!S71="","*",FN_MC!S71)</f>
        <v>MALHA CENTRAL</v>
      </c>
      <c r="E69" s="110" t="str">
        <f ca="1"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 ca="1">IF(FN_MC!M71="","*",FN_MC!M71)</f>
        <v>PNN-PCB</v>
      </c>
      <c r="L69" s="110" t="str">
        <f ca="1"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 ca="1">IF(FN_MC!S72="","*",FN_MC!S72)</f>
        <v>MALHA CENTRAL</v>
      </c>
      <c r="E70" s="110" t="str">
        <f ca="1"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 ca="1">IF(FN_MC!M72="","*",FN_MC!M72)</f>
        <v>PGU</v>
      </c>
      <c r="L70" s="110" t="str">
        <f ca="1"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 ca="1">IF(FN_MC!S73="","*",FN_MC!S73)</f>
        <v>MALHA CENTRAL</v>
      </c>
      <c r="E71" s="110" t="str">
        <f ca="1"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 ca="1">IF(FN_MC!H73="","*",FN_MC!H73)</f>
        <v>PPPPPO</v>
      </c>
      <c r="J71" s="110" t="str">
        <f>IF(FN_MC!I73="","*",FN_MC!I73)</f>
        <v>-</v>
      </c>
      <c r="K71" s="110" t="str">
        <f ca="1">IF(FN_MC!M73="","*",FN_MC!M73)</f>
        <v>PPP-PPO</v>
      </c>
      <c r="L71" s="110" t="str">
        <f ca="1"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 ca="1">IF(FN_MC!S74="","*",FN_MC!S74)</f>
        <v>MALHA CENTRAL</v>
      </c>
      <c r="E72" s="110" t="str">
        <f ca="1"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 ca="1">IF(FN_MC!M74="","*",FN_MC!M74)</f>
        <v>POA-PAM</v>
      </c>
      <c r="L72" s="110" t="str">
        <f ca="1"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 ca="1">IF(FN_MC!S75="","*",FN_MC!S75)</f>
        <v>FERRONORTE</v>
      </c>
      <c r="E73" s="110" t="str">
        <f ca="1"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 ca="1">IF(FN_MC!M75="","*",FN_MC!M75)</f>
        <v>TJA-TCS</v>
      </c>
      <c r="L73" s="110" t="str">
        <f ca="1"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 ca="1">IF(FN_MC!S76="","*",FN_MC!S76)</f>
        <v>-</v>
      </c>
      <c r="E74" s="110" t="str">
        <f ca="1"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 ca="1">IF(FN_MC!M76="","*",FN_MC!M76)</f>
        <v>-</v>
      </c>
      <c r="L74" s="110" t="str">
        <f ca="1"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 ca="1">IF(FN_MC!S77="","*",FN_MC!S77)</f>
        <v>FERRONORTE</v>
      </c>
      <c r="E75" s="110" t="str">
        <f ca="1"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 ca="1"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 ca="1">IF(FN_MC!S78="","*",FN_MC!S78)</f>
        <v>FERRONORTE</v>
      </c>
      <c r="E76" s="110" t="str">
        <f ca="1"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 ca="1">IF(FN_MC!H78="","*",FN_MC!H78)</f>
        <v>440TVL</v>
      </c>
      <c r="J76" s="110" t="str">
        <f>IF(FN_MC!I78="","*",FN_MC!I78)</f>
        <v>-</v>
      </c>
      <c r="K76" s="110" t="str">
        <f ca="1">IF(FN_MC!M78="","*",FN_MC!M78)</f>
        <v>TPC-TVL</v>
      </c>
      <c r="L76" s="110" t="str">
        <f ca="1"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 ca="1">IF(FN_MC!S79="","*",FN_MC!S79)</f>
        <v>FERRONORTE</v>
      </c>
      <c r="E77" s="110" t="str">
        <f ca="1"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 ca="1">IF(FN_MC!M79="","*",FN_MC!M79)</f>
        <v>TOM-TPC</v>
      </c>
      <c r="L77" s="110" t="str">
        <f ca="1"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 ca="1">IF(FN_MC!S80="","*",FN_MC!S80)</f>
        <v>FERRONORTE</v>
      </c>
      <c r="E78" s="110" t="str">
        <f ca="1"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 ca="1">IF(FN_MC!H80="","*",FN_MC!H80)</f>
        <v>440TVL</v>
      </c>
      <c r="J78" s="110" t="str">
        <f>IF(FN_MC!I80="","*",FN_MC!I80)</f>
        <v>-</v>
      </c>
      <c r="K78" s="110" t="str">
        <f ca="1">IF(FN_MC!M80="","*",FN_MC!M80)</f>
        <v>TPC-TVL</v>
      </c>
      <c r="L78" s="110" t="str">
        <f ca="1"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 ca="1">IF(FN_MC!S81="","*",FN_MC!S81)</f>
        <v>FERRONORTE</v>
      </c>
      <c r="E79" s="110" t="str">
        <f ca="1"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 ca="1">IF(FN_MC!M81="","*",FN_MC!M81)</f>
        <v>TRC</v>
      </c>
      <c r="L79" s="110" t="str">
        <f ca="1"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 ca="1">IF(FN_MC!S82="","*",FN_MC!S82)</f>
        <v>FERRONORTE</v>
      </c>
      <c r="E80" s="110" t="str">
        <f ca="1"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 ca="1">IF(FN_MC!M82="","*",FN_MC!M82)</f>
        <v>TID-TVI</v>
      </c>
      <c r="L80" s="110" t="str">
        <f ca="1"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 ca="1">IF(FN_MC!S83="","*",FN_MC!S83)</f>
        <v>FERRONORTE</v>
      </c>
      <c r="E81" s="110" t="str">
        <f ca="1"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 ca="1">IF(FN_MC!H83="","*",FN_MC!H83)</f>
        <v>TQIK73</v>
      </c>
      <c r="J81" s="110" t="str">
        <f>IF(FN_MC!I83="","*",FN_MC!I83)</f>
        <v>-</v>
      </c>
      <c r="K81" s="110" t="str">
        <f ca="1">IF(FN_MC!M83="","*",FN_MC!M83)</f>
        <v>TQI-TSP</v>
      </c>
      <c r="L81" s="110" t="str">
        <f ca="1"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 ca="1">IF(FN_MC!S84="","*",FN_MC!S84)</f>
        <v>MALHA CENTRAL</v>
      </c>
      <c r="E82" s="110" t="str">
        <f ca="1"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 ca="1">IF(FN_MC!S85="","*",FN_MC!S85)</f>
        <v>MALHA CENTRAL</v>
      </c>
      <c r="E83" s="110" t="str">
        <f ca="1"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 ca="1">IF(FN_MC!M85="","*",FN_MC!M85)</f>
        <v>ZGT-ZXE</v>
      </c>
      <c r="L83" s="110" t="str">
        <f ca="1"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 ca="1">IF(FN_MC!S86="","*",FN_MC!S86)</f>
        <v>-</v>
      </c>
      <c r="E84" s="110" t="str">
        <f ca="1"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 ca="1">IF(FN_MC!M86="","*",FN_MC!M86)</f>
        <v>-</v>
      </c>
      <c r="L84" s="110" t="str">
        <f ca="1"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 ca="1">IF(FN_MC!S87="","*",FN_MC!S87)</f>
        <v>FERRONORTE</v>
      </c>
      <c r="E85" s="110" t="str">
        <f ca="1"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 ca="1">IF(FN_MC!M87="","*",FN_MC!M87)</f>
        <v>TID-TVI</v>
      </c>
      <c r="L85" s="110" t="str">
        <f ca="1"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 ca="1">IF(FN_MC!S88="","*",FN_MC!S88)</f>
        <v>MALHA CENTRAL</v>
      </c>
      <c r="E86" s="110" t="str">
        <f ca="1"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 ca="1">IF(FN_MC!M88="","*",FN_MC!M88)</f>
        <v>ZGT-ZXE</v>
      </c>
      <c r="L86" s="110" t="str">
        <f ca="1"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 ca="1">IF(FN_MC!S89="","*",FN_MC!S89)</f>
        <v>FERRONORTE</v>
      </c>
      <c r="E87" s="110" t="str">
        <f ca="1"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 ca="1">IF(FN_MC!M89="","*",FN_MC!M89)</f>
        <v>TOM-TPC</v>
      </c>
      <c r="L87" s="110" t="str">
        <f ca="1"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 ca="1">IF(FN_MC!S91="","*",FN_MC!S91)</f>
        <v>FERRONORTE</v>
      </c>
      <c r="E88" s="110" t="str">
        <f ca="1"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 ca="1">IF(FN_MC!M91="","*",FN_MC!M91)</f>
        <v>TGR-TBE</v>
      </c>
      <c r="L88" s="110" t="str">
        <f ca="1"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 ca="1">IF(FN_MC!S92="","*",FN_MC!S92)</f>
        <v>FERRONORTE</v>
      </c>
      <c r="E89" s="110" t="str">
        <f ca="1"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 ca="1">IF(FN_MC!H92="","*",FN_MC!H92)</f>
        <v>440TVL</v>
      </c>
      <c r="J89" s="110" t="str">
        <f>IF(FN_MC!I92="","*",FN_MC!I92)</f>
        <v>-</v>
      </c>
      <c r="K89" s="110" t="str">
        <f ca="1">IF(FN_MC!M92="","*",FN_MC!M92)</f>
        <v>TPC-TVL</v>
      </c>
      <c r="L89" s="110" t="str">
        <f ca="1"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 ca="1">IF(FN_MC!S93="","*",FN_MC!S93)</f>
        <v>FERRONORTE</v>
      </c>
      <c r="E90" s="110" t="str">
        <f ca="1"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 ca="1">IF(FN_MC!M93="","*",FN_MC!M93)</f>
        <v>TOM-TPC</v>
      </c>
      <c r="L90" s="110" t="str">
        <f ca="1"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 ca="1">IF(FN_MC!S94="","*",FN_MC!S94)</f>
        <v>FERRONORTE</v>
      </c>
      <c r="E91" s="110" t="str">
        <f ca="1"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 ca="1">IF(FN_MC!H94="","*",FN_MC!H94)</f>
        <v>TMR326</v>
      </c>
      <c r="J91" s="110" t="str">
        <f>IF(FN_MC!I94="","*",FN_MC!I94)</f>
        <v>-</v>
      </c>
      <c r="K91" s="110" t="str">
        <f ca="1">IF(FN_MC!M94="","*",FN_MC!M94)</f>
        <v>TMR-TLA</v>
      </c>
      <c r="L91" s="110" t="str">
        <f ca="1"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 ca="1">IF(FN_MC!S95="","*",FN_MC!S95)</f>
        <v>FERRONORTE</v>
      </c>
      <c r="E92" s="110" t="str">
        <f ca="1"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 ca="1"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 ca="1">IF(FN_MC!S96="","*",FN_MC!S96)</f>
        <v>FERRONORTE</v>
      </c>
      <c r="E93" s="110" t="str">
        <f ca="1"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 ca="1">IF(FN_MC!M96="","*",FN_MC!M96)</f>
        <v>TID-TVI</v>
      </c>
      <c r="L93" s="110" t="str">
        <f ca="1"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 ca="1">IF(FN_MC!S97="","*",FN_MC!S97)</f>
        <v>FERRONORTE</v>
      </c>
      <c r="E94" s="110" t="str">
        <f ca="1"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 ca="1">IF(FN_MC!H97="","*",FN_MC!H97)</f>
        <v>TIN1</v>
      </c>
      <c r="J94" s="110" t="str">
        <f>IF(FN_MC!I97="","*",FN_MC!I97)</f>
        <v>-</v>
      </c>
      <c r="K94" s="110" t="str">
        <f ca="1">IF(FN_MC!M97="","*",FN_MC!M97)</f>
        <v>TIN</v>
      </c>
      <c r="L94" s="110" t="str">
        <f ca="1"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 ca="1">IF(FN_MC!S98="","*",FN_MC!S98)</f>
        <v>FERRONORTE</v>
      </c>
      <c r="E95" s="110" t="str">
        <f ca="1"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 ca="1"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 ca="1">IF(FN_MC!S99="","*",FN_MC!S99)</f>
        <v>FERRONORTE</v>
      </c>
      <c r="E96" s="110" t="str">
        <f ca="1"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 ca="1">IF(FN_MC!S100="","*",FN_MC!S100)</f>
        <v>MALHA CENTRAL</v>
      </c>
      <c r="E97" s="110" t="str">
        <f ca="1"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 ca="1">IF(FN_MC!S101="","*",FN_MC!S101)</f>
        <v>MALHA CENTRAL</v>
      </c>
      <c r="E98" s="110" t="str">
        <f ca="1"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 ca="1">IF(FN_MC!M101="","*",FN_MC!M101)</f>
        <v>ZGT-ZXE</v>
      </c>
      <c r="L98" s="110" t="str">
        <f ca="1"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 ca="1">IF(FN_MC!S102="","*",FN_MC!S102)</f>
        <v>MALHA CENTRAL</v>
      </c>
      <c r="E99" s="110" t="str">
        <f ca="1"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 ca="1">IF(FN_MC!M102="","*",FN_MC!M102)</f>
        <v>PIT-K97</v>
      </c>
      <c r="L99" s="110" t="str">
        <f ca="1"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 ca="1">IF(FN_MC!S103="","*",FN_MC!S103)</f>
        <v>-</v>
      </c>
      <c r="E100" s="110" t="str">
        <f ca="1"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 ca="1">IF(FN_MC!M103="","*",FN_MC!M103)</f>
        <v>-</v>
      </c>
      <c r="L100" s="110" t="str">
        <f ca="1"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 ca="1">IF(FN_MC!S104="","*",FN_MC!S104)</f>
        <v>-</v>
      </c>
      <c r="E101" s="110" t="str">
        <f ca="1"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 ca="1">IF(FN_MC!M104="","*",FN_MC!M104)</f>
        <v>-</v>
      </c>
      <c r="L101" s="110" t="str">
        <f ca="1"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 ca="1">IF(FN_MC!S105="","*",FN_MC!S105)</f>
        <v>FERRONORTE</v>
      </c>
      <c r="E102" s="110" t="str">
        <f ca="1"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 ca="1">IF(FN_MC!M105="","*",FN_MC!M105)</f>
        <v>TGR-TBE</v>
      </c>
      <c r="L102" s="110" t="str">
        <f ca="1"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 ca="1">IF(FN_MC!S106="","*",FN_MC!S106)</f>
        <v>FERRONORTE</v>
      </c>
      <c r="E103" s="110" t="str">
        <f ca="1"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 ca="1">IF(FN_MC!H106="","*",FN_MC!H106)</f>
        <v>440TVL</v>
      </c>
      <c r="J103" s="110" t="str">
        <f>IF(FN_MC!I106="","*",FN_MC!I106)</f>
        <v>-</v>
      </c>
      <c r="K103" s="110" t="str">
        <f ca="1">IF(FN_MC!M106="","*",FN_MC!M106)</f>
        <v>TPC-TVL</v>
      </c>
      <c r="L103" s="110" t="str">
        <f ca="1"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 ca="1">IF(FN_MC!S107="","*",FN_MC!S107)</f>
        <v>FERRONORTE</v>
      </c>
      <c r="E104" s="110" t="str">
        <f ca="1"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 ca="1">IF(FN_MC!M107="","*",FN_MC!M107)</f>
        <v>TSE-TBA</v>
      </c>
      <c r="L104" s="110" t="str">
        <f ca="1"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 ca="1">IF(FN_MC!S108="","*",FN_MC!S108)</f>
        <v>FERRONORTE</v>
      </c>
      <c r="E105" s="110" t="str">
        <f ca="1"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 ca="1">IF(FN_MC!H108="","*",FN_MC!H108)</f>
        <v>TMR326</v>
      </c>
      <c r="J105" s="110" t="str">
        <f>IF(FN_MC!I108="","*",FN_MC!I108)</f>
        <v>-</v>
      </c>
      <c r="K105" s="110" t="str">
        <f ca="1">IF(FN_MC!M108="","*",FN_MC!M108)</f>
        <v>TMR-TLA</v>
      </c>
      <c r="L105" s="110" t="str">
        <f ca="1"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 ca="1">IF(FN_MC!S109="","*",FN_MC!S109)</f>
        <v>FERRONORTE</v>
      </c>
      <c r="E106" s="110" t="str">
        <f ca="1"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 ca="1">IF(FN_MC!S110="","*",FN_MC!S110)</f>
        <v>FERRONORTE</v>
      </c>
      <c r="E107" s="110" t="str">
        <f ca="1"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 ca="1">IF(FN_MC!M110="","*",FN_MC!M110)</f>
        <v>TID-TVI</v>
      </c>
      <c r="L107" s="110" t="str">
        <f ca="1"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 ca="1">IF(FN_MC!S111="","*",FN_MC!S111)</f>
        <v>FERRONORTE</v>
      </c>
      <c r="E108" s="110" t="str">
        <f ca="1"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 ca="1">IF(FN_MC!M111="","*",FN_MC!M111)</f>
        <v>TID-TVI</v>
      </c>
      <c r="L108" s="110" t="str">
        <f ca="1"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 ca="1">IF(FN_MC!S112="","*",FN_MC!S112)</f>
        <v>FERRONORTE</v>
      </c>
      <c r="E109" s="110" t="str">
        <f ca="1"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 ca="1">IF(FN_MC!M112="","*",FN_MC!M112)</f>
        <v>TID-TVI</v>
      </c>
      <c r="L109" s="110" t="str">
        <f ca="1"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 ca="1">IF(FN_MC!S113="","*",FN_MC!S113)</f>
        <v>FERRONORTE</v>
      </c>
      <c r="E110" s="110" t="str">
        <f ca="1"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 ca="1">IF(FN_MC!H113="","*",FN_MC!H113)</f>
        <v>TIN1</v>
      </c>
      <c r="J110" s="110" t="str">
        <f>IF(FN_MC!I113="","*",FN_MC!I113)</f>
        <v>-</v>
      </c>
      <c r="K110" s="110" t="str">
        <f ca="1">IF(FN_MC!M113="","*",FN_MC!M113)</f>
        <v>TIN</v>
      </c>
      <c r="L110" s="110" t="str">
        <f ca="1"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 ca="1">IF(FN_MC!S114="","*",FN_MC!S114)</f>
        <v>FERRONORTE</v>
      </c>
      <c r="E111" s="110" t="str">
        <f ca="1"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 ca="1"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 ca="1">IF(FN_MC!S115="","*",FN_MC!S115)</f>
        <v>MALHA CENTRAL</v>
      </c>
      <c r="E112" s="110" t="str">
        <f ca="1"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 ca="1">IF(FN_MC!M115="","*",FN_MC!M115)</f>
        <v>ZGT-ZXE</v>
      </c>
      <c r="L112" s="110" t="str">
        <f ca="1"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 ca="1">IF(FN_MC!S116="","*",FN_MC!S116)</f>
        <v>MALHA CENTRAL</v>
      </c>
      <c r="E113" s="110" t="str">
        <f ca="1"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 ca="1">IF(FN_MC!S117="","*",FN_MC!S117)</f>
        <v>MALHA CENTRAL</v>
      </c>
      <c r="E114" s="110" t="str">
        <f ca="1"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 ca="1">IF(FN_MC!S118="","*",FN_MC!S118)</f>
        <v>MALHA CENTRAL</v>
      </c>
      <c r="E115" s="110" t="str">
        <f ca="1"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 ca="1">IF(FN_MC!M118="","*",FN_MC!M118)</f>
        <v>PPN</v>
      </c>
      <c r="L115" s="110" t="str">
        <f ca="1"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 ca="1">IF(FN_MC!S119="","*",FN_MC!S119)</f>
        <v>MALHA CENTRAL</v>
      </c>
      <c r="E116" s="110" t="str">
        <f ca="1"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 ca="1">IF(FN_MC!M119="","*",FN_MC!M119)</f>
        <v>PNN-PCB</v>
      </c>
      <c r="L116" s="110" t="str">
        <f ca="1"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 ca="1">IF(FN_MC!S120="","*",FN_MC!S120)</f>
        <v>-</v>
      </c>
      <c r="E117" s="110" t="str">
        <f ca="1"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 ca="1">IF(FN_MC!M120="","*",FN_MC!M120)</f>
        <v>-</v>
      </c>
      <c r="L117" s="110" t="str">
        <f ca="1"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 ca="1">IF(FN_MC!S121="","*",FN_MC!S121)</f>
        <v>-</v>
      </c>
      <c r="E118" s="110" t="str">
        <f ca="1"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 ca="1">IF(FN_MC!M121="","*",FN_MC!M121)</f>
        <v>-</v>
      </c>
      <c r="L118" s="110" t="str">
        <f ca="1"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 ca="1">IF(FN_MC!S122="","*",FN_MC!S122)</f>
        <v>-</v>
      </c>
      <c r="E119" s="110" t="str">
        <f ca="1"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 ca="1">IF(FN_MC!M122="","*",FN_MC!M122)</f>
        <v>-</v>
      </c>
      <c r="L119" s="110" t="str">
        <f ca="1"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 ca="1">IF(FN_MC!S123="","*",FN_MC!S123)</f>
        <v>FERRONORTE</v>
      </c>
      <c r="E120" s="110" t="str">
        <f ca="1"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 ca="1"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 ca="1">IF(FN_MC!S124="","*",FN_MC!S124)</f>
        <v>FERRONORTE</v>
      </c>
      <c r="E121" s="110" t="str">
        <f ca="1"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 ca="1">IF(FN_MC!H124="","*",FN_MC!H124)</f>
        <v>440TVL</v>
      </c>
      <c r="J121" s="110" t="str">
        <f>IF(FN_MC!I124="","*",FN_MC!I124)</f>
        <v>-</v>
      </c>
      <c r="K121" s="110" t="str">
        <f ca="1">IF(FN_MC!M124="","*",FN_MC!M124)</f>
        <v>TPC-TVL</v>
      </c>
      <c r="L121" s="110" t="str">
        <f ca="1"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 ca="1">IF(FN_MC!S125="","*",FN_MC!S125)</f>
        <v>FERRONORTE</v>
      </c>
      <c r="E122" s="110" t="str">
        <f ca="1"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 ca="1">IF(FN_MC!H125="","*",FN_MC!H125)</f>
        <v>TMR326</v>
      </c>
      <c r="J122" s="110" t="str">
        <f>IF(FN_MC!I125="","*",FN_MC!I125)</f>
        <v>-</v>
      </c>
      <c r="K122" s="110" t="str">
        <f ca="1">IF(FN_MC!M125="","*",FN_MC!M125)</f>
        <v>TMR-TLA</v>
      </c>
      <c r="L122" s="110" t="str">
        <f ca="1"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 ca="1">IF(FN_MC!S126="","*",FN_MC!S126)</f>
        <v>FERRONORTE</v>
      </c>
      <c r="E123" s="110" t="str">
        <f ca="1"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 ca="1">IF(FN_MC!M126="","*",FN_MC!M126)</f>
        <v>TID-TVI</v>
      </c>
      <c r="L123" s="110" t="str">
        <f ca="1"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 ca="1">IF(FN_MC!S127="","*",FN_MC!S127)</f>
        <v>FERRONORTE</v>
      </c>
      <c r="E124" s="110" t="str">
        <f ca="1"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 ca="1">IF(FN_MC!M127="","*",FN_MC!M127)</f>
        <v>TID-TVI</v>
      </c>
      <c r="L124" s="110" t="str">
        <f ca="1"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 ca="1">IF(FN_MC!S128="","*",FN_MC!S128)</f>
        <v>FERRONORTE</v>
      </c>
      <c r="E125" s="110" t="str">
        <f ca="1"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 ca="1">IF(FN_MC!M128="","*",FN_MC!M128)</f>
        <v>TID-TVI</v>
      </c>
      <c r="L125" s="110" t="str">
        <f ca="1"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 ca="1">IF(FN_MC!S129="","*",FN_MC!S129)</f>
        <v>FERRONORTE</v>
      </c>
      <c r="E126" s="110" t="str">
        <f ca="1"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 ca="1">IF(FN_MC!H129="","*",FN_MC!H129)</f>
        <v>TIN1</v>
      </c>
      <c r="J126" s="110" t="str">
        <f>IF(FN_MC!I129="","*",FN_MC!I129)</f>
        <v>-</v>
      </c>
      <c r="K126" s="110" t="str">
        <f ca="1">IF(FN_MC!M129="","*",FN_MC!M129)</f>
        <v>TIN</v>
      </c>
      <c r="L126" s="110" t="str">
        <f ca="1"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 ca="1">IF(FN_MC!S130="","*",FN_MC!S130)</f>
        <v>FERRONORTE</v>
      </c>
      <c r="E127" s="110" t="str">
        <f ca="1"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 ca="1"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 ca="1">IF(FN_MC!S131="","*",FN_MC!S131)</f>
        <v>MALHA CENTRAL</v>
      </c>
      <c r="E128" s="110" t="str">
        <f ca="1"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 ca="1">IF(FN_MC!M131="","*",FN_MC!M131)</f>
        <v>ZGT-ZXE</v>
      </c>
      <c r="L128" s="110" t="str">
        <f ca="1"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 ca="1">IF(FN_MC!S132="","*",FN_MC!S132)</f>
        <v>MALHA CENTRAL</v>
      </c>
      <c r="E129" s="110" t="str">
        <f ca="1"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 ca="1">IF(FN_MC!S133="","*",FN_MC!S133)</f>
        <v>MALHA CENTRAL</v>
      </c>
      <c r="E130" s="110" t="str">
        <f ca="1">IF(FN_MC!T133="","*",FN_MC!T133)</f>
        <v>PPN-POV</v>
      </c>
      <c r="F130" s="110" t="str">
        <f>IF(FN_MC!B133="","*",FN_MC!B133)</f>
        <v>*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 ca="1">IF(FN_MC!S134="","*",FN_MC!S134)</f>
        <v>-</v>
      </c>
      <c r="E131" s="110" t="str">
        <f ca="1"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 ca="1">IF(FN_MC!M134="","*",FN_MC!M134)</f>
        <v>-</v>
      </c>
      <c r="L131" s="110" t="str">
        <f ca="1"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 ca="1">IF(FN_MC!S135="","*",FN_MC!S135)</f>
        <v>-</v>
      </c>
      <c r="E132" s="110" t="str">
        <f ca="1"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 ca="1">IF(FN_MC!M135="","*",FN_MC!M135)</f>
        <v>-</v>
      </c>
      <c r="L132" s="110" t="str">
        <f ca="1"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 ca="1">IF(FN_MC!S136="","*",FN_MC!S136)</f>
        <v>-</v>
      </c>
      <c r="E133" s="110" t="str">
        <f ca="1"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 ca="1">IF(FN_MC!M136="","*",FN_MC!M136)</f>
        <v>-</v>
      </c>
      <c r="L133" s="110" t="str">
        <f ca="1"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 ca="1">IF(FN_MC!S137="","*",FN_MC!S137)</f>
        <v>-</v>
      </c>
      <c r="E134" s="110" t="str">
        <f ca="1"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 ca="1">IF(FN_MC!M137="","*",FN_MC!M137)</f>
        <v>-</v>
      </c>
      <c r="L134" s="110" t="str">
        <f ca="1"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 ca="1">IF(FN_MC!S138="","*",FN_MC!S138)</f>
        <v>-</v>
      </c>
      <c r="E135" s="110" t="str">
        <f ca="1"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 ca="1">IF(FN_MC!M138="","*",FN_MC!M138)</f>
        <v>-</v>
      </c>
      <c r="L135" s="110" t="str">
        <f ca="1"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 ca="1">IF(FN_MC!S139="","*",FN_MC!S139)</f>
        <v>-</v>
      </c>
      <c r="E136" s="110" t="str">
        <f ca="1"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 ca="1">IF(FN_MC!M139="","*",FN_MC!M139)</f>
        <v>-</v>
      </c>
      <c r="L136" s="110" t="str">
        <f ca="1"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 ca="1">IF(FN_MC!S140="","*",FN_MC!S140)</f>
        <v>-</v>
      </c>
      <c r="E137" s="110" t="str">
        <f ca="1"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 ca="1">IF(FN_MC!M140="","*",FN_MC!M140)</f>
        <v>-</v>
      </c>
      <c r="L137" s="110" t="str">
        <f ca="1"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 ca="1">IF(FN_MC!S141="","*",FN_MC!S141)</f>
        <v>-</v>
      </c>
      <c r="E138" s="110" t="str">
        <f ca="1"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 ca="1">IF(FN_MC!M141="","*",FN_MC!M141)</f>
        <v>-</v>
      </c>
      <c r="L138" s="110" t="str">
        <f ca="1"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 ca="1">IF(FN_MC!S142="","*",FN_MC!S142)</f>
        <v>-</v>
      </c>
      <c r="E139" s="110" t="str">
        <f ca="1"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 ca="1">IF(FN_MC!M142="","*",FN_MC!M142)</f>
        <v>-</v>
      </c>
      <c r="L139" s="110" t="str">
        <f ca="1"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 ca="1">IF(FN_MC!S143="","*",FN_MC!S143)</f>
        <v>-</v>
      </c>
      <c r="E140" s="110" t="str">
        <f ca="1"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 ca="1">IF(FN_MC!M143="","*",FN_MC!M143)</f>
        <v>-</v>
      </c>
      <c r="L140" s="110" t="str">
        <f ca="1"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 ca="1">IF(FN_MC!S144="","*",FN_MC!S144)</f>
        <v>-</v>
      </c>
      <c r="E141" s="110" t="str">
        <f ca="1"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 ca="1">IF(FN_MC!M144="","*",FN_MC!M144)</f>
        <v>-</v>
      </c>
      <c r="L141" s="110" t="str">
        <f ca="1"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 ca="1">IF(FN_MC!S145="","*",FN_MC!S145)</f>
        <v>-</v>
      </c>
      <c r="E142" s="110" t="str">
        <f ca="1"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 ca="1">IF(FN_MC!M145="","*",FN_MC!M145)</f>
        <v>-</v>
      </c>
      <c r="L142" s="110" t="str">
        <f ca="1"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 ca="1">IF(FN_MC!S146="","*",FN_MC!S146)</f>
        <v>-</v>
      </c>
      <c r="E143" s="110" t="str">
        <f ca="1"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 ca="1">IF(FN_MC!M146="","*",FN_MC!M146)</f>
        <v>-</v>
      </c>
      <c r="L143" s="110" t="str">
        <f ca="1"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 ca="1">IF(FN_MC!S147="","*",FN_MC!S147)</f>
        <v>-</v>
      </c>
      <c r="E144" s="110" t="str">
        <f ca="1"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 ca="1">IF(FN_MC!M147="","*",FN_MC!M147)</f>
        <v>-</v>
      </c>
      <c r="L144" s="110" t="str">
        <f ca="1"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 ca="1">IF(FN_MC!S148="","*",FN_MC!S148)</f>
        <v>-</v>
      </c>
      <c r="E145" s="110" t="str">
        <f ca="1"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 ca="1">IF(FN_MC!M148="","*",FN_MC!M148)</f>
        <v>-</v>
      </c>
      <c r="L145" s="110" t="str">
        <f ca="1"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 ca="1">IF(FN_MC!S149="","*",FN_MC!S149)</f>
        <v>-</v>
      </c>
      <c r="E146" s="110" t="str">
        <f ca="1"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 ca="1">IF(FN_MC!M149="","*",FN_MC!M149)</f>
        <v>-</v>
      </c>
      <c r="L146" s="110" t="str">
        <f ca="1"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 ca="1">IF(FN_MC!S150="","*",FN_MC!S150)</f>
        <v>-</v>
      </c>
      <c r="E147" s="110" t="str">
        <f ca="1"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 ca="1">IF(FN_MC!M150="","*",FN_MC!M150)</f>
        <v>-</v>
      </c>
      <c r="L147" s="110" t="str">
        <f ca="1"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 ca="1">IF(FN_MC!S151="","*",FN_MC!S151)</f>
        <v>-</v>
      </c>
      <c r="E148" s="110" t="str">
        <f ca="1"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 ca="1">IF(FN_MC!M151="","*",FN_MC!M151)</f>
        <v>-</v>
      </c>
      <c r="L148" s="110" t="str">
        <f ca="1"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 ca="1">IF(FN_MC!S152="","*",FN_MC!S152)</f>
        <v>-</v>
      </c>
      <c r="E149" s="110" t="str">
        <f ca="1"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 ca="1">IF(FN_MC!M152="","*",FN_MC!M152)</f>
        <v>-</v>
      </c>
      <c r="L149" s="110" t="str">
        <f ca="1"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 ca="1">IF(FN_MC!S153="","*",FN_MC!S153)</f>
        <v>-</v>
      </c>
      <c r="E150" s="110" t="str">
        <f ca="1"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 ca="1">IF(FN_MC!M153="","*",FN_MC!M153)</f>
        <v>-</v>
      </c>
      <c r="L150" s="110" t="str">
        <f ca="1"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 ca="1">IF(FN_MC!S154="","*",FN_MC!S154)</f>
        <v>-</v>
      </c>
      <c r="E151" s="110" t="str">
        <f ca="1"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 ca="1">IF(FN_MC!M154="","*",FN_MC!M154)</f>
        <v>-</v>
      </c>
      <c r="L151" s="110" t="str">
        <f ca="1"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 ca="1">IF(FN_MC!S155="","*",FN_MC!S155)</f>
        <v>-</v>
      </c>
      <c r="E152" s="110" t="str">
        <f ca="1"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 ca="1">IF(FN_MC!M155="","*",FN_MC!M155)</f>
        <v>-</v>
      </c>
      <c r="L152" s="110" t="str">
        <f ca="1"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 ca="1">IF(FN_MC!S156="","*",FN_MC!S156)</f>
        <v>-</v>
      </c>
      <c r="E153" s="110" t="str">
        <f ca="1"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 ca="1">IF(FN_MC!M156="","*",FN_MC!M156)</f>
        <v>-</v>
      </c>
      <c r="L153" s="110" t="str">
        <f ca="1"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 ca="1">IF(FN_MC!S157="","*",FN_MC!S157)</f>
        <v>-</v>
      </c>
      <c r="E154" s="110" t="str">
        <f ca="1"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 ca="1">IF(FN_MC!M157="","*",FN_MC!M157)</f>
        <v>-</v>
      </c>
      <c r="L154" s="110" t="str">
        <f ca="1"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 ca="1">IF(FN_MC!S158="","*",FN_MC!S158)</f>
        <v>-</v>
      </c>
      <c r="E155" s="110" t="str">
        <f ca="1"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 ca="1">IF(FN_MC!M158="","*",FN_MC!M158)</f>
        <v>-</v>
      </c>
      <c r="L155" s="110" t="str">
        <f ca="1"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 ca="1">IF(FN_MC!S159="","*",FN_MC!S159)</f>
        <v>-</v>
      </c>
      <c r="E156" s="110" t="str">
        <f ca="1"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 ca="1">IF(FN_MC!M159="","*",FN_MC!M159)</f>
        <v>-</v>
      </c>
      <c r="L156" s="110" t="str">
        <f ca="1"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 ca="1">IF(FN_MC!S160="","*",FN_MC!S160)</f>
        <v>-</v>
      </c>
      <c r="E157" s="110" t="str">
        <f ca="1"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 ca="1">IF(FN_MC!M160="","*",FN_MC!M160)</f>
        <v>-</v>
      </c>
      <c r="L157" s="110" t="str">
        <f ca="1"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 ca="1">IF(FN_MC!S161="","*",FN_MC!S161)</f>
        <v>-</v>
      </c>
      <c r="E158" s="110" t="str">
        <f ca="1"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 ca="1">IF(FN_MC!M161="","*",FN_MC!M161)</f>
        <v>-</v>
      </c>
      <c r="L158" s="110" t="str">
        <f ca="1"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 ca="1">IF(FN_MC!S162="","*",FN_MC!S162)</f>
        <v>-</v>
      </c>
      <c r="E159" s="110" t="str">
        <f ca="1"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 ca="1">IF(FN_MC!M162="","*",FN_MC!M162)</f>
        <v>-</v>
      </c>
      <c r="L159" s="110" t="str">
        <f ca="1"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 ca="1">IF(FN_MC!S163="","*",FN_MC!S163)</f>
        <v>-</v>
      </c>
      <c r="E160" s="110" t="str">
        <f ca="1"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 ca="1">IF(FN_MC!M163="","*",FN_MC!M163)</f>
        <v>-</v>
      </c>
      <c r="L160" s="110" t="str">
        <f ca="1"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 ca="1">IF(FN_MC!S164="","*",FN_MC!S164)</f>
        <v>-</v>
      </c>
      <c r="E161" s="110" t="str">
        <f ca="1"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 ca="1">IF(FN_MC!M164="","*",FN_MC!M164)</f>
        <v>-</v>
      </c>
      <c r="L161" s="110" t="str">
        <f ca="1"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 ca="1">IF(FN_MC!S165="","*",FN_MC!S165)</f>
        <v>-</v>
      </c>
      <c r="E162" s="110" t="str">
        <f ca="1"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 ca="1">IF(FN_MC!M165="","*",FN_MC!M165)</f>
        <v>-</v>
      </c>
      <c r="L162" s="110" t="str">
        <f ca="1"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 ca="1">IF(FN_MC!S166="","*",FN_MC!S166)</f>
        <v>-</v>
      </c>
      <c r="E163" s="110" t="str">
        <f ca="1"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 ca="1">IF(FN_MC!M166="","*",FN_MC!M166)</f>
        <v>-</v>
      </c>
      <c r="L163" s="110" t="str">
        <f ca="1"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 ca="1">IF(FN_MC!S167="","*",FN_MC!S167)</f>
        <v>-</v>
      </c>
      <c r="E164" s="110" t="str">
        <f ca="1"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 ca="1">IF(FN_MC!M167="","*",FN_MC!M167)</f>
        <v>-</v>
      </c>
      <c r="L164" s="110" t="str">
        <f ca="1"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 ca="1">IF(FN_MC!S168="","*",FN_MC!S168)</f>
        <v>-</v>
      </c>
      <c r="E165" s="110" t="str">
        <f ca="1"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 ca="1">IF(FN_MC!M168="","*",FN_MC!M168)</f>
        <v>-</v>
      </c>
      <c r="L165" s="110" t="str">
        <f ca="1"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 ca="1">IF(FN_MC!S169="","*",FN_MC!S169)</f>
        <v>-</v>
      </c>
      <c r="E166" s="110" t="str">
        <f ca="1"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 ca="1">IF(FN_MC!M169="","*",FN_MC!M169)</f>
        <v>-</v>
      </c>
      <c r="L166" s="110" t="str">
        <f ca="1"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 ca="1">IF(FN_MC!S170="","*",FN_MC!S170)</f>
        <v>-</v>
      </c>
      <c r="E167" s="110" t="str">
        <f ca="1"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 ca="1">IF(FN_MC!M170="","*",FN_MC!M170)</f>
        <v>-</v>
      </c>
      <c r="L167" s="110" t="str">
        <f ca="1"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 ca="1">IF(FN_MC!S171="","*",FN_MC!S171)</f>
        <v>-</v>
      </c>
      <c r="E168" s="110" t="str">
        <f ca="1"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 ca="1">IF(FN_MC!M171="","*",FN_MC!M171)</f>
        <v>-</v>
      </c>
      <c r="L168" s="110" t="str">
        <f ca="1"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 ca="1">IF(FN_MC!S172="","*",FN_MC!S172)</f>
        <v>-</v>
      </c>
      <c r="E169" s="110" t="str">
        <f ca="1"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 ca="1">IF(FN_MC!M172="","*",FN_MC!M172)</f>
        <v>-</v>
      </c>
      <c r="L169" s="110" t="str">
        <f ca="1"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 ca="1">IF(FN_MC!S173="","*",FN_MC!S173)</f>
        <v>-</v>
      </c>
      <c r="E170" s="110" t="str">
        <f ca="1"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 ca="1">IF(FN_MC!M173="","*",FN_MC!M173)</f>
        <v>-</v>
      </c>
      <c r="L170" s="110" t="str">
        <f ca="1"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 ca="1">IF(FN_MC!S174="","*",FN_MC!S174)</f>
        <v>-</v>
      </c>
      <c r="E171" s="110" t="str">
        <f ca="1"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 ca="1">IF(FN_MC!M174="","*",FN_MC!M174)</f>
        <v>-</v>
      </c>
      <c r="L171" s="110" t="str">
        <f ca="1"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 ca="1">IF(FN_MC!S175="","*",FN_MC!S175)</f>
        <v>-</v>
      </c>
      <c r="E172" s="110" t="str">
        <f ca="1"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 ca="1">IF(FN_MC!M175="","*",FN_MC!M175)</f>
        <v>-</v>
      </c>
      <c r="L172" s="110" t="str">
        <f ca="1"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 ca="1">IF(FN_MC!S176="","*",FN_MC!S176)</f>
        <v>-</v>
      </c>
      <c r="E173" s="110" t="str">
        <f ca="1"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 ca="1">IF(FN_MC!M176="","*",FN_MC!M176)</f>
        <v>-</v>
      </c>
      <c r="L173" s="110" t="str">
        <f ca="1"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 ca="1">IF(FN_MC!S177="","*",FN_MC!S177)</f>
        <v>-</v>
      </c>
      <c r="E174" s="110" t="str">
        <f ca="1"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 ca="1">IF(FN_MC!M177="","*",FN_MC!M177)</f>
        <v>-</v>
      </c>
      <c r="L174" s="110" t="str">
        <f ca="1"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 ca="1">IF(FN_MC!S178="","*",FN_MC!S178)</f>
        <v>-</v>
      </c>
      <c r="E175" s="110" t="str">
        <f ca="1"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 ca="1">IF(FN_MC!M178="","*",FN_MC!M178)</f>
        <v>-</v>
      </c>
      <c r="L175" s="110" t="str">
        <f ca="1"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 ca="1">IF(FN_MC!S179="","*",FN_MC!S179)</f>
        <v>-</v>
      </c>
      <c r="E176" s="110" t="str">
        <f ca="1"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 ca="1">IF(FN_MC!M179="","*",FN_MC!M179)</f>
        <v>-</v>
      </c>
      <c r="L176" s="110" t="str">
        <f ca="1"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 ca="1">IF(FN_MC!S180="","*",FN_MC!S180)</f>
        <v>-</v>
      </c>
      <c r="E177" s="110" t="str">
        <f ca="1"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 ca="1">IF(FN_MC!M180="","*",FN_MC!M180)</f>
        <v>-</v>
      </c>
      <c r="L177" s="110" t="str">
        <f ca="1"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 ca="1">IF(FN_MC!S181="","*",FN_MC!S181)</f>
        <v>-</v>
      </c>
      <c r="E178" s="110" t="str">
        <f ca="1"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 ca="1">IF(FN_MC!M181="","*",FN_MC!M181)</f>
        <v>-</v>
      </c>
      <c r="L178" s="110" t="str">
        <f ca="1"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 ca="1">IF(FN_MC!S182="","*",FN_MC!S182)</f>
        <v>-</v>
      </c>
      <c r="E179" s="110" t="str">
        <f ca="1"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 ca="1">IF(FN_MC!M182="","*",FN_MC!M182)</f>
        <v>-</v>
      </c>
      <c r="L179" s="110" t="str">
        <f ca="1"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 ca="1">IF(FN_MC!S183="","*",FN_MC!S183)</f>
        <v>-</v>
      </c>
      <c r="E180" s="110" t="str">
        <f ca="1"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 ca="1">IF(FN_MC!M183="","*",FN_MC!M183)</f>
        <v>-</v>
      </c>
      <c r="L180" s="110" t="str">
        <f ca="1"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 ca="1">IF(FN_MC!S184="","*",FN_MC!S184)</f>
        <v>-</v>
      </c>
      <c r="E181" s="110" t="str">
        <f ca="1"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 ca="1">IF(FN_MC!M184="","*",FN_MC!M184)</f>
        <v>-</v>
      </c>
      <c r="L181" s="110" t="str">
        <f ca="1"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 ca="1">IF(FN_MC!S185="","*",FN_MC!S185)</f>
        <v>-</v>
      </c>
      <c r="E182" s="110" t="str">
        <f ca="1"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 ca="1">IF(FN_MC!M185="","*",FN_MC!M185)</f>
        <v>-</v>
      </c>
      <c r="L182" s="110" t="str">
        <f ca="1"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 ca="1">IF(FN_MC!S186="","*",FN_MC!S186)</f>
        <v>-</v>
      </c>
      <c r="E183" s="110" t="str">
        <f ca="1"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 ca="1">IF(FN_MC!M186="","*",FN_MC!M186)</f>
        <v>-</v>
      </c>
      <c r="L183" s="110" t="str">
        <f ca="1"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 ca="1">IF(FN_MC!S187="","*",FN_MC!S187)</f>
        <v>-</v>
      </c>
      <c r="E184" s="110" t="str">
        <f ca="1"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 ca="1">IF(FN_MC!M187="","*",FN_MC!M187)</f>
        <v>-</v>
      </c>
      <c r="L184" s="110" t="str">
        <f ca="1"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 ca="1">IF(FN_MC!S188="","*",FN_MC!S188)</f>
        <v>-</v>
      </c>
      <c r="E185" s="110" t="str">
        <f ca="1"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 ca="1">IF(FN_MC!M188="","*",FN_MC!M188)</f>
        <v>-</v>
      </c>
      <c r="L185" s="110" t="str">
        <f ca="1"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 ca="1">IF(FN_MC!S189="","*",FN_MC!S189)</f>
        <v>-</v>
      </c>
      <c r="E186" s="110" t="str">
        <f ca="1"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 ca="1">IF(FN_MC!M189="","*",FN_MC!M189)</f>
        <v>-</v>
      </c>
      <c r="L186" s="110" t="str">
        <f ca="1"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 ca="1">IF(FN_MC!S190="","*",FN_MC!S190)</f>
        <v>-</v>
      </c>
      <c r="E187" s="110" t="str">
        <f ca="1"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 ca="1">IF(FN_MC!M190="","*",FN_MC!M190)</f>
        <v>-</v>
      </c>
      <c r="L187" s="110" t="str">
        <f ca="1"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 ca="1">IF(FN_MC!S191="","*",FN_MC!S191)</f>
        <v>-</v>
      </c>
      <c r="E188" s="110" t="str">
        <f ca="1"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 ca="1">IF(FN_MC!M191="","*",FN_MC!M191)</f>
        <v>-</v>
      </c>
      <c r="L188" s="110" t="str">
        <f ca="1"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 ca="1">IF(FN_MC!S192="","*",FN_MC!S192)</f>
        <v>-</v>
      </c>
      <c r="E189" s="110" t="str">
        <f ca="1"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 ca="1">IF(FN_MC!M192="","*",FN_MC!M192)</f>
        <v>-</v>
      </c>
      <c r="L189" s="110" t="str">
        <f ca="1"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 ca="1">IF(FN_MC!S193="","*",FN_MC!S193)</f>
        <v>-</v>
      </c>
      <c r="E190" s="110" t="str">
        <f ca="1"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 ca="1">IF(FN_MC!M193="","*",FN_MC!M193)</f>
        <v>-</v>
      </c>
      <c r="L190" s="110" t="str">
        <f ca="1"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 ca="1">IF(FN_MC!S194="","*",FN_MC!S194)</f>
        <v>-</v>
      </c>
      <c r="E191" s="110" t="str">
        <f ca="1"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 ca="1">IF(FN_MC!M194="","*",FN_MC!M194)</f>
        <v>-</v>
      </c>
      <c r="L191" s="110" t="str">
        <f ca="1"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 ca="1">IF(FN_MC!S195="","*",FN_MC!S195)</f>
        <v>-</v>
      </c>
      <c r="E192" s="110" t="str">
        <f ca="1"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 ca="1">IF(FN_MC!M195="","*",FN_MC!M195)</f>
        <v>-</v>
      </c>
      <c r="L192" s="110" t="str">
        <f ca="1"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 ca="1">IF(FN_MC!S196="","*",FN_MC!S196)</f>
        <v>-</v>
      </c>
      <c r="E193" s="110" t="str">
        <f ca="1"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 ca="1">IF(FN_MC!M196="","*",FN_MC!M196)</f>
        <v>-</v>
      </c>
      <c r="L193" s="110" t="str">
        <f ca="1"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 ca="1">IF(FN_MC!S197="","*",FN_MC!S197)</f>
        <v>-</v>
      </c>
      <c r="E194" s="110" t="str">
        <f ca="1"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 ca="1">IF(FN_MC!M197="","*",FN_MC!M197)</f>
        <v>-</v>
      </c>
      <c r="L194" s="110" t="str">
        <f ca="1"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 ca="1">IF(FN_MC!S198="","*",FN_MC!S198)</f>
        <v>-</v>
      </c>
      <c r="E195" s="110" t="str">
        <f ca="1"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 ca="1">IF(FN_MC!M198="","*",FN_MC!M198)</f>
        <v>-</v>
      </c>
      <c r="L195" s="110" t="str">
        <f ca="1"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 ca="1">IF(FN_MC!S199="","*",FN_MC!S199)</f>
        <v>-</v>
      </c>
      <c r="E196" s="110" t="str">
        <f ca="1"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 ca="1">IF(FN_MC!M199="","*",FN_MC!M199)</f>
        <v>-</v>
      </c>
      <c r="L196" s="110" t="str">
        <f ca="1"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 ca="1">IF(FN_MC!S200="","*",FN_MC!S200)</f>
        <v>-</v>
      </c>
      <c r="E197" s="110" t="str">
        <f ca="1"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 ca="1">IF(FN_MC!M200="","*",FN_MC!M200)</f>
        <v>-</v>
      </c>
      <c r="L197" s="110" t="str">
        <f ca="1"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 ca="1">IF(FN_MC!S201="","*",FN_MC!S201)</f>
        <v>-</v>
      </c>
      <c r="E198" s="110" t="str">
        <f ca="1"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 ca="1">IF(FN_MC!M201="","*",FN_MC!M201)</f>
        <v>-</v>
      </c>
      <c r="L198" s="110" t="str">
        <f ca="1"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 ca="1">IF(FN_MC!S202="","*",FN_MC!S202)</f>
        <v>-</v>
      </c>
      <c r="E199" s="110" t="str">
        <f ca="1"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 ca="1">IF(FN_MC!M202="","*",FN_MC!M202)</f>
        <v>-</v>
      </c>
      <c r="L199" s="110" t="str">
        <f ca="1"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 ca="1">IF(FN_MC!S203="","*",FN_MC!S203)</f>
        <v>-</v>
      </c>
      <c r="E200" s="110" t="str">
        <f ca="1"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 ca="1">IF(FN_MC!M203="","*",FN_MC!M203)</f>
        <v>-</v>
      </c>
      <c r="L200" s="110" t="str">
        <f ca="1"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 ca="1">IF(FN_MC!S204="","*",FN_MC!S204)</f>
        <v>-</v>
      </c>
      <c r="E201" s="110" t="str">
        <f ca="1"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 ca="1">IF(FN_MC!M204="","*",FN_MC!M204)</f>
        <v>-</v>
      </c>
      <c r="L201" s="110" t="str">
        <f ca="1"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 ca="1">IF(FN_MC!S205="","*",FN_MC!S205)</f>
        <v>-</v>
      </c>
      <c r="E202" s="110" t="str">
        <f ca="1"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 ca="1">IF(FN_MC!M205="","*",FN_MC!M205)</f>
        <v>-</v>
      </c>
      <c r="L202" s="110" t="str">
        <f ca="1"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 ca="1">IF(FN_MC!S206="","*",FN_MC!S206)</f>
        <v>-</v>
      </c>
      <c r="E203" s="110" t="str">
        <f ca="1"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 ca="1">IF(FN_MC!M206="","*",FN_MC!M206)</f>
        <v>-</v>
      </c>
      <c r="L203" s="110" t="str">
        <f ca="1"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 ca="1">IF(FN_MC!S207="","*",FN_MC!S207)</f>
        <v>-</v>
      </c>
      <c r="E204" s="110" t="str">
        <f ca="1"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 ca="1">IF(FN_MC!M207="","*",FN_MC!M207)</f>
        <v>-</v>
      </c>
      <c r="L204" s="110" t="str">
        <f ca="1"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 ca="1">IF(FN_MC!S208="","*",FN_MC!S208)</f>
        <v>-</v>
      </c>
      <c r="E205" s="110" t="str">
        <f ca="1"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 ca="1">IF(FN_MC!M208="","*",FN_MC!M208)</f>
        <v>-</v>
      </c>
      <c r="L205" s="110" t="str">
        <f ca="1"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 ca="1">IF(FN_MC!S209="","*",FN_MC!S209)</f>
        <v>-</v>
      </c>
      <c r="E206" s="110" t="str">
        <f ca="1"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 ca="1">IF(FN_MC!M209="","*",FN_MC!M209)</f>
        <v>-</v>
      </c>
      <c r="L206" s="110" t="str">
        <f ca="1"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 ca="1">IF(FN_MC!S210="","*",FN_MC!S210)</f>
        <v>-</v>
      </c>
      <c r="E207" s="110" t="str">
        <f ca="1"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 ca="1">IF(FN_MC!M210="","*",FN_MC!M210)</f>
        <v>-</v>
      </c>
      <c r="L207" s="110" t="str">
        <f ca="1"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 ca="1">IF(FN_MC!S211="","*",FN_MC!S211)</f>
        <v>-</v>
      </c>
      <c r="E208" s="110" t="str">
        <f ca="1"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 ca="1">IF(FN_MC!M211="","*",FN_MC!M211)</f>
        <v>-</v>
      </c>
      <c r="L208" s="110" t="str">
        <f ca="1"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 ca="1">IF(FN_MC!S212="","*",FN_MC!S212)</f>
        <v>-</v>
      </c>
      <c r="E209" s="110" t="str">
        <f ca="1"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 ca="1">IF(FN_MC!M212="","*",FN_MC!M212)</f>
        <v>-</v>
      </c>
      <c r="L209" s="110" t="str">
        <f ca="1"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 ca="1">IF(FN_MC!S213="","*",FN_MC!S213)</f>
        <v>-</v>
      </c>
      <c r="E210" s="110" t="str">
        <f ca="1"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 ca="1">IF(FN_MC!M213="","*",FN_MC!M213)</f>
        <v>-</v>
      </c>
      <c r="L210" s="110" t="str">
        <f ca="1"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 ca="1">IF(FN_MC!S214="","*",FN_MC!S214)</f>
        <v>-</v>
      </c>
      <c r="E211" s="110" t="str">
        <f ca="1"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 ca="1">IF(FN_MC!M214="","*",FN_MC!M214)</f>
        <v>-</v>
      </c>
      <c r="L211" s="110" t="str">
        <f ca="1"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 ca="1">IF(FN_MC!S215="","*",FN_MC!S215)</f>
        <v>-</v>
      </c>
      <c r="E212" s="110" t="str">
        <f ca="1"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 ca="1">IF(FN_MC!M215="","*",FN_MC!M215)</f>
        <v>-</v>
      </c>
      <c r="L212" s="110" t="str">
        <f ca="1"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 ca="1">IF(FN_MC!S216="","*",FN_MC!S216)</f>
        <v>-</v>
      </c>
      <c r="E213" s="110" t="str">
        <f ca="1"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 ca="1">IF(FN_MC!M216="","*",FN_MC!M216)</f>
        <v>-</v>
      </c>
      <c r="L213" s="110" t="str">
        <f ca="1"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 ca="1">IF(FN_MC!S217="","*",FN_MC!S217)</f>
        <v>-</v>
      </c>
      <c r="E214" s="110" t="str">
        <f ca="1"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 ca="1">IF(FN_MC!M217="","*",FN_MC!M217)</f>
        <v>-</v>
      </c>
      <c r="L214" s="110" t="str">
        <f ca="1"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 ca="1">IF(FN_MC!S218="","*",FN_MC!S218)</f>
        <v>-</v>
      </c>
      <c r="E215" s="110" t="str">
        <f ca="1"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 ca="1">IF(FN_MC!M218="","*",FN_MC!M218)</f>
        <v>-</v>
      </c>
      <c r="L215" s="110" t="str">
        <f ca="1"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 ca="1">IF(FN_MC!S219="","*",FN_MC!S219)</f>
        <v>-</v>
      </c>
      <c r="E216" s="110" t="str">
        <f ca="1"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 ca="1">IF(FN_MC!M219="","*",FN_MC!M219)</f>
        <v>-</v>
      </c>
      <c r="L216" s="110" t="str">
        <f ca="1"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 ca="1">IF(FN_MC!S220="","*",FN_MC!S220)</f>
        <v>-</v>
      </c>
      <c r="E217" s="110" t="str">
        <f ca="1"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 ca="1">IF(FN_MC!M220="","*",FN_MC!M220)</f>
        <v>-</v>
      </c>
      <c r="L217" s="110" t="str">
        <f ca="1"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 ca="1">IF(FN_MC!S221="","*",FN_MC!S221)</f>
        <v>-</v>
      </c>
      <c r="E218" s="110" t="str">
        <f ca="1"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 ca="1">IF(FN_MC!M221="","*",FN_MC!M221)</f>
        <v>-</v>
      </c>
      <c r="L218" s="110" t="str">
        <f ca="1"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 ca="1">IF(FN_MC!S222="","*",FN_MC!S222)</f>
        <v>-</v>
      </c>
      <c r="E219" s="110" t="str">
        <f ca="1"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 ca="1">IF(FN_MC!M222="","*",FN_MC!M222)</f>
        <v>-</v>
      </c>
      <c r="L219" s="110" t="str">
        <f ca="1"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 ca="1">IF(FN_MC!S223="","*",FN_MC!S223)</f>
        <v>-</v>
      </c>
      <c r="E220" s="110" t="str">
        <f ca="1"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 ca="1">IF(FN_MC!M223="","*",FN_MC!M223)</f>
        <v>-</v>
      </c>
      <c r="L220" s="110" t="str">
        <f ca="1"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 ca="1">IF(FN_MC!S224="","*",FN_MC!S224)</f>
        <v>-</v>
      </c>
      <c r="E221" s="110" t="str">
        <f ca="1"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 ca="1">IF(FN_MC!M224="","*",FN_MC!M224)</f>
        <v>-</v>
      </c>
      <c r="L221" s="110" t="str">
        <f ca="1"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 ca="1">IF(FN_MC!S225="","*",FN_MC!S225)</f>
        <v>-</v>
      </c>
      <c r="E222" s="110" t="str">
        <f ca="1"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 ca="1">IF(FN_MC!M225="","*",FN_MC!M225)</f>
        <v>-</v>
      </c>
      <c r="L222" s="110" t="str">
        <f ca="1"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 ca="1">IF(FN_MC!S226="","*",FN_MC!S226)</f>
        <v>-</v>
      </c>
      <c r="E223" s="110" t="str">
        <f ca="1"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 ca="1">IF(FN_MC!M226="","*",FN_MC!M226)</f>
        <v>-</v>
      </c>
      <c r="L223" s="110" t="str">
        <f ca="1"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 ca="1">IF(FN_MC!S227="","*",FN_MC!S227)</f>
        <v>-</v>
      </c>
      <c r="E224" s="110" t="str">
        <f ca="1"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 ca="1">IF(FN_MC!M227="","*",FN_MC!M227)</f>
        <v>-</v>
      </c>
      <c r="L224" s="110" t="str">
        <f ca="1"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 ca="1">IF(FN_MC!S228="","*",FN_MC!S228)</f>
        <v>-</v>
      </c>
      <c r="E225" s="110" t="str">
        <f ca="1"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 ca="1">IF(FN_MC!M228="","*",FN_MC!M228)</f>
        <v>-</v>
      </c>
      <c r="L225" s="110" t="str">
        <f ca="1"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 ca="1">IF(FN_MC!S229="","*",FN_MC!S229)</f>
        <v>-</v>
      </c>
      <c r="E226" s="110" t="str">
        <f ca="1"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 ca="1">IF(FN_MC!M229="","*",FN_MC!M229)</f>
        <v>-</v>
      </c>
      <c r="L226" s="110" t="str">
        <f ca="1"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 ca="1">IF(FN_MC!S230="","*",FN_MC!S230)</f>
        <v>-</v>
      </c>
      <c r="E227" s="110" t="str">
        <f ca="1"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 ca="1">IF(FN_MC!M230="","*",FN_MC!M230)</f>
        <v>-</v>
      </c>
      <c r="L227" s="110" t="str">
        <f ca="1"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 ca="1">IF(FN_MC!S231="","*",FN_MC!S231)</f>
        <v>-</v>
      </c>
      <c r="E228" s="110" t="str">
        <f ca="1"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 ca="1">IF(FN_MC!M231="","*",FN_MC!M231)</f>
        <v>-</v>
      </c>
      <c r="L228" s="110" t="str">
        <f ca="1"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 ca="1">IF(FN_MC!S232="","*",FN_MC!S232)</f>
        <v>-</v>
      </c>
      <c r="E229" s="110" t="str">
        <f ca="1"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 ca="1">IF(FN_MC!M232="","*",FN_MC!M232)</f>
        <v>-</v>
      </c>
      <c r="L229" s="110" t="str">
        <f ca="1"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 ca="1">IF(FN_MC!S233="","*",FN_MC!S233)</f>
        <v>-</v>
      </c>
      <c r="E230" s="110" t="str">
        <f ca="1"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 ca="1">IF(FN_MC!M233="","*",FN_MC!M233)</f>
        <v>-</v>
      </c>
      <c r="L230" s="110" t="str">
        <f ca="1"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 ca="1">IF(FN_MC!S234="","*",FN_MC!S234)</f>
        <v>-</v>
      </c>
      <c r="E231" s="110" t="str">
        <f ca="1"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 ca="1">IF(FN_MC!M234="","*",FN_MC!M234)</f>
        <v>-</v>
      </c>
      <c r="L231" s="110" t="str">
        <f ca="1"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 ca="1">IF(FN_MC!S235="","*",FN_MC!S235)</f>
        <v>-</v>
      </c>
      <c r="E232" s="110" t="str">
        <f ca="1"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 ca="1">IF(FN_MC!M235="","*",FN_MC!M235)</f>
        <v>-</v>
      </c>
      <c r="L232" s="110" t="str">
        <f ca="1"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 ca="1">IF(FN_MC!S236="","*",FN_MC!S236)</f>
        <v>-</v>
      </c>
      <c r="E233" s="110" t="str">
        <f ca="1"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 ca="1">IF(FN_MC!M236="","*",FN_MC!M236)</f>
        <v>-</v>
      </c>
      <c r="L233" s="110" t="str">
        <f ca="1"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 ca="1">IF(FN_MC!S237="","*",FN_MC!S237)</f>
        <v>-</v>
      </c>
      <c r="E234" s="110" t="str">
        <f ca="1"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 ca="1">IF(FN_MC!M237="","*",FN_MC!M237)</f>
        <v>-</v>
      </c>
      <c r="L234" s="110" t="str">
        <f ca="1"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 ca="1">IF(FN_MC!S238="","*",FN_MC!S238)</f>
        <v>-</v>
      </c>
      <c r="E235" s="110" t="str">
        <f ca="1"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 ca="1">IF(FN_MC!M238="","*",FN_MC!M238)</f>
        <v>-</v>
      </c>
      <c r="L235" s="110" t="str">
        <f ca="1"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 ca="1">IF(FN_MC!S239="","*",FN_MC!S239)</f>
        <v>-</v>
      </c>
      <c r="E236" s="110" t="str">
        <f ca="1"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 ca="1">IF(FN_MC!M239="","*",FN_MC!M239)</f>
        <v>-</v>
      </c>
      <c r="L236" s="110" t="str">
        <f ca="1"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 ca="1">IF(FN_MC!S240="","*",FN_MC!S240)</f>
        <v>-</v>
      </c>
      <c r="E237" s="110" t="str">
        <f ca="1"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 ca="1">IF(FN_MC!M240="","*",FN_MC!M240)</f>
        <v>-</v>
      </c>
      <c r="L237" s="110" t="str">
        <f ca="1"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 ca="1">IF(FN_MC!S241="","*",FN_MC!S241)</f>
        <v>-</v>
      </c>
      <c r="E238" s="110" t="str">
        <f ca="1"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 ca="1">IF(FN_MC!M241="","*",FN_MC!M241)</f>
        <v>-</v>
      </c>
      <c r="L238" s="110" t="str">
        <f ca="1"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 ca="1">IF(FN_MC!S242="","*",FN_MC!S242)</f>
        <v>-</v>
      </c>
      <c r="E239" s="110" t="str">
        <f ca="1"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 ca="1">IF(FN_MC!M242="","*",FN_MC!M242)</f>
        <v>-</v>
      </c>
      <c r="L239" s="110" t="str">
        <f ca="1"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 ca="1">IF(FN_MC!S243="","*",FN_MC!S243)</f>
        <v>-</v>
      </c>
      <c r="E240" s="110" t="str">
        <f ca="1"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 ca="1">IF(FN_MC!M243="","*",FN_MC!M243)</f>
        <v>-</v>
      </c>
      <c r="L240" s="110" t="str">
        <f ca="1"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 ca="1">IF(FN_MC!S244="","*",FN_MC!S244)</f>
        <v>-</v>
      </c>
      <c r="E241" s="110" t="str">
        <f ca="1"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 ca="1">IF(FN_MC!M244="","*",FN_MC!M244)</f>
        <v>-</v>
      </c>
      <c r="L241" s="110" t="str">
        <f ca="1"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 ca="1">IF(FN_MC!S245="","*",FN_MC!S245)</f>
        <v>-</v>
      </c>
      <c r="E242" s="110" t="str">
        <f ca="1"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 ca="1">IF(FN_MC!M245="","*",FN_MC!M245)</f>
        <v>-</v>
      </c>
      <c r="L242" s="110" t="str">
        <f ca="1"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 ca="1">IF(FN_MC!S246="","*",FN_MC!S246)</f>
        <v>-</v>
      </c>
      <c r="E243" s="110" t="str">
        <f ca="1"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 ca="1">IF(FN_MC!M246="","*",FN_MC!M246)</f>
        <v>-</v>
      </c>
      <c r="L243" s="110" t="str">
        <f ca="1"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 ca="1">IF(FN_MC!S247="","*",FN_MC!S247)</f>
        <v>-</v>
      </c>
      <c r="E244" s="110" t="str">
        <f ca="1"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 ca="1">IF(FN_MC!M247="","*",FN_MC!M247)</f>
        <v>-</v>
      </c>
      <c r="L244" s="110" t="str">
        <f ca="1"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 ca="1">IF(FN_MC!S248="","*",FN_MC!S248)</f>
        <v>-</v>
      </c>
      <c r="E245" s="110" t="str">
        <f ca="1"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 ca="1">IF(FN_MC!M248="","*",FN_MC!M248)</f>
        <v>-</v>
      </c>
      <c r="L245" s="110" t="str">
        <f ca="1"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 ca="1">IF(FN_MC!S249="","*",FN_MC!S249)</f>
        <v>-</v>
      </c>
      <c r="E246" s="110" t="str">
        <f ca="1"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 ca="1">IF(FN_MC!M249="","*",FN_MC!M249)</f>
        <v>-</v>
      </c>
      <c r="L246" s="110" t="str">
        <f ca="1"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 ca="1">IF(FN_MC!S250="","*",FN_MC!S250)</f>
        <v>-</v>
      </c>
      <c r="E247" s="110" t="str">
        <f ca="1"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 ca="1">IF(FN_MC!M250="","*",FN_MC!M250)</f>
        <v>-</v>
      </c>
      <c r="L247" s="110" t="str">
        <f ca="1"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 ca="1">IF(FN_MC!S251="","*",FN_MC!S251)</f>
        <v>-</v>
      </c>
      <c r="E248" s="110" t="str">
        <f ca="1"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 ca="1">IF(FN_MC!M251="","*",FN_MC!M251)</f>
        <v>-</v>
      </c>
      <c r="L248" s="110" t="str">
        <f ca="1"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 ca="1">IF(FN_MC!S252="","*",FN_MC!S252)</f>
        <v>-</v>
      </c>
      <c r="E249" s="110" t="str">
        <f ca="1"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 ca="1">IF(FN_MC!M252="","*",FN_MC!M252)</f>
        <v>-</v>
      </c>
      <c r="L249" s="110" t="str">
        <f ca="1"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 ca="1">IF(FN_MC!S253="","*",FN_MC!S253)</f>
        <v>-</v>
      </c>
      <c r="E250" s="110" t="str">
        <f ca="1"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 ca="1">IF(FN_MC!M253="","*",FN_MC!M253)</f>
        <v>-</v>
      </c>
      <c r="L250" s="110" t="str">
        <f ca="1"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 ca="1">IF(FN_MC!S254="","*",FN_MC!S254)</f>
        <v>-</v>
      </c>
      <c r="E251" s="110" t="str">
        <f ca="1"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 ca="1">IF(FN_MC!M254="","*",FN_MC!M254)</f>
        <v>-</v>
      </c>
      <c r="L251" s="110" t="str">
        <f ca="1"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 ca="1">IF(FN_MC!S255="","*",FN_MC!S255)</f>
        <v>-</v>
      </c>
      <c r="E252" s="110" t="str">
        <f ca="1"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 ca="1">IF(FN_MC!M255="","*",FN_MC!M255)</f>
        <v>-</v>
      </c>
      <c r="L252" s="110" t="str">
        <f ca="1"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 ca="1">IF(FN_MC!S256="","*",FN_MC!S256)</f>
        <v>-</v>
      </c>
      <c r="E253" s="110" t="str">
        <f ca="1"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 ca="1">IF(FN_MC!M256="","*",FN_MC!M256)</f>
        <v>-</v>
      </c>
      <c r="L253" s="110" t="str">
        <f ca="1"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 ca="1">IF(FN_MC!S257="","*",FN_MC!S257)</f>
        <v>-</v>
      </c>
      <c r="E254" s="110" t="str">
        <f ca="1"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 ca="1">IF(FN_MC!M257="","*",FN_MC!M257)</f>
        <v>-</v>
      </c>
      <c r="L254" s="110" t="str">
        <f ca="1"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 ca="1">IF(FN_MC!S258="","*",FN_MC!S258)</f>
        <v>-</v>
      </c>
      <c r="E255" s="110" t="str">
        <f ca="1"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 ca="1">IF(FN_MC!M258="","*",FN_MC!M258)</f>
        <v>-</v>
      </c>
      <c r="L255" s="110" t="str">
        <f ca="1"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 ca="1">IF(FN_MC!S259="","*",FN_MC!S259)</f>
        <v>-</v>
      </c>
      <c r="E256" s="110" t="str">
        <f ca="1"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 ca="1">IF(FN_MC!M259="","*",FN_MC!M259)</f>
        <v>-</v>
      </c>
      <c r="L256" s="110" t="str">
        <f ca="1"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 ca="1">IF(FN_MC!S260="","*",FN_MC!S260)</f>
        <v>-</v>
      </c>
      <c r="E257" s="110" t="str">
        <f ca="1"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 ca="1">IF(FN_MC!M260="","*",FN_MC!M260)</f>
        <v>-</v>
      </c>
      <c r="L257" s="110" t="str">
        <f ca="1"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 ca="1">IF(FN_MC!S261="","*",FN_MC!S261)</f>
        <v>-</v>
      </c>
      <c r="E258" s="110" t="str">
        <f ca="1"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 ca="1">IF(FN_MC!M261="","*",FN_MC!M261)</f>
        <v>-</v>
      </c>
      <c r="L258" s="110" t="str">
        <f ca="1"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 ca="1">IF(FN_MC!S262="","*",FN_MC!S262)</f>
        <v>-</v>
      </c>
      <c r="E259" s="110" t="str">
        <f ca="1"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 ca="1">IF(FN_MC!M262="","*",FN_MC!M262)</f>
        <v>-</v>
      </c>
      <c r="L259" s="110" t="str">
        <f ca="1"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 ca="1">IF(FN_MC!S263="","*",FN_MC!S263)</f>
        <v>-</v>
      </c>
      <c r="E260" s="110" t="str">
        <f ca="1"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 ca="1">IF(FN_MC!M263="","*",FN_MC!M263)</f>
        <v>-</v>
      </c>
      <c r="L260" s="110" t="str">
        <f ca="1"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 ca="1">IF(FN_MC!S264="","*",FN_MC!S264)</f>
        <v>-</v>
      </c>
      <c r="E261" s="110" t="str">
        <f ca="1"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 ca="1">IF(FN_MC!M264="","*",FN_MC!M264)</f>
        <v>-</v>
      </c>
      <c r="L261" s="110" t="str">
        <f ca="1"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 ca="1">IF(FN_MC!S265="","*",FN_MC!S265)</f>
        <v>-</v>
      </c>
      <c r="E262" s="110" t="str">
        <f ca="1"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 ca="1">IF(FN_MC!M265="","*",FN_MC!M265)</f>
        <v>-</v>
      </c>
      <c r="L262" s="110" t="str">
        <f ca="1"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 ca="1">IF(FN_MC!S266="","*",FN_MC!S266)</f>
        <v>-</v>
      </c>
      <c r="E263" s="110" t="str">
        <f ca="1"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 ca="1">IF(FN_MC!M266="","*",FN_MC!M266)</f>
        <v>-</v>
      </c>
      <c r="L263" s="110" t="str">
        <f ca="1"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 ca="1">IF(FN_MC!S267="","*",FN_MC!S267)</f>
        <v>-</v>
      </c>
      <c r="E264" s="110" t="str">
        <f ca="1"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 ca="1">IF(FN_MC!M267="","*",FN_MC!M267)</f>
        <v>-</v>
      </c>
      <c r="L264" s="110" t="str">
        <f ca="1"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 ca="1">IF(FN_MC!S268="","*",FN_MC!S268)</f>
        <v>-</v>
      </c>
      <c r="E265" s="110" t="str">
        <f ca="1"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 ca="1">IF(FN_MC!M268="","*",FN_MC!M268)</f>
        <v>-</v>
      </c>
      <c r="L265" s="110" t="str">
        <f ca="1"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 ca="1">IF(FN_MC!S269="","*",FN_MC!S269)</f>
        <v>-</v>
      </c>
      <c r="E266" s="110" t="str">
        <f ca="1"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 ca="1">IF(FN_MC!M269="","*",FN_MC!M269)</f>
        <v>-</v>
      </c>
      <c r="L266" s="110" t="str">
        <f ca="1"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 ca="1">IF(FN_MC!S270="","*",FN_MC!S270)</f>
        <v>-</v>
      </c>
      <c r="E267" s="110" t="str">
        <f ca="1"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 ca="1">IF(FN_MC!M270="","*",FN_MC!M270)</f>
        <v>-</v>
      </c>
      <c r="L267" s="110" t="str">
        <f ca="1"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 ca="1">IF(FN_MC!S271="","*",FN_MC!S271)</f>
        <v>-</v>
      </c>
      <c r="E268" s="110" t="str">
        <f ca="1"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 ca="1">IF(FN_MC!M271="","*",FN_MC!M271)</f>
        <v>-</v>
      </c>
      <c r="L268" s="110" t="str">
        <f ca="1"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 ca="1">IF(FN_MC!S272="","*",FN_MC!S272)</f>
        <v>-</v>
      </c>
      <c r="E269" s="110" t="str">
        <f ca="1"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 ca="1">IF(FN_MC!M272="","*",FN_MC!M272)</f>
        <v>-</v>
      </c>
      <c r="L269" s="110" t="str">
        <f ca="1"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 ca="1">IF(FN_MC!S273="","*",FN_MC!S273)</f>
        <v>-</v>
      </c>
      <c r="E270" s="110" t="str">
        <f ca="1"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 ca="1">IF(FN_MC!M273="","*",FN_MC!M273)</f>
        <v>-</v>
      </c>
      <c r="L270" s="110" t="str">
        <f ca="1"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 ca="1">IF(FN_MC!S274="","*",FN_MC!S274)</f>
        <v>-</v>
      </c>
      <c r="E271" s="110" t="str">
        <f ca="1"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 ca="1">IF(FN_MC!M274="","*",FN_MC!M274)</f>
        <v>-</v>
      </c>
      <c r="L271" s="110" t="str">
        <f ca="1"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 ca="1">IF(FN_MC!S275="","*",FN_MC!S275)</f>
        <v>-</v>
      </c>
      <c r="E272" s="110" t="str">
        <f ca="1"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 ca="1">IF(FN_MC!M275="","*",FN_MC!M275)</f>
        <v>-</v>
      </c>
      <c r="L272" s="110" t="str">
        <f ca="1"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 ca="1">IF(FN_MC!S276="","*",FN_MC!S276)</f>
        <v>-</v>
      </c>
      <c r="E273" s="110" t="str">
        <f ca="1"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 ca="1">IF(FN_MC!M276="","*",FN_MC!M276)</f>
        <v>-</v>
      </c>
      <c r="L273" s="110" t="str">
        <f ca="1"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 ca="1">IF(FN_MC!S277="","*",FN_MC!S277)</f>
        <v>-</v>
      </c>
      <c r="E274" s="110" t="str">
        <f ca="1"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 ca="1">IF(FN_MC!M277="","*",FN_MC!M277)</f>
        <v>-</v>
      </c>
      <c r="L274" s="110" t="str">
        <f ca="1"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 ca="1">IF(FN_MC!S278="","*",FN_MC!S278)</f>
        <v>-</v>
      </c>
      <c r="E275" s="110" t="str">
        <f ca="1"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 ca="1">IF(FN_MC!M278="","*",FN_MC!M278)</f>
        <v>-</v>
      </c>
      <c r="L275" s="110" t="str">
        <f ca="1"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 ca="1">IF(FN_MC!S279="","*",FN_MC!S279)</f>
        <v>-</v>
      </c>
      <c r="E276" s="110" t="str">
        <f ca="1"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 ca="1">IF(FN_MC!M279="","*",FN_MC!M279)</f>
        <v>-</v>
      </c>
      <c r="L276" s="110" t="str">
        <f ca="1"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 ca="1">IF(FN_MC!S280="","*",FN_MC!S280)</f>
        <v>-</v>
      </c>
      <c r="E277" s="110" t="str">
        <f ca="1"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 ca="1">IF(FN_MC!M280="","*",FN_MC!M280)</f>
        <v>-</v>
      </c>
      <c r="L277" s="110" t="str">
        <f ca="1"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 ca="1">IF(FN_MC!S281="","*",FN_MC!S281)</f>
        <v>-</v>
      </c>
      <c r="E278" s="110" t="str">
        <f ca="1"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 ca="1">IF(FN_MC!M281="","*",FN_MC!M281)</f>
        <v>-</v>
      </c>
      <c r="L278" s="110" t="str">
        <f ca="1"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 ca="1">IF(FN_MC!S282="","*",FN_MC!S282)</f>
        <v>-</v>
      </c>
      <c r="E279" s="110" t="str">
        <f ca="1"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 ca="1">IF(FN_MC!M282="","*",FN_MC!M282)</f>
        <v>-</v>
      </c>
      <c r="L279" s="110" t="str">
        <f ca="1"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 ca="1">IF(FN_MC!S283="","*",FN_MC!S283)</f>
        <v>-</v>
      </c>
      <c r="E280" s="110" t="str">
        <f ca="1"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 ca="1">IF(FN_MC!M283="","*",FN_MC!M283)</f>
        <v>-</v>
      </c>
      <c r="L280" s="110" t="str">
        <f ca="1"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 ca="1">IF(FN_MC!S284="","*",FN_MC!S284)</f>
        <v>-</v>
      </c>
      <c r="E281" s="110" t="str">
        <f ca="1"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 ca="1">IF(FN_MC!M284="","*",FN_MC!M284)</f>
        <v>-</v>
      </c>
      <c r="L281" s="110" t="str">
        <f ca="1"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 ca="1">IF(FN_MC!S285="","*",FN_MC!S285)</f>
        <v>-</v>
      </c>
      <c r="E282" s="110" t="str">
        <f ca="1"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 ca="1">IF(FN_MC!M285="","*",FN_MC!M285)</f>
        <v>-</v>
      </c>
      <c r="L282" s="110" t="str">
        <f ca="1"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 ca="1">IF(FN_MC!S286="","*",FN_MC!S286)</f>
        <v>-</v>
      </c>
      <c r="E283" s="110" t="str">
        <f ca="1"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 ca="1">IF(FN_MC!M286="","*",FN_MC!M286)</f>
        <v>-</v>
      </c>
      <c r="L283" s="110" t="str">
        <f ca="1"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 ca="1">IF(FN_MC!S287="","*",FN_MC!S287)</f>
        <v>-</v>
      </c>
      <c r="E284" s="110" t="str">
        <f ca="1"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 ca="1">IF(FN_MC!M287="","*",FN_MC!M287)</f>
        <v>-</v>
      </c>
      <c r="L284" s="110" t="str">
        <f ca="1"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 ca="1">IF(FN_MC!S288="","*",FN_MC!S288)</f>
        <v>-</v>
      </c>
      <c r="E285" s="110" t="str">
        <f ca="1"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 ca="1">IF(FN_MC!M288="","*",FN_MC!M288)</f>
        <v>-</v>
      </c>
      <c r="L285" s="110" t="str">
        <f ca="1"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 ca="1">IF(FN_MC!S289="","*",FN_MC!S289)</f>
        <v>-</v>
      </c>
      <c r="E286" s="110" t="str">
        <f ca="1"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 ca="1">IF(FN_MC!M289="","*",FN_MC!M289)</f>
        <v>-</v>
      </c>
      <c r="L286" s="110" t="str">
        <f ca="1"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 ca="1">IF(FN_MC!S290="","*",FN_MC!S290)</f>
        <v>-</v>
      </c>
      <c r="E287" s="110" t="str">
        <f ca="1"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 ca="1">IF(FN_MC!M290="","*",FN_MC!M290)</f>
        <v>-</v>
      </c>
      <c r="L287" s="110" t="str">
        <f ca="1"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 ca="1">IF(FN_MC!S291="","*",FN_MC!S291)</f>
        <v>-</v>
      </c>
      <c r="E288" s="110" t="str">
        <f ca="1"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 ca="1">IF(FN_MC!M291="","*",FN_MC!M291)</f>
        <v>-</v>
      </c>
      <c r="L288" s="110" t="str">
        <f ca="1"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 ca="1">IF(FN_MC!S292="","*",FN_MC!S292)</f>
        <v>-</v>
      </c>
      <c r="E289" s="110" t="str">
        <f ca="1"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 ca="1">IF(FN_MC!M292="","*",FN_MC!M292)</f>
        <v>-</v>
      </c>
      <c r="L289" s="110" t="str">
        <f ca="1"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 ca="1">IF(FN_MC!S293="","*",FN_MC!S293)</f>
        <v>-</v>
      </c>
      <c r="E290" s="110" t="str">
        <f ca="1"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 ca="1">IF(FN_MC!M293="","*",FN_MC!M293)</f>
        <v>-</v>
      </c>
      <c r="L290" s="110" t="str">
        <f ca="1"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 ca="1">IF(FN_MC!S294="","*",FN_MC!S294)</f>
        <v>-</v>
      </c>
      <c r="E291" s="110" t="str">
        <f ca="1"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 ca="1">IF(FN_MC!M294="","*",FN_MC!M294)</f>
        <v>-</v>
      </c>
      <c r="L291" s="110" t="str">
        <f ca="1"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 ca="1">IF(FN_MC!S295="","*",FN_MC!S295)</f>
        <v>-</v>
      </c>
      <c r="E292" s="110" t="str">
        <f ca="1"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 ca="1">IF(FN_MC!M295="","*",FN_MC!M295)</f>
        <v>-</v>
      </c>
      <c r="L292" s="110" t="str">
        <f ca="1"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 ca="1">IF(FN_MC!S296="","*",FN_MC!S296)</f>
        <v>-</v>
      </c>
      <c r="E293" s="110" t="str">
        <f ca="1"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 ca="1">IF(FN_MC!M296="","*",FN_MC!M296)</f>
        <v>-</v>
      </c>
      <c r="L293" s="110" t="str">
        <f ca="1"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 ca="1">IF(FN_MC!S297="","*",FN_MC!S297)</f>
        <v>-</v>
      </c>
      <c r="E294" s="110" t="str">
        <f ca="1"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 ca="1">IF(FN_MC!M297="","*",FN_MC!M297)</f>
        <v>-</v>
      </c>
      <c r="L294" s="110" t="str">
        <f ca="1"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 ca="1">IF(FN_MC!S298="","*",FN_MC!S298)</f>
        <v>-</v>
      </c>
      <c r="E295" s="110" t="str">
        <f ca="1"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 ca="1">IF(FN_MC!M298="","*",FN_MC!M298)</f>
        <v>-</v>
      </c>
      <c r="L295" s="110" t="str">
        <f ca="1"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 ca="1">IF(FN_MC!S299="","*",FN_MC!S299)</f>
        <v>-</v>
      </c>
      <c r="E296" s="110" t="str">
        <f ca="1"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 ca="1">IF(FN_MC!M299="","*",FN_MC!M299)</f>
        <v>-</v>
      </c>
      <c r="L296" s="110" t="str">
        <f ca="1"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 ca="1">IF(FN_MC!S300="","*",FN_MC!S300)</f>
        <v>-</v>
      </c>
      <c r="E297" s="110" t="str">
        <f ca="1"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 ca="1">IF(FN_MC!M300="","*",FN_MC!M300)</f>
        <v>-</v>
      </c>
      <c r="L297" s="110" t="str">
        <f ca="1"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 ca="1">IF(FN_MC!S301="","*",FN_MC!S301)</f>
        <v>-</v>
      </c>
      <c r="E298" s="110" t="str">
        <f ca="1"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 ca="1">IF(FN_MC!M301="","*",FN_MC!M301)</f>
        <v>-</v>
      </c>
      <c r="L298" s="110" t="str">
        <f ca="1"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 ca="1">IF(FN_MC!S302="","*",FN_MC!S302)</f>
        <v>-</v>
      </c>
      <c r="E299" s="110" t="str">
        <f ca="1"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 ca="1">IF(FN_MC!M302="","*",FN_MC!M302)</f>
        <v>-</v>
      </c>
      <c r="L299" s="110" t="str">
        <f ca="1"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 ca="1">IF(FN_MC!S303="","*",FN_MC!S303)</f>
        <v>-</v>
      </c>
      <c r="E300" s="110" t="str">
        <f ca="1"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 ca="1">IF(FN_MC!M303="","*",FN_MC!M303)</f>
        <v>-</v>
      </c>
      <c r="L300" s="110" t="str">
        <f ca="1"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 ca="1">IF(FN_MC!S304="","*",FN_MC!S304)</f>
        <v>-</v>
      </c>
      <c r="E301" s="110" t="str">
        <f ca="1"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 ca="1">IF(FN_MC!M304="","*",FN_MC!M304)</f>
        <v>-</v>
      </c>
      <c r="L301" s="110" t="str">
        <f ca="1"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 ca="1">IF(FN_MC!S305="","*",FN_MC!S305)</f>
        <v>-</v>
      </c>
      <c r="E302" s="110" t="str">
        <f ca="1"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 ca="1">IF(FN_MC!M305="","*",FN_MC!M305)</f>
        <v>-</v>
      </c>
      <c r="L302" s="110" t="str">
        <f ca="1"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 ca="1">IF(FN_MC!S306="","*",FN_MC!S306)</f>
        <v>-</v>
      </c>
      <c r="E303" s="110" t="str">
        <f ca="1"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 ca="1">IF(FN_MC!M306="","*",FN_MC!M306)</f>
        <v>-</v>
      </c>
      <c r="L303" s="110" t="str">
        <f ca="1"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 ca="1">IF(FN_MC!S307="","*",FN_MC!S307)</f>
        <v>-</v>
      </c>
      <c r="E304" s="110" t="str">
        <f ca="1"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 ca="1">IF(FN_MC!M307="","*",FN_MC!M307)</f>
        <v>-</v>
      </c>
      <c r="L304" s="110" t="str">
        <f ca="1"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 ca="1">IF(FN_MC!S308="","*",FN_MC!S308)</f>
        <v>-</v>
      </c>
      <c r="E305" s="110" t="str">
        <f ca="1"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 ca="1">IF(FN_MC!M308="","*",FN_MC!M308)</f>
        <v>-</v>
      </c>
      <c r="L305" s="110" t="str">
        <f ca="1"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 ca="1">IF(FN_MC!S309="","*",FN_MC!S309)</f>
        <v>-</v>
      </c>
      <c r="E306" s="110" t="str">
        <f ca="1"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 ca="1">IF(FN_MC!M309="","*",FN_MC!M309)</f>
        <v>-</v>
      </c>
      <c r="L306" s="110" t="str">
        <f ca="1"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 ca="1">IF(FN_MC!S310="","*",FN_MC!S310)</f>
        <v>-</v>
      </c>
      <c r="E307" s="110" t="str">
        <f ca="1"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 ca="1">IF(FN_MC!M310="","*",FN_MC!M310)</f>
        <v>-</v>
      </c>
      <c r="L307" s="110" t="str">
        <f ca="1"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 ca="1">IF(FN_MC!S311="","*",FN_MC!S311)</f>
        <v>-</v>
      </c>
      <c r="E308" s="110" t="str">
        <f ca="1"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 ca="1">IF(FN_MC!M311="","*",FN_MC!M311)</f>
        <v>-</v>
      </c>
      <c r="L308" s="110" t="str">
        <f ca="1"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 ca="1">IF(FN_MC!S312="","*",FN_MC!S312)</f>
        <v>-</v>
      </c>
      <c r="E309" s="110" t="str">
        <f ca="1"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 ca="1">IF(FN_MC!M312="","*",FN_MC!M312)</f>
        <v>-</v>
      </c>
      <c r="L309" s="110" t="str">
        <f ca="1"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 ca="1">IF(FN_MC!S313="","*",FN_MC!S313)</f>
        <v>-</v>
      </c>
      <c r="E310" s="110" t="str">
        <f ca="1"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 ca="1">IF(FN_MC!M313="","*",FN_MC!M313)</f>
        <v>-</v>
      </c>
      <c r="L310" s="110" t="str">
        <f ca="1"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 ca="1">IF(FN_MC!S314="","*",FN_MC!S314)</f>
        <v>-</v>
      </c>
      <c r="E311" s="110" t="str">
        <f ca="1"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 ca="1">IF(FN_MC!M314="","*",FN_MC!M314)</f>
        <v>-</v>
      </c>
      <c r="L311" s="110" t="str">
        <f ca="1"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 ca="1">IF(FN_MC!S315="","*",FN_MC!S315)</f>
        <v>-</v>
      </c>
      <c r="E312" s="110" t="str">
        <f ca="1"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 ca="1">IF(FN_MC!M315="","*",FN_MC!M315)</f>
        <v>-</v>
      </c>
      <c r="L312" s="110" t="str">
        <f ca="1"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 ca="1">IF(FN_MC!S316="","*",FN_MC!S316)</f>
        <v>-</v>
      </c>
      <c r="E313" s="110" t="str">
        <f ca="1"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 ca="1">IF(FN_MC!M316="","*",FN_MC!M316)</f>
        <v>-</v>
      </c>
      <c r="L313" s="110" t="str">
        <f ca="1"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 ca="1">IF(FN_MC!S317="","*",FN_MC!S317)</f>
        <v>-</v>
      </c>
      <c r="E314" s="110" t="str">
        <f ca="1"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 ca="1">IF(FN_MC!M317="","*",FN_MC!M317)</f>
        <v>-</v>
      </c>
      <c r="L314" s="110" t="str">
        <f ca="1"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 ca="1">IF(FN_MC!S318="","*",FN_MC!S318)</f>
        <v>-</v>
      </c>
      <c r="E315" s="110" t="str">
        <f ca="1"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 ca="1">IF(FN_MC!M318="","*",FN_MC!M318)</f>
        <v>-</v>
      </c>
      <c r="L315" s="110" t="str">
        <f ca="1"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 ca="1">IF(FN_MC!S319="","*",FN_MC!S319)</f>
        <v>-</v>
      </c>
      <c r="E316" s="110" t="str">
        <f ca="1"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 ca="1">IF(FN_MC!M319="","*",FN_MC!M319)</f>
        <v>-</v>
      </c>
      <c r="L316" s="110" t="str">
        <f ca="1"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 ca="1">IF(FN_MC!S320="","*",FN_MC!S320)</f>
        <v>-</v>
      </c>
      <c r="E317" s="110" t="str">
        <f ca="1"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 ca="1">IF(FN_MC!M320="","*",FN_MC!M320)</f>
        <v>-</v>
      </c>
      <c r="L317" s="110" t="str">
        <f ca="1"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 ca="1">IF(FN_MC!S321="","*",FN_MC!S321)</f>
        <v>-</v>
      </c>
      <c r="E318" s="110" t="str">
        <f ca="1"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 ca="1">IF(FN_MC!M321="","*",FN_MC!M321)</f>
        <v>-</v>
      </c>
      <c r="L318" s="110" t="str">
        <f ca="1"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 ca="1">IF(FN_MC!S322="","*",FN_MC!S322)</f>
        <v>-</v>
      </c>
      <c r="E319" s="110" t="str">
        <f ca="1"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 ca="1">IF(FN_MC!M322="","*",FN_MC!M322)</f>
        <v>-</v>
      </c>
      <c r="L319" s="110" t="str">
        <f ca="1"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 ca="1">IF(FN_MC!S323="","*",FN_MC!S323)</f>
        <v>-</v>
      </c>
      <c r="E320" s="110" t="str">
        <f ca="1"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 ca="1">IF(FN_MC!M323="","*",FN_MC!M323)</f>
        <v>-</v>
      </c>
      <c r="L320" s="110" t="str">
        <f ca="1"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 ca="1">IF(FN_MC!S324="","*",FN_MC!S324)</f>
        <v>-</v>
      </c>
      <c r="E321" s="110" t="str">
        <f ca="1"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 ca="1">IF(FN_MC!M324="","*",FN_MC!M324)</f>
        <v>-</v>
      </c>
      <c r="L321" s="110" t="str">
        <f ca="1"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 ca="1">IF(FN_MC!S325="","*",FN_MC!S325)</f>
        <v>-</v>
      </c>
      <c r="E322" s="110" t="str">
        <f ca="1"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 ca="1">IF(FN_MC!M325="","*",FN_MC!M325)</f>
        <v>-</v>
      </c>
      <c r="L322" s="110" t="str">
        <f ca="1"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 ca="1">IF(FN_MC!S326="","*",FN_MC!S326)</f>
        <v>-</v>
      </c>
      <c r="E323" s="110" t="str">
        <f ca="1"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 ca="1">IF(FN_MC!M326="","*",FN_MC!M326)</f>
        <v>-</v>
      </c>
      <c r="L323" s="110" t="str">
        <f ca="1"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 ca="1">IF(FN_MC!S327="","*",FN_MC!S327)</f>
        <v>-</v>
      </c>
      <c r="E324" s="110" t="str">
        <f ca="1"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 ca="1">IF(FN_MC!M327="","*",FN_MC!M327)</f>
        <v>-</v>
      </c>
      <c r="L324" s="110" t="str">
        <f ca="1"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 ca="1">IF(FN_MC!S328="","*",FN_MC!S328)</f>
        <v>-</v>
      </c>
      <c r="E325" s="110" t="str">
        <f ca="1"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 ca="1">IF(FN_MC!M328="","*",FN_MC!M328)</f>
        <v>-</v>
      </c>
      <c r="L325" s="110" t="str">
        <f ca="1"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 ca="1">IF(FN_MC!S329="","*",FN_MC!S329)</f>
        <v>-</v>
      </c>
      <c r="E326" s="110" t="str">
        <f ca="1"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 ca="1">IF(FN_MC!M329="","*",FN_MC!M329)</f>
        <v>-</v>
      </c>
      <c r="L326" s="110" t="str">
        <f ca="1"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 ca="1">IF(FN_MC!S330="","*",FN_MC!S330)</f>
        <v>-</v>
      </c>
      <c r="E327" s="110" t="str">
        <f ca="1"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 ca="1">IF(FN_MC!M330="","*",FN_MC!M330)</f>
        <v>-</v>
      </c>
      <c r="L327" s="110" t="str">
        <f ca="1"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 ca="1">IF(FN_MC!S331="","*",FN_MC!S331)</f>
        <v>-</v>
      </c>
      <c r="E328" s="110" t="str">
        <f ca="1"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 ca="1">IF(FN_MC!M331="","*",FN_MC!M331)</f>
        <v>-</v>
      </c>
      <c r="L328" s="110" t="str">
        <f ca="1"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 ca="1">IF(FN_MC!S332="","*",FN_MC!S332)</f>
        <v>-</v>
      </c>
      <c r="E329" s="110" t="str">
        <f ca="1"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 ca="1">IF(FN_MC!M332="","*",FN_MC!M332)</f>
        <v>-</v>
      </c>
      <c r="L329" s="110" t="str">
        <f ca="1"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 ca="1">IF(FN_MC!S333="","*",FN_MC!S333)</f>
        <v>-</v>
      </c>
      <c r="E330" s="110" t="str">
        <f ca="1"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 ca="1">IF(FN_MC!M333="","*",FN_MC!M333)</f>
        <v>-</v>
      </c>
      <c r="L330" s="110" t="str">
        <f ca="1"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 ca="1">IF(FN_MC!S334="","*",FN_MC!S334)</f>
        <v>-</v>
      </c>
      <c r="E331" s="110" t="str">
        <f ca="1"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 ca="1">IF(FN_MC!M334="","*",FN_MC!M334)</f>
        <v>-</v>
      </c>
      <c r="L331" s="110" t="str">
        <f ca="1"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 ca="1">IF(FN_MC!S335="","*",FN_MC!S335)</f>
        <v>-</v>
      </c>
      <c r="E332" s="110" t="str">
        <f ca="1"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 ca="1">IF(FN_MC!M335="","*",FN_MC!M335)</f>
        <v>-</v>
      </c>
      <c r="L332" s="110" t="str">
        <f ca="1"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 ca="1">IF(FN_MC!S336="","*",FN_MC!S336)</f>
        <v>-</v>
      </c>
      <c r="E333" s="110" t="str">
        <f ca="1"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 ca="1">IF(FN_MC!M336="","*",FN_MC!M336)</f>
        <v>-</v>
      </c>
      <c r="L333" s="110" t="str">
        <f ca="1"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 ca="1">IF(FN_MC!S337="","*",FN_MC!S337)</f>
        <v>-</v>
      </c>
      <c r="E334" s="110" t="str">
        <f ca="1"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 ca="1">IF(FN_MC!M337="","*",FN_MC!M337)</f>
        <v>-</v>
      </c>
      <c r="L334" s="110" t="str">
        <f ca="1"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 ca="1">IF(FN_MC!S338="","*",FN_MC!S338)</f>
        <v>-</v>
      </c>
      <c r="E335" s="110" t="str">
        <f ca="1"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 ca="1">IF(FN_MC!M338="","*",FN_MC!M338)</f>
        <v>-</v>
      </c>
      <c r="L335" s="110" t="str">
        <f ca="1"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 ca="1">IF(FN_MC!S339="","*",FN_MC!S339)</f>
        <v>-</v>
      </c>
      <c r="E336" s="110" t="str">
        <f ca="1"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 ca="1">IF(FN_MC!M339="","*",FN_MC!M339)</f>
        <v>-</v>
      </c>
      <c r="L336" s="110" t="str">
        <f ca="1"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 ca="1">IF(FN_MC!S340="","*",FN_MC!S340)</f>
        <v>-</v>
      </c>
      <c r="E337" s="110" t="str">
        <f ca="1"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 ca="1">IF(FN_MC!M340="","*",FN_MC!M340)</f>
        <v>-</v>
      </c>
      <c r="L337" s="110" t="str">
        <f ca="1"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 ca="1">IF(FN_MC!S341="","*",FN_MC!S341)</f>
        <v>-</v>
      </c>
      <c r="E338" s="110" t="str">
        <f ca="1"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 ca="1">IF(FN_MC!M341="","*",FN_MC!M341)</f>
        <v>-</v>
      </c>
      <c r="L338" s="110" t="str">
        <f ca="1"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 ca="1">IF(FN_MC!S342="","*",FN_MC!S342)</f>
        <v>-</v>
      </c>
      <c r="E339" s="110" t="str">
        <f ca="1"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 ca="1">IF(FN_MC!M342="","*",FN_MC!M342)</f>
        <v>-</v>
      </c>
      <c r="L339" s="110" t="str">
        <f ca="1"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 ca="1">IF(FN_MC!S343="","*",FN_MC!S343)</f>
        <v>-</v>
      </c>
      <c r="E340" s="110" t="str">
        <f ca="1"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 ca="1">IF(FN_MC!M343="","*",FN_MC!M343)</f>
        <v>-</v>
      </c>
      <c r="L340" s="110" t="str">
        <f ca="1"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 ca="1">IF(FN_MC!S344="","*",FN_MC!S344)</f>
        <v>-</v>
      </c>
      <c r="E341" s="110" t="str">
        <f ca="1"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 ca="1">IF(FN_MC!M344="","*",FN_MC!M344)</f>
        <v>-</v>
      </c>
      <c r="L341" s="110" t="str">
        <f ca="1"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 ca="1">IF(FN_MC!S345="","*",FN_MC!S345)</f>
        <v>-</v>
      </c>
      <c r="E342" s="110" t="str">
        <f ca="1"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 ca="1">IF(FN_MC!M345="","*",FN_MC!M345)</f>
        <v>-</v>
      </c>
      <c r="L342" s="110" t="str">
        <f ca="1"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 ca="1">IF(FN_MC!S346="","*",FN_MC!S346)</f>
        <v>-</v>
      </c>
      <c r="E343" s="110" t="str">
        <f ca="1"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 ca="1">IF(FN_MC!M346="","*",FN_MC!M346)</f>
        <v>-</v>
      </c>
      <c r="L343" s="110" t="str">
        <f ca="1"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 ca="1">IF(FN_MC!S347="","*",FN_MC!S347)</f>
        <v>-</v>
      </c>
      <c r="E344" s="110" t="str">
        <f ca="1"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 ca="1">IF(FN_MC!M347="","*",FN_MC!M347)</f>
        <v>-</v>
      </c>
      <c r="L344" s="110" t="str">
        <f ca="1"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 ca="1">IF(FN_MC!S348="","*",FN_MC!S348)</f>
        <v>-</v>
      </c>
      <c r="E345" s="110" t="str">
        <f ca="1"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 ca="1">IF(FN_MC!M348="","*",FN_MC!M348)</f>
        <v>-</v>
      </c>
      <c r="L345" s="110" t="str">
        <f ca="1"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 ca="1">IF(FN_MC!S349="","*",FN_MC!S349)</f>
        <v>-</v>
      </c>
      <c r="E346" s="110" t="str">
        <f ca="1"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 ca="1">IF(FN_MC!M349="","*",FN_MC!M349)</f>
        <v>-</v>
      </c>
      <c r="L346" s="110" t="str">
        <f ca="1"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 ca="1">IF(FN_MC!S350="","*",FN_MC!S350)</f>
        <v>-</v>
      </c>
      <c r="E347" s="110" t="str">
        <f ca="1"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 ca="1">IF(FN_MC!M350="","*",FN_MC!M350)</f>
        <v>-</v>
      </c>
      <c r="L347" s="110" t="str">
        <f ca="1"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 ca="1">IF(FN_MC!S351="","*",FN_MC!S351)</f>
        <v>-</v>
      </c>
      <c r="E348" s="110" t="str">
        <f ca="1"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 ca="1">IF(FN_MC!M351="","*",FN_MC!M351)</f>
        <v>-</v>
      </c>
      <c r="L348" s="110" t="str">
        <f ca="1"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 ca="1">IF(FN_MC!S352="","*",FN_MC!S352)</f>
        <v>-</v>
      </c>
      <c r="E349" s="110" t="str">
        <f ca="1"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 ca="1">IF(FN_MC!M352="","*",FN_MC!M352)</f>
        <v>-</v>
      </c>
      <c r="L349" s="110" t="str">
        <f ca="1"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 ca="1">IF(FN_MC!S353="","*",FN_MC!S353)</f>
        <v>-</v>
      </c>
      <c r="E350" s="110" t="str">
        <f ca="1"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 ca="1">IF(FN_MC!M353="","*",FN_MC!M353)</f>
        <v>-</v>
      </c>
      <c r="L350" s="110" t="str">
        <f ca="1"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 ca="1">IF(FN_MC!S354="","*",FN_MC!S354)</f>
        <v>-</v>
      </c>
      <c r="E351" s="110" t="str">
        <f ca="1"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 ca="1">IF(FN_MC!M354="","*",FN_MC!M354)</f>
        <v>-</v>
      </c>
      <c r="L351" s="110" t="str">
        <f ca="1"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 ca="1">IF(FN_MC!S355="","*",FN_MC!S355)</f>
        <v>-</v>
      </c>
      <c r="E352" s="110" t="str">
        <f ca="1"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 ca="1">IF(FN_MC!M355="","*",FN_MC!M355)</f>
        <v>-</v>
      </c>
      <c r="L352" s="110" t="str">
        <f ca="1"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 ca="1">IF(FN_MC!S356="","*",FN_MC!S356)</f>
        <v>-</v>
      </c>
      <c r="E353" s="110" t="str">
        <f ca="1"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 ca="1">IF(FN_MC!M356="","*",FN_MC!M356)</f>
        <v>-</v>
      </c>
      <c r="L353" s="110" t="str">
        <f ca="1"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 ca="1">IF(FN_MC!S357="","*",FN_MC!S357)</f>
        <v>-</v>
      </c>
      <c r="E354" s="110" t="str">
        <f ca="1"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 ca="1">IF(FN_MC!M357="","*",FN_MC!M357)</f>
        <v>-</v>
      </c>
      <c r="L354" s="110" t="str">
        <f ca="1"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 ca="1">IF(FN_MC!S358="","*",FN_MC!S358)</f>
        <v>-</v>
      </c>
      <c r="E355" s="110" t="str">
        <f ca="1"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 ca="1">IF(FN_MC!M358="","*",FN_MC!M358)</f>
        <v>-</v>
      </c>
      <c r="L355" s="110" t="str">
        <f ca="1"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 ca="1">IF(FN_MC!S359="","*",FN_MC!S359)</f>
        <v>-</v>
      </c>
      <c r="E356" s="110" t="str">
        <f ca="1"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 ca="1">IF(FN_MC!M359="","*",FN_MC!M359)</f>
        <v>-</v>
      </c>
      <c r="L356" s="110" t="str">
        <f ca="1"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 ca="1">IF(FN_MC!S360="","*",FN_MC!S360)</f>
        <v>-</v>
      </c>
      <c r="E357" s="110" t="str">
        <f ca="1"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 ca="1">IF(FN_MC!M360="","*",FN_MC!M360)</f>
        <v>-</v>
      </c>
      <c r="L357" s="110" t="str">
        <f ca="1"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 ca="1">IF(FN_MC!S361="","*",FN_MC!S361)</f>
        <v>-</v>
      </c>
      <c r="E358" s="110" t="str">
        <f ca="1"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 ca="1">IF(FN_MC!M361="","*",FN_MC!M361)</f>
        <v>-</v>
      </c>
      <c r="L358" s="110" t="str">
        <f ca="1"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 ca="1">IF(FN_MC!S362="","*",FN_MC!S362)</f>
        <v>-</v>
      </c>
      <c r="E359" s="110" t="str">
        <f ca="1"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 ca="1">IF(FN_MC!M362="","*",FN_MC!M362)</f>
        <v>-</v>
      </c>
      <c r="L359" s="110" t="str">
        <f ca="1"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 ca="1">IF(FN_MC!S363="","*",FN_MC!S363)</f>
        <v>-</v>
      </c>
      <c r="E360" s="110" t="str">
        <f ca="1"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 ca="1">IF(FN_MC!M363="","*",FN_MC!M363)</f>
        <v>-</v>
      </c>
      <c r="L360" s="110" t="str">
        <f ca="1"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 ca="1">IF(FN_MC!S364="","*",FN_MC!S364)</f>
        <v>-</v>
      </c>
      <c r="E361" s="110" t="str">
        <f ca="1"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 ca="1">IF(FN_MC!M364="","*",FN_MC!M364)</f>
        <v>-</v>
      </c>
      <c r="L361" s="110" t="str">
        <f ca="1"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 ca="1">IF(FN_MC!S365="","*",FN_MC!S365)</f>
        <v>-</v>
      </c>
      <c r="E362" s="110" t="str">
        <f ca="1"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 ca="1">IF(FN_MC!M365="","*",FN_MC!M365)</f>
        <v>-</v>
      </c>
      <c r="L362" s="110" t="str">
        <f ca="1"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 ca="1">IF(FN_MC!S366="","*",FN_MC!S366)</f>
        <v>-</v>
      </c>
      <c r="E363" s="110" t="str">
        <f ca="1"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 ca="1">IF(FN_MC!M366="","*",FN_MC!M366)</f>
        <v>-</v>
      </c>
      <c r="L363" s="110" t="str">
        <f ca="1"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 ca="1">IF(FN_MC!S367="","*",FN_MC!S367)</f>
        <v>-</v>
      </c>
      <c r="E364" s="110" t="str">
        <f ca="1"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 ca="1">IF(FN_MC!M367="","*",FN_MC!M367)</f>
        <v>-</v>
      </c>
      <c r="L364" s="110" t="str">
        <f ca="1"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 ca="1">IF(FN_MC!S368="","*",FN_MC!S368)</f>
        <v>-</v>
      </c>
      <c r="E365" s="110" t="str">
        <f ca="1"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 ca="1">IF(FN_MC!M368="","*",FN_MC!M368)</f>
        <v>-</v>
      </c>
      <c r="L365" s="110" t="str">
        <f ca="1"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 ca="1">IF(FN_MC!S369="","*",FN_MC!S369)</f>
        <v>-</v>
      </c>
      <c r="E366" s="110" t="str">
        <f ca="1"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 ca="1">IF(FN_MC!M369="","*",FN_MC!M369)</f>
        <v>-</v>
      </c>
      <c r="L366" s="110" t="str">
        <f ca="1"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 ca="1">IF(FN_MC!S370="","*",FN_MC!S370)</f>
        <v>-</v>
      </c>
      <c r="E367" s="110" t="str">
        <f ca="1"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 ca="1">IF(FN_MC!M370="","*",FN_MC!M370)</f>
        <v>-</v>
      </c>
      <c r="L367" s="110" t="str">
        <f ca="1"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 ca="1">IF(FN_MC!S371="","*",FN_MC!S371)</f>
        <v>-</v>
      </c>
      <c r="E368" s="110" t="str">
        <f ca="1"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 ca="1">IF(FN_MC!M371="","*",FN_MC!M371)</f>
        <v>-</v>
      </c>
      <c r="L368" s="110" t="str">
        <f ca="1"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 ca="1">IF(FN_MC!S372="","*",FN_MC!S372)</f>
        <v>-</v>
      </c>
      <c r="E369" s="110" t="str">
        <f ca="1"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 ca="1">IF(FN_MC!M372="","*",FN_MC!M372)</f>
        <v>-</v>
      </c>
      <c r="L369" s="110" t="str">
        <f ca="1"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 ca="1">IF(FN_MC!S373="","*",FN_MC!S373)</f>
        <v>-</v>
      </c>
      <c r="E370" s="110" t="str">
        <f ca="1"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 ca="1">IF(FN_MC!M373="","*",FN_MC!M373)</f>
        <v>-</v>
      </c>
      <c r="L370" s="110" t="str">
        <f ca="1"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 ca="1">IF(FN_MC!S374="","*",FN_MC!S374)</f>
        <v>-</v>
      </c>
      <c r="E371" s="110" t="str">
        <f ca="1"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 ca="1">IF(FN_MC!M374="","*",FN_MC!M374)</f>
        <v>-</v>
      </c>
      <c r="L371" s="110" t="str">
        <f ca="1"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 ca="1">IF(FN_MC!S375="","*",FN_MC!S375)</f>
        <v>-</v>
      </c>
      <c r="E372" s="110" t="str">
        <f ca="1"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 ca="1">IF(FN_MC!M375="","*",FN_MC!M375)</f>
        <v>-</v>
      </c>
      <c r="L372" s="110" t="str">
        <f ca="1"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 ca="1">IF(FN_MC!S376="","*",FN_MC!S376)</f>
        <v>-</v>
      </c>
      <c r="E373" s="110" t="str">
        <f ca="1"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 ca="1">IF(FN_MC!M376="","*",FN_MC!M376)</f>
        <v>-</v>
      </c>
      <c r="L373" s="110" t="str">
        <f ca="1"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 ca="1">IF(FN_MC!S377="","*",FN_MC!S377)</f>
        <v>-</v>
      </c>
      <c r="E374" s="110" t="str">
        <f ca="1"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 ca="1">IF(FN_MC!M377="","*",FN_MC!M377)</f>
        <v>-</v>
      </c>
      <c r="L374" s="110" t="str">
        <f ca="1"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 ca="1">IF(FN_MC!S378="","*",FN_MC!S378)</f>
        <v>-</v>
      </c>
      <c r="E375" s="110" t="str">
        <f ca="1"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 ca="1">IF(FN_MC!M378="","*",FN_MC!M378)</f>
        <v>-</v>
      </c>
      <c r="L375" s="110" t="str">
        <f ca="1"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 ca="1">IF(FN_MC!S379="","*",FN_MC!S379)</f>
        <v>-</v>
      </c>
      <c r="E376" s="110" t="str">
        <f ca="1"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 ca="1">IF(FN_MC!M379="","*",FN_MC!M379)</f>
        <v>-</v>
      </c>
      <c r="L376" s="110" t="str">
        <f ca="1"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 ca="1">IF(FN_MC!S380="","*",FN_MC!S380)</f>
        <v>-</v>
      </c>
      <c r="E377" s="110" t="str">
        <f ca="1"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 ca="1">IF(FN_MC!M380="","*",FN_MC!M380)</f>
        <v>-</v>
      </c>
      <c r="L377" s="110" t="str">
        <f ca="1"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 ca="1">IF(FN_MC!S381="","*",FN_MC!S381)</f>
        <v>-</v>
      </c>
      <c r="E378" s="110" t="str">
        <f ca="1"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 ca="1">IF(FN_MC!M381="","*",FN_MC!M381)</f>
        <v>-</v>
      </c>
      <c r="L378" s="110" t="str">
        <f ca="1"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 ca="1">IF(FN_MC!S382="","*",FN_MC!S382)</f>
        <v>-</v>
      </c>
      <c r="E379" s="110" t="str">
        <f ca="1"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 ca="1">IF(FN_MC!M382="","*",FN_MC!M382)</f>
        <v>-</v>
      </c>
      <c r="L379" s="110" t="str">
        <f ca="1"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 ca="1">IF(FN_MC!S383="","*",FN_MC!S383)</f>
        <v>-</v>
      </c>
      <c r="E380" s="110" t="str">
        <f ca="1"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 ca="1">IF(FN_MC!M383="","*",FN_MC!M383)</f>
        <v>-</v>
      </c>
      <c r="L380" s="110" t="str">
        <f ca="1"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 ca="1">IF(FN_MC!S384="","*",FN_MC!S384)</f>
        <v>-</v>
      </c>
      <c r="E381" s="110" t="str">
        <f ca="1"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 ca="1">IF(FN_MC!M384="","*",FN_MC!M384)</f>
        <v>-</v>
      </c>
      <c r="L381" s="110" t="str">
        <f ca="1"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 ca="1">IF(FN_MC!S385="","*",FN_MC!S385)</f>
        <v>-</v>
      </c>
      <c r="E382" s="110" t="str">
        <f ca="1"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 ca="1">IF(FN_MC!M385="","*",FN_MC!M385)</f>
        <v>-</v>
      </c>
      <c r="L382" s="110" t="str">
        <f ca="1"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 ca="1">IF(FN_MC!S386="","*",FN_MC!S386)</f>
        <v>-</v>
      </c>
      <c r="E383" s="110" t="str">
        <f ca="1"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 ca="1">IF(FN_MC!M386="","*",FN_MC!M386)</f>
        <v>-</v>
      </c>
      <c r="L383" s="110" t="str">
        <f ca="1"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 ca="1">IF(FN_MC!S387="","*",FN_MC!S387)</f>
        <v>-</v>
      </c>
      <c r="E384" s="110" t="str">
        <f ca="1"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 ca="1">IF(FN_MC!M387="","*",FN_MC!M387)</f>
        <v>-</v>
      </c>
      <c r="L384" s="110" t="str">
        <f ca="1"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 ca="1">IF(FN_MC!S388="","*",FN_MC!S388)</f>
        <v>-</v>
      </c>
      <c r="E385" s="110" t="str">
        <f ca="1"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 ca="1">IF(FN_MC!M388="","*",FN_MC!M388)</f>
        <v>-</v>
      </c>
      <c r="L385" s="110" t="str">
        <f ca="1"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 ca="1">IF(FN_MC!S389="","*",FN_MC!S389)</f>
        <v>-</v>
      </c>
      <c r="E386" s="110" t="str">
        <f ca="1"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 ca="1">IF(FN_MC!M389="","*",FN_MC!M389)</f>
        <v>-</v>
      </c>
      <c r="L386" s="110" t="str">
        <f ca="1"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 ca="1">IF(FN_MC!S390="","*",FN_MC!S390)</f>
        <v>-</v>
      </c>
      <c r="E387" s="110" t="str">
        <f ca="1"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 ca="1">IF(FN_MC!M390="","*",FN_MC!M390)</f>
        <v>-</v>
      </c>
      <c r="L387" s="110" t="str">
        <f ca="1"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 ca="1">IF(FN_MC!S391="","*",FN_MC!S391)</f>
        <v>-</v>
      </c>
      <c r="E388" s="110" t="str">
        <f ca="1"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 ca="1">IF(FN_MC!M391="","*",FN_MC!M391)</f>
        <v>-</v>
      </c>
      <c r="L388" s="110" t="str">
        <f ca="1"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 ca="1">IF(FN_MC!S392="","*",FN_MC!S392)</f>
        <v>-</v>
      </c>
      <c r="E389" s="110" t="str">
        <f ca="1"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 ca="1">IF(FN_MC!M392="","*",FN_MC!M392)</f>
        <v>-</v>
      </c>
      <c r="L389" s="110" t="str">
        <f ca="1"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 ca="1">IF(FN_MC!S413="","*",FN_MC!S413)</f>
        <v>-</v>
      </c>
      <c r="E390" s="110" t="str">
        <f ca="1"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 ca="1">IF(FN_MC!M413="","*",FN_MC!M413)</f>
        <v>-</v>
      </c>
      <c r="L390" s="110" t="str">
        <f ca="1"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 ca="1">IF(FN_MC!S414="","*",FN_MC!S414)</f>
        <v>-</v>
      </c>
      <c r="E391" s="110" t="str">
        <f ca="1"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 ca="1">IF(FN_MC!M414="","*",FN_MC!M414)</f>
        <v>-</v>
      </c>
      <c r="L391" s="110" t="str">
        <f ca="1"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 ca="1">IF(FN_MC!S415="","*",FN_MC!S415)</f>
        <v>-</v>
      </c>
      <c r="E392" s="110" t="str">
        <f ca="1"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 ca="1">IF(FN_MC!M415="","*",FN_MC!M415)</f>
        <v>-</v>
      </c>
      <c r="L392" s="110" t="str">
        <f ca="1"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 ca="1">IF(FN_MC!S416="","*",FN_MC!S416)</f>
        <v>-</v>
      </c>
      <c r="E393" s="110" t="str">
        <f ca="1"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 ca="1">IF(FN_MC!M416="","*",FN_MC!M416)</f>
        <v>-</v>
      </c>
      <c r="L393" s="110" t="str">
        <f ca="1"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 ca="1">IF(FN_MC!S417="","*",FN_MC!S417)</f>
        <v>-</v>
      </c>
      <c r="E394" s="110" t="str">
        <f ca="1"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 ca="1">IF(FN_MC!M417="","*",FN_MC!M417)</f>
        <v>-</v>
      </c>
      <c r="L394" s="110" t="str">
        <f ca="1"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 ca="1">IF(FN_MC!S418="","*",FN_MC!S418)</f>
        <v>-</v>
      </c>
      <c r="E395" s="110" t="str">
        <f ca="1"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 ca="1">IF(FN_MC!M418="","*",FN_MC!M418)</f>
        <v>-</v>
      </c>
      <c r="L395" s="110" t="str">
        <f ca="1"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 ca="1">IF(FN_MC!S419="","*",FN_MC!S419)</f>
        <v>-</v>
      </c>
      <c r="E396" s="110" t="str">
        <f ca="1"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 ca="1">IF(FN_MC!M419="","*",FN_MC!M419)</f>
        <v>-</v>
      </c>
      <c r="L396" s="110" t="str">
        <f ca="1"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 ca="1">IF(FN_MC!S420="","*",FN_MC!S420)</f>
        <v>-</v>
      </c>
      <c r="E397" s="110" t="str">
        <f ca="1"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 ca="1">IF(FN_MC!M420="","*",FN_MC!M420)</f>
        <v>-</v>
      </c>
      <c r="L397" s="110" t="str">
        <f ca="1"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 ca="1">IF(FN_MC!S421="","*",FN_MC!S421)</f>
        <v>-</v>
      </c>
      <c r="E398" s="110" t="str">
        <f ca="1"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 ca="1">IF(FN_MC!M421="","*",FN_MC!M421)</f>
        <v>-</v>
      </c>
      <c r="L398" s="110" t="str">
        <f ca="1"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 ca="1">IF(FN_MC!S422="","*",FN_MC!S422)</f>
        <v>-</v>
      </c>
      <c r="E399" s="110" t="str">
        <f ca="1"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 ca="1">IF(FN_MC!M422="","*",FN_MC!M422)</f>
        <v>-</v>
      </c>
      <c r="L399" s="110" t="str">
        <f ca="1"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 ca="1">IF(FN_MC!S423="","*",FN_MC!S423)</f>
        <v>-</v>
      </c>
      <c r="E400" s="110" t="str">
        <f ca="1"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 ca="1">IF(FN_MC!M423="","*",FN_MC!M423)</f>
        <v>-</v>
      </c>
      <c r="L400" s="110" t="str">
        <f ca="1"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 ca="1">IF(FN_MC!S424="","*",FN_MC!S424)</f>
        <v>-</v>
      </c>
      <c r="E401" s="110" t="str">
        <f ca="1"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 ca="1">IF(FN_MC!M424="","*",FN_MC!M424)</f>
        <v>-</v>
      </c>
      <c r="L401" s="110" t="str">
        <f ca="1"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 ca="1">IF(FN_MC!S425="","*",FN_MC!S425)</f>
        <v>-</v>
      </c>
      <c r="E402" s="110" t="str">
        <f ca="1"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 ca="1">IF(FN_MC!M425="","*",FN_MC!M425)</f>
        <v>-</v>
      </c>
      <c r="L402" s="110" t="str">
        <f ca="1"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 ca="1">IF(FN_MC!S426="","*",FN_MC!S426)</f>
        <v>-</v>
      </c>
      <c r="E403" s="110" t="str">
        <f ca="1"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 ca="1">IF(FN_MC!M426="","*",FN_MC!M426)</f>
        <v>-</v>
      </c>
      <c r="L403" s="110" t="str">
        <f ca="1"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 ca="1">IF(FN_MC!S427="","*",FN_MC!S427)</f>
        <v>-</v>
      </c>
      <c r="E404" s="110" t="str">
        <f ca="1"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 ca="1">IF(FN_MC!M427="","*",FN_MC!M427)</f>
        <v>-</v>
      </c>
      <c r="L404" s="110" t="str">
        <f ca="1"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 ca="1">IF(FN_MC!S428="","*",FN_MC!S428)</f>
        <v>-</v>
      </c>
      <c r="E405" s="110" t="str">
        <f ca="1"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 ca="1">IF(FN_MC!M428="","*",FN_MC!M428)</f>
        <v>-</v>
      </c>
      <c r="L405" s="110" t="str">
        <f ca="1"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 ca="1">IF(FN_MC!S429="","*",FN_MC!S429)</f>
        <v>-</v>
      </c>
      <c r="E406" s="110" t="str">
        <f ca="1"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 ca="1">IF(FN_MC!M429="","*",FN_MC!M429)</f>
        <v>-</v>
      </c>
      <c r="L406" s="110" t="str">
        <f ca="1"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 ca="1">IF(FN_MC!S430="","*",FN_MC!S430)</f>
        <v>-</v>
      </c>
      <c r="E407" s="110" t="str">
        <f ca="1"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 ca="1">IF(FN_MC!M430="","*",FN_MC!M430)</f>
        <v>-</v>
      </c>
      <c r="L407" s="110" t="str">
        <f ca="1"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 ca="1">IF(FN_MC!S431="","*",FN_MC!S431)</f>
        <v>-</v>
      </c>
      <c r="E408" s="110" t="str">
        <f ca="1"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 ca="1">IF(FN_MC!M431="","*",FN_MC!M431)</f>
        <v>-</v>
      </c>
      <c r="L408" s="110" t="str">
        <f ca="1"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 ca="1">IF(FN_MC!S432="","*",FN_MC!S432)</f>
        <v>-</v>
      </c>
      <c r="E409" s="110" t="str">
        <f ca="1"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 ca="1">IF(FN_MC!M432="","*",FN_MC!M432)</f>
        <v>-</v>
      </c>
      <c r="L409" s="110" t="str">
        <f ca="1"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 ca="1">IF(FN_MC!S433="","*",FN_MC!S433)</f>
        <v>-</v>
      </c>
      <c r="E410" s="110" t="str">
        <f ca="1"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 ca="1">IF(FN_MC!M433="","*",FN_MC!M433)</f>
        <v>-</v>
      </c>
      <c r="L410" s="110" t="str">
        <f ca="1"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 ca="1">IF(FN_MC!S434="","*",FN_MC!S434)</f>
        <v>-</v>
      </c>
      <c r="E411" s="110" t="str">
        <f ca="1"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 ca="1">IF(FN_MC!M434="","*",FN_MC!M434)</f>
        <v>-</v>
      </c>
      <c r="L411" s="110" t="str">
        <f ca="1"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 ca="1">IF(FN_MC!S435="","*",FN_MC!S435)</f>
        <v>-</v>
      </c>
      <c r="E412" s="110" t="str">
        <f ca="1"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 ca="1">IF(FN_MC!M435="","*",FN_MC!M435)</f>
        <v>-</v>
      </c>
      <c r="L412" s="110" t="str">
        <f ca="1"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 ca="1">IF(FN_MC!S436="","*",FN_MC!S436)</f>
        <v>-</v>
      </c>
      <c r="E413" s="110" t="str">
        <f ca="1"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 ca="1">IF(FN_MC!M436="","*",FN_MC!M436)</f>
        <v>-</v>
      </c>
      <c r="L413" s="110" t="str">
        <f ca="1"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 ca="1">IF(FN_MC!S437="","*",FN_MC!S437)</f>
        <v>-</v>
      </c>
      <c r="E414" s="110" t="str">
        <f ca="1"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 ca="1">IF(FN_MC!M437="","*",FN_MC!M437)</f>
        <v>-</v>
      </c>
      <c r="L414" s="110" t="str">
        <f ca="1"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 ca="1">IF(FN_MC!S438="","*",FN_MC!S438)</f>
        <v>-</v>
      </c>
      <c r="E415" s="110" t="str">
        <f ca="1"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 ca="1">IF(FN_MC!M438="","*",FN_MC!M438)</f>
        <v>-</v>
      </c>
      <c r="L415" s="110" t="str">
        <f ca="1"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 ca="1">IF(FN_MC!S439="","*",FN_MC!S439)</f>
        <v>-</v>
      </c>
      <c r="E416" s="110" t="str">
        <f ca="1"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 ca="1">IF(FN_MC!M439="","*",FN_MC!M439)</f>
        <v>-</v>
      </c>
      <c r="L416" s="110" t="str">
        <f ca="1"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 ca="1">IF(FN_MC!S440="","*",FN_MC!S440)</f>
        <v>-</v>
      </c>
      <c r="E417" s="110" t="str">
        <f ca="1"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 ca="1">IF(FN_MC!M440="","*",FN_MC!M440)</f>
        <v>-</v>
      </c>
      <c r="L417" s="110" t="str">
        <f ca="1"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 ca="1">IF(FN_MC!S441="","*",FN_MC!S441)</f>
        <v>-</v>
      </c>
      <c r="E418" s="110" t="str">
        <f ca="1"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 ca="1">IF(FN_MC!M441="","*",FN_MC!M441)</f>
        <v>-</v>
      </c>
      <c r="L418" s="110" t="str">
        <f ca="1"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 ca="1">IF(FN_MC!S442="","*",FN_MC!S442)</f>
        <v>-</v>
      </c>
      <c r="E419" s="110" t="str">
        <f ca="1"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 ca="1">IF(FN_MC!M442="","*",FN_MC!M442)</f>
        <v>-</v>
      </c>
      <c r="L419" s="110" t="str">
        <f ca="1"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 ca="1">IF(FN_MC!S443="","*",FN_MC!S443)</f>
        <v>-</v>
      </c>
      <c r="E420" s="110" t="str">
        <f ca="1"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 ca="1">IF(FN_MC!M443="","*",FN_MC!M443)</f>
        <v>-</v>
      </c>
      <c r="L420" s="110" t="str">
        <f ca="1"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 ca="1">IF(FN_MC!S444="","*",FN_MC!S444)</f>
        <v>-</v>
      </c>
      <c r="E421" s="110" t="str">
        <f ca="1"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 ca="1">IF(FN_MC!M444="","*",FN_MC!M444)</f>
        <v>-</v>
      </c>
      <c r="L421" s="110" t="str">
        <f ca="1"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 ca="1">IF(FN_MC!S445="","*",FN_MC!S445)</f>
        <v>-</v>
      </c>
      <c r="E422" s="110" t="str">
        <f ca="1"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 ca="1">IF(FN_MC!M445="","*",FN_MC!M445)</f>
        <v>-</v>
      </c>
      <c r="L422" s="110" t="str">
        <f ca="1"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 ca="1">IF(FN_MC!S446="","*",FN_MC!S446)</f>
        <v>-</v>
      </c>
      <c r="E423" s="110" t="str">
        <f ca="1"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 ca="1">IF(FN_MC!M446="","*",FN_MC!M446)</f>
        <v>-</v>
      </c>
      <c r="L423" s="110" t="str">
        <f ca="1"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 ca="1">IF(FN_MC!S447="","*",FN_MC!S447)</f>
        <v>-</v>
      </c>
      <c r="E424" s="110" t="str">
        <f ca="1"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 ca="1">IF(FN_MC!M447="","*",FN_MC!M447)</f>
        <v>-</v>
      </c>
      <c r="L424" s="110" t="str">
        <f ca="1"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 ca="1">IF(FN_MC!S448="","*",FN_MC!S448)</f>
        <v>-</v>
      </c>
      <c r="E425" s="110" t="str">
        <f ca="1"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 ca="1">IF(FN_MC!M448="","*",FN_MC!M448)</f>
        <v>-</v>
      </c>
      <c r="L425" s="110" t="str">
        <f ca="1"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 ca="1">IF(FN_MC!S449="","*",FN_MC!S449)</f>
        <v>-</v>
      </c>
      <c r="E426" s="110" t="str">
        <f ca="1"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 ca="1">IF(FN_MC!M449="","*",FN_MC!M449)</f>
        <v>-</v>
      </c>
      <c r="L426" s="110" t="str">
        <f ca="1"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 ca="1">IF(FN_MC!S450="","*",FN_MC!S450)</f>
        <v>-</v>
      </c>
      <c r="E427" s="110" t="str">
        <f ca="1"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 ca="1">IF(FN_MC!M450="","*",FN_MC!M450)</f>
        <v>-</v>
      </c>
      <c r="L427" s="110" t="str">
        <f ca="1"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 ca="1">IF(FN_MC!S451="","*",FN_MC!S451)</f>
        <v>-</v>
      </c>
      <c r="E428" s="110" t="str">
        <f ca="1"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 ca="1">IF(FN_MC!M451="","*",FN_MC!M451)</f>
        <v>-</v>
      </c>
      <c r="L428" s="110" t="str">
        <f ca="1"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 ca="1">IF(FN_MC!S452="","*",FN_MC!S452)</f>
        <v>-</v>
      </c>
      <c r="E429" s="110" t="str">
        <f ca="1"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 ca="1">IF(FN_MC!M452="","*",FN_MC!M452)</f>
        <v>-</v>
      </c>
      <c r="L429" s="110" t="str">
        <f ca="1"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 ca="1">IF(FN_MC!S453="","*",FN_MC!S453)</f>
        <v>-</v>
      </c>
      <c r="E430" s="110" t="str">
        <f ca="1"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 ca="1">IF(FN_MC!M453="","*",FN_MC!M453)</f>
        <v>-</v>
      </c>
      <c r="L430" s="110" t="str">
        <f ca="1"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 ca="1">IF(FN_MC!S454="","*",FN_MC!S454)</f>
        <v>-</v>
      </c>
      <c r="E431" s="110" t="str">
        <f ca="1"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 ca="1">IF(FN_MC!M454="","*",FN_MC!M454)</f>
        <v>-</v>
      </c>
      <c r="L431" s="110" t="str">
        <f ca="1"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 ca="1">IF(FN_MC!S455="","*",FN_MC!S455)</f>
        <v>-</v>
      </c>
      <c r="E432" s="110" t="str">
        <f ca="1"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 ca="1">IF(FN_MC!M455="","*",FN_MC!M455)</f>
        <v>-</v>
      </c>
      <c r="L432" s="110" t="str">
        <f ca="1"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 ca="1">IF(FN_MC!S456="","*",FN_MC!S456)</f>
        <v>-</v>
      </c>
      <c r="E433" s="110" t="str">
        <f ca="1"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 ca="1">IF(FN_MC!M456="","*",FN_MC!M456)</f>
        <v>-</v>
      </c>
      <c r="L433" s="110" t="str">
        <f ca="1"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 ca="1">IF(FN_MC!S457="","*",FN_MC!S457)</f>
        <v>-</v>
      </c>
      <c r="E434" s="110" t="str">
        <f ca="1"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 ca="1">IF(FN_MC!M457="","*",FN_MC!M457)</f>
        <v>-</v>
      </c>
      <c r="L434" s="110" t="str">
        <f ca="1"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 ca="1">IF(FN_MC!S458="","*",FN_MC!S458)</f>
        <v>-</v>
      </c>
      <c r="E435" s="110" t="str">
        <f ca="1"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 ca="1">IF(FN_MC!M458="","*",FN_MC!M458)</f>
        <v>-</v>
      </c>
      <c r="L435" s="110" t="str">
        <f ca="1"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 ca="1">IF(FN_MC!S459="","*",FN_MC!S459)</f>
        <v>-</v>
      </c>
      <c r="E436" s="110" t="str">
        <f ca="1"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 ca="1">IF(FN_MC!M459="","*",FN_MC!M459)</f>
        <v>-</v>
      </c>
      <c r="L436" s="110" t="str">
        <f ca="1"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 ca="1">IF(FN_MC!S460="","*",FN_MC!S460)</f>
        <v>-</v>
      </c>
      <c r="E437" s="110" t="str">
        <f ca="1"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 ca="1">IF(FN_MC!M460="","*",FN_MC!M460)</f>
        <v>-</v>
      </c>
      <c r="L437" s="110" t="str">
        <f ca="1"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 ca="1">IF(FN_MC!S461="","*",FN_MC!S461)</f>
        <v>-</v>
      </c>
      <c r="E438" s="110" t="str">
        <f ca="1"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 ca="1">IF(FN_MC!M461="","*",FN_MC!M461)</f>
        <v>-</v>
      </c>
      <c r="L438" s="110" t="str">
        <f ca="1"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 ca="1">IF(FN_MC!S462="","*",FN_MC!S462)</f>
        <v>-</v>
      </c>
      <c r="E439" s="110" t="str">
        <f ca="1"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 ca="1">IF(FN_MC!M462="","*",FN_MC!M462)</f>
        <v>-</v>
      </c>
      <c r="L439" s="110" t="str">
        <f ca="1"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 ca="1">IF(FN_MC!S463="","*",FN_MC!S463)</f>
        <v>-</v>
      </c>
      <c r="E440" s="110" t="str">
        <f ca="1"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 ca="1">IF(FN_MC!M463="","*",FN_MC!M463)</f>
        <v>-</v>
      </c>
      <c r="L440" s="110" t="str">
        <f ca="1"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 ca="1">IF(FN_MC!S464="","*",FN_MC!S464)</f>
        <v>-</v>
      </c>
      <c r="E441" s="110" t="str">
        <f ca="1"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 ca="1">IF(FN_MC!M464="","*",FN_MC!M464)</f>
        <v>-</v>
      </c>
      <c r="L441" s="110" t="str">
        <f ca="1"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 ca="1">IF(FN_MC!S465="","*",FN_MC!S465)</f>
        <v>-</v>
      </c>
      <c r="E442" s="110" t="str">
        <f ca="1"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 ca="1">IF(FN_MC!M465="","*",FN_MC!M465)</f>
        <v>-</v>
      </c>
      <c r="L442" s="110" t="str">
        <f ca="1"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 ca="1">IF(FN_MC!S466="","*",FN_MC!S466)</f>
        <v>-</v>
      </c>
      <c r="E443" s="110" t="str">
        <f ca="1"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 ca="1">IF(FN_MC!M466="","*",FN_MC!M466)</f>
        <v>-</v>
      </c>
      <c r="L443" s="110" t="str">
        <f ca="1"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 ca="1">IF(FN_MC!S467="","*",FN_MC!S467)</f>
        <v>-</v>
      </c>
      <c r="E444" s="110" t="str">
        <f ca="1"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 ca="1">IF(FN_MC!M467="","*",FN_MC!M467)</f>
        <v>-</v>
      </c>
      <c r="L444" s="110" t="str">
        <f ca="1"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 ca="1">IF(FN_MC!S468="","*",FN_MC!S468)</f>
        <v>-</v>
      </c>
      <c r="E445" s="110" t="str">
        <f ca="1"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 ca="1">IF(FN_MC!M468="","*",FN_MC!M468)</f>
        <v>-</v>
      </c>
      <c r="L445" s="110" t="str">
        <f ca="1"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 ca="1">IF(FN_MC!S469="","*",FN_MC!S469)</f>
        <v>-</v>
      </c>
      <c r="E446" s="110" t="str">
        <f ca="1"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 ca="1">IF(FN_MC!M469="","*",FN_MC!M469)</f>
        <v>-</v>
      </c>
      <c r="L446" s="110" t="str">
        <f ca="1"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 ca="1">IF(FN_MC!S470="","*",FN_MC!S470)</f>
        <v>-</v>
      </c>
      <c r="E447" s="110" t="str">
        <f ca="1"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 ca="1">IF(FN_MC!M470="","*",FN_MC!M470)</f>
        <v>-</v>
      </c>
      <c r="L447" s="110" t="str">
        <f ca="1"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 ca="1">IF(FN_MC!S471="","*",FN_MC!S471)</f>
        <v>-</v>
      </c>
      <c r="E448" s="110" t="str">
        <f ca="1"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 ca="1">IF(FN_MC!M471="","*",FN_MC!M471)</f>
        <v>-</v>
      </c>
      <c r="L448" s="110" t="str">
        <f ca="1"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 ca="1">IF(FN_MC!S472="","*",FN_MC!S472)</f>
        <v>-</v>
      </c>
      <c r="E449" s="110" t="str">
        <f ca="1"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 ca="1">IF(FN_MC!M472="","*",FN_MC!M472)</f>
        <v>-</v>
      </c>
      <c r="L449" s="110" t="str">
        <f ca="1"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 ca="1">IF(FN_MC!S473="","*",FN_MC!S473)</f>
        <v>-</v>
      </c>
      <c r="E450" s="110" t="str">
        <f ca="1"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 ca="1">IF(FN_MC!M473="","*",FN_MC!M473)</f>
        <v>-</v>
      </c>
      <c r="L450" s="110" t="str">
        <f ca="1"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 ca="1">IF(FN_MC!S474="","*",FN_MC!S474)</f>
        <v>-</v>
      </c>
      <c r="E451" s="110" t="str">
        <f ca="1"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 ca="1">IF(FN_MC!M474="","*",FN_MC!M474)</f>
        <v>-</v>
      </c>
      <c r="L451" s="110" t="str">
        <f ca="1"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 ca="1">IF(FN_MC!S475="","*",FN_MC!S475)</f>
        <v>-</v>
      </c>
      <c r="E452" s="110" t="str">
        <f ca="1"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 ca="1">IF(FN_MC!M475="","*",FN_MC!M475)</f>
        <v>-</v>
      </c>
      <c r="L452" s="110" t="str">
        <f ca="1"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 ca="1">IF(FN_MC!S476="","*",FN_MC!S476)</f>
        <v>-</v>
      </c>
      <c r="E453" s="110" t="str">
        <f ca="1"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 ca="1">IF(FN_MC!M476="","*",FN_MC!M476)</f>
        <v>-</v>
      </c>
      <c r="L453" s="110" t="str">
        <f ca="1"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 ca="1">IF(FN_MC!S477="","*",FN_MC!S477)</f>
        <v>-</v>
      </c>
      <c r="E454" s="110" t="str">
        <f ca="1"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 ca="1">IF(FN_MC!M477="","*",FN_MC!M477)</f>
        <v>-</v>
      </c>
      <c r="L454" s="110" t="str">
        <f ca="1"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 ca="1">IF(FN_MC!S478="","*",FN_MC!S478)</f>
        <v>-</v>
      </c>
      <c r="E455" s="110" t="str">
        <f ca="1"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 ca="1">IF(FN_MC!M478="","*",FN_MC!M478)</f>
        <v>-</v>
      </c>
      <c r="L455" s="110" t="str">
        <f ca="1"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 ca="1">IF(FN_MC!S479="","*",FN_MC!S479)</f>
        <v>-</v>
      </c>
      <c r="E456" s="110" t="str">
        <f ca="1"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 ca="1">IF(FN_MC!M479="","*",FN_MC!M479)</f>
        <v>-</v>
      </c>
      <c r="L456" s="110" t="str">
        <f ca="1"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 ca="1">IF(FN_MC!S480="","*",FN_MC!S480)</f>
        <v>-</v>
      </c>
      <c r="E457" s="110" t="str">
        <f ca="1"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 ca="1">IF(FN_MC!M480="","*",FN_MC!M480)</f>
        <v>-</v>
      </c>
      <c r="L457" s="110" t="str">
        <f ca="1"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 ca="1">IF(FN_MC!S481="","*",FN_MC!S481)</f>
        <v>-</v>
      </c>
      <c r="E458" s="110" t="str">
        <f ca="1"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 ca="1">IF(FN_MC!M481="","*",FN_MC!M481)</f>
        <v>-</v>
      </c>
      <c r="L458" s="110" t="str">
        <f ca="1"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 ca="1">IF(FN_MC!S482="","*",FN_MC!S482)</f>
        <v>-</v>
      </c>
      <c r="E459" s="110" t="str">
        <f ca="1"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 ca="1">IF(FN_MC!M482="","*",FN_MC!M482)</f>
        <v>-</v>
      </c>
      <c r="L459" s="110" t="str">
        <f ca="1"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 ca="1">IF(FN_MC!S483="","*",FN_MC!S483)</f>
        <v>-</v>
      </c>
      <c r="E460" s="110" t="str">
        <f ca="1"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 ca="1">IF(FN_MC!M483="","*",FN_MC!M483)</f>
        <v>-</v>
      </c>
      <c r="L460" s="110" t="str">
        <f ca="1"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 ca="1">IF(FN_MC!S484="","*",FN_MC!S484)</f>
        <v>-</v>
      </c>
      <c r="E461" s="110" t="str">
        <f ca="1"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 ca="1">IF(FN_MC!M484="","*",FN_MC!M484)</f>
        <v>-</v>
      </c>
      <c r="L461" s="110" t="str">
        <f ca="1"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 ca="1">IF(FN_MC!S485="","*",FN_MC!S485)</f>
        <v>-</v>
      </c>
      <c r="E462" s="110" t="str">
        <f ca="1"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 ca="1">IF(FN_MC!M485="","*",FN_MC!M485)</f>
        <v>-</v>
      </c>
      <c r="L462" s="110" t="str">
        <f ca="1"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 ca="1">IF(FN_MC!S486="","*",FN_MC!S486)</f>
        <v>-</v>
      </c>
      <c r="E463" s="110" t="str">
        <f ca="1"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 ca="1">IF(FN_MC!M486="","*",FN_MC!M486)</f>
        <v>-</v>
      </c>
      <c r="L463" s="110" t="str">
        <f ca="1"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 ca="1">IF(FN_MC!S487="","*",FN_MC!S487)</f>
        <v>-</v>
      </c>
      <c r="E464" s="110" t="str">
        <f ca="1"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 ca="1">IF(FN_MC!M487="","*",FN_MC!M487)</f>
        <v>-</v>
      </c>
      <c r="L464" s="110" t="str">
        <f ca="1"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 ca="1">IF(FN_MC!S488="","*",FN_MC!S488)</f>
        <v>-</v>
      </c>
      <c r="E465" s="110" t="str">
        <f ca="1"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 ca="1">IF(FN_MC!M488="","*",FN_MC!M488)</f>
        <v>-</v>
      </c>
      <c r="L465" s="110" t="str">
        <f ca="1"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 ca="1">IF(FN_MC!S489="","*",FN_MC!S489)</f>
        <v>-</v>
      </c>
      <c r="E466" s="110" t="str">
        <f ca="1"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 ca="1">IF(FN_MC!M489="","*",FN_MC!M489)</f>
        <v>-</v>
      </c>
      <c r="L466" s="110" t="str">
        <f ca="1"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 ca="1">IF(FN_MC!S490="","*",FN_MC!S490)</f>
        <v>-</v>
      </c>
      <c r="E467" s="110" t="str">
        <f ca="1"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 ca="1">IF(FN_MC!M490="","*",FN_MC!M490)</f>
        <v>-</v>
      </c>
      <c r="L467" s="110" t="str">
        <f ca="1"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 ca="1">IF(FN_MC!S491="","*",FN_MC!S491)</f>
        <v>-</v>
      </c>
      <c r="E468" s="110" t="str">
        <f ca="1"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 ca="1">IF(FN_MC!M491="","*",FN_MC!M491)</f>
        <v>-</v>
      </c>
      <c r="L468" s="110" t="str">
        <f ca="1"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 ca="1">IF(FN_MC!S492="","*",FN_MC!S492)</f>
        <v>-</v>
      </c>
      <c r="E469" s="110" t="str">
        <f ca="1"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 ca="1">IF(FN_MC!M492="","*",FN_MC!M492)</f>
        <v>-</v>
      </c>
      <c r="L469" s="110" t="str">
        <f ca="1"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 ca="1">IF(FN_MC!S524="","*",FN_MC!S524)</f>
        <v>-</v>
      </c>
      <c r="E470" s="110" t="str">
        <f ca="1"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 ca="1">IF(FN_MC!M524="","*",FN_MC!M524)</f>
        <v>-</v>
      </c>
      <c r="L470" s="110" t="str">
        <f ca="1"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 ca="1">IF(FN_MC!S525="","*",FN_MC!S525)</f>
        <v>-</v>
      </c>
      <c r="E471" s="110" t="str">
        <f ca="1"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 ca="1">IF(FN_MC!M525="","*",FN_MC!M525)</f>
        <v>-</v>
      </c>
      <c r="L471" s="110" t="str">
        <f ca="1"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 ca="1">IF(FN_MC!S526="","*",FN_MC!S526)</f>
        <v>-</v>
      </c>
      <c r="E475" s="110" t="str">
        <f ca="1"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 ca="1">IF(FN_MC!M526="","*",FN_MC!M526)</f>
        <v>-</v>
      </c>
      <c r="L475" s="110" t="str">
        <f ca="1"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 ca="1">IF(FN_MC!S527="","*",FN_MC!S527)</f>
        <v>-</v>
      </c>
      <c r="E476" s="110" t="str">
        <f ca="1"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 ca="1">IF(FN_MC!M527="","*",FN_MC!M527)</f>
        <v>-</v>
      </c>
      <c r="L476" s="110" t="str">
        <f ca="1"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 ca="1">IF(FN_MC!S528="","*",FN_MC!S528)</f>
        <v>-</v>
      </c>
      <c r="E477" s="110" t="str">
        <f ca="1"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 ca="1">IF(FN_MC!M528="","*",FN_MC!M528)</f>
        <v>-</v>
      </c>
      <c r="L477" s="110" t="str">
        <f ca="1"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 ca="1">IF(FN_MC!S529="","*",FN_MC!S529)</f>
        <v>-</v>
      </c>
      <c r="E478" s="110" t="str">
        <f ca="1"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 ca="1">IF(FN_MC!M529="","*",FN_MC!M529)</f>
        <v>-</v>
      </c>
      <c r="L478" s="110" t="str">
        <f ca="1"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 ca="1">IF(FN_MC!S530="","*",FN_MC!S530)</f>
        <v>-</v>
      </c>
      <c r="E479" s="110" t="str">
        <f ca="1"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 ca="1">IF(FN_MC!M530="","*",FN_MC!M530)</f>
        <v>-</v>
      </c>
      <c r="L479" s="110" t="str">
        <f ca="1"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 ca="1">IF(FN_MC!S531="","*",FN_MC!S531)</f>
        <v>-</v>
      </c>
      <c r="E480" s="110" t="str">
        <f ca="1"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 ca="1">IF(FN_MC!M531="","*",FN_MC!M531)</f>
        <v>-</v>
      </c>
      <c r="L480" s="110" t="str">
        <f ca="1"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 ca="1">IF(FN_MC!S532="","*",FN_MC!S532)</f>
        <v>-</v>
      </c>
      <c r="E481" s="110" t="str">
        <f ca="1"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 ca="1">IF(FN_MC!M532="","*",FN_MC!M532)</f>
        <v>-</v>
      </c>
      <c r="L481" s="110" t="str">
        <f ca="1"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 ca="1">IF(FN_MC!S533="","*",FN_MC!S533)</f>
        <v>-</v>
      </c>
      <c r="E482" s="110" t="str">
        <f ca="1"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 ca="1">IF(FN_MC!M533="","*",FN_MC!M533)</f>
        <v>-</v>
      </c>
      <c r="L482" s="110" t="str">
        <f ca="1"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 ca="1">IF(FN_MC!S534="","*",FN_MC!S534)</f>
        <v>-</v>
      </c>
      <c r="E483" s="110" t="str">
        <f ca="1"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 ca="1">IF(FN_MC!M534="","*",FN_MC!M534)</f>
        <v>-</v>
      </c>
      <c r="L483" s="110" t="str">
        <f ca="1"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 ca="1">IF(FN_MC!S535="","*",FN_MC!S535)</f>
        <v>-</v>
      </c>
      <c r="E484" s="110" t="str">
        <f ca="1"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 ca="1">IF(FN_MC!M535="","*",FN_MC!M535)</f>
        <v>-</v>
      </c>
      <c r="L484" s="110" t="str">
        <f ca="1"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 ca="1">IF(FN_MC!S536="","*",FN_MC!S536)</f>
        <v>-</v>
      </c>
      <c r="E485" s="110" t="str">
        <f ca="1"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 ca="1">IF(FN_MC!M536="","*",FN_MC!M536)</f>
        <v>-</v>
      </c>
      <c r="L485" s="110" t="str">
        <f ca="1"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 ca="1">IF(FN_MC!S537="","*",FN_MC!S537)</f>
        <v>-</v>
      </c>
      <c r="E486" s="110" t="str">
        <f ca="1"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 ca="1">IF(FN_MC!M537="","*",FN_MC!M537)</f>
        <v>-</v>
      </c>
      <c r="L486" s="110" t="str">
        <f ca="1"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 ca="1">IF(FN_MC!S538="","*",FN_MC!S538)</f>
        <v>-</v>
      </c>
      <c r="E487" s="110" t="str">
        <f ca="1"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 ca="1">IF(FN_MC!M538="","*",FN_MC!M538)</f>
        <v>-</v>
      </c>
      <c r="L487" s="110" t="str">
        <f ca="1"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 ca="1">IF(FN_MC!S539="","*",FN_MC!S539)</f>
        <v>-</v>
      </c>
      <c r="E488" s="110" t="str">
        <f ca="1"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 ca="1">IF(FN_MC!M539="","*",FN_MC!M539)</f>
        <v>-</v>
      </c>
      <c r="L488" s="110" t="str">
        <f ca="1"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 ca="1">IF(FN_MC!S540="","*",FN_MC!S540)</f>
        <v>-</v>
      </c>
      <c r="E489" s="110" t="str">
        <f ca="1"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 ca="1">IF(FN_MC!M540="","*",FN_MC!M540)</f>
        <v>-</v>
      </c>
      <c r="L489" s="110" t="str">
        <f ca="1"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 ca="1">IF(FN_MC!S541="","*",FN_MC!S541)</f>
        <v>-</v>
      </c>
      <c r="E490" s="110" t="str">
        <f ca="1"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 ca="1">IF(FN_MC!M541="","*",FN_MC!M541)</f>
        <v>-</v>
      </c>
      <c r="L490" s="110" t="str">
        <f ca="1"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 ca="1">IF(FN_MC!S542="","*",FN_MC!S542)</f>
        <v>-</v>
      </c>
      <c r="E491" s="110" t="str">
        <f ca="1"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 ca="1">IF(FN_MC!M542="","*",FN_MC!M542)</f>
        <v>-</v>
      </c>
      <c r="L491" s="110" t="str">
        <f ca="1"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 ca="1">IF(FN_MC!S543="","*",FN_MC!S543)</f>
        <v>-</v>
      </c>
      <c r="E492" s="110" t="str">
        <f ca="1"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 ca="1">IF(FN_MC!M543="","*",FN_MC!M543)</f>
        <v>-</v>
      </c>
      <c r="L492" s="110" t="str">
        <f ca="1"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 ca="1">IF(FN_MC!S544="","*",FN_MC!S544)</f>
        <v>-</v>
      </c>
      <c r="E493" s="110" t="str">
        <f ca="1"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 ca="1">IF(FN_MC!M544="","*",FN_MC!M544)</f>
        <v>-</v>
      </c>
      <c r="L493" s="110" t="str">
        <f ca="1"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 ca="1">IF(FN_MC!S545="","*",FN_MC!S545)</f>
        <v>-</v>
      </c>
      <c r="E494" s="110" t="str">
        <f ca="1"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 ca="1">IF(FN_MC!M545="","*",FN_MC!M545)</f>
        <v>-</v>
      </c>
      <c r="L494" s="110" t="str">
        <f ca="1"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 ca="1">IF(FN_MC!S546="","*",FN_MC!S546)</f>
        <v>-</v>
      </c>
      <c r="E495" s="110" t="str">
        <f ca="1"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 ca="1">IF(FN_MC!M546="","*",FN_MC!M546)</f>
        <v>-</v>
      </c>
      <c r="L495" s="110" t="str">
        <f ca="1"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 ca="1">IF(FN_MC!S547="","*",FN_MC!S547)</f>
        <v>-</v>
      </c>
      <c r="E496" s="110" t="str">
        <f ca="1"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 ca="1">IF(FN_MC!M547="","*",FN_MC!M547)</f>
        <v>-</v>
      </c>
      <c r="L496" s="110" t="str">
        <f ca="1"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 ca="1">IF(FN_MC!S548="","*",FN_MC!S548)</f>
        <v>-</v>
      </c>
      <c r="E497" s="110" t="str">
        <f ca="1"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 ca="1">IF(FN_MC!M548="","*",FN_MC!M548)</f>
        <v>-</v>
      </c>
      <c r="L497" s="110" t="str">
        <f ca="1"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1465</v>
      </c>
      <c r="C2" s="95" t="s">
        <v>1149</v>
      </c>
      <c r="D2" s="95" t="s">
        <v>1151</v>
      </c>
      <c r="E2" s="95" t="s">
        <v>1466</v>
      </c>
      <c r="F2" s="95" t="s">
        <v>1467</v>
      </c>
      <c r="G2" s="95" t="s">
        <v>1468</v>
      </c>
      <c r="H2" s="95" t="s">
        <v>1469</v>
      </c>
      <c r="I2" s="95" t="s">
        <v>1470</v>
      </c>
      <c r="J2" s="95" t="s">
        <v>1471</v>
      </c>
      <c r="K2" s="131" t="s">
        <v>1472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 ca="1"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 ca="1">IF(FN_MC!H7="","*",FN_MC!H7)</f>
        <v>TBE539</v>
      </c>
      <c r="F5" s="137" t="str">
        <f ca="1"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 ca="1">IF(FN_MC!H8="","*",FN_MC!H8)</f>
        <v>326TLA</v>
      </c>
      <c r="F6" s="137" t="str">
        <f ca="1"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 ca="1"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 ca="1">IF(FN_MC!H11="","*",FN_MC!H11)</f>
        <v>TQIK73</v>
      </c>
      <c r="F9" s="137" t="str">
        <f ca="1"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 ca="1"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 ca="1"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 ca="1"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 ca="1"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 ca="1"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 ca="1">IF(FN_MC!H18="","*",FN_MC!H18)</f>
        <v>TIQ1</v>
      </c>
      <c r="F16" s="137" t="str">
        <f ca="1"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 ca="1"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 ca="1">IF(FN_MC!H21="","*",FN_MC!H21)</f>
        <v>440TVL</v>
      </c>
      <c r="F19" s="137" t="str">
        <f ca="1"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 ca="1"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 ca="1">IF(FN_MC!H23="","*",FN_MC!H23)</f>
        <v>309TMR</v>
      </c>
      <c r="F21" s="137" t="str">
        <f ca="1"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 ca="1"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 ca="1"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 ca="1"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 ca="1">IF(FN_MC!H27="","*",FN_MC!H27)</f>
        <v>TQIK73</v>
      </c>
      <c r="F25" s="137" t="str">
        <f ca="1"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 ca="1"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 ca="1"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 ca="1"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 ca="1">IF(FN_MC!H34="","*",FN_MC!H34)</f>
        <v>TIQ1</v>
      </c>
      <c r="F32" s="137" t="str">
        <f ca="1"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 ca="1"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 ca="1">IF(FN_MC!H36="","*",FN_MC!H36)</f>
        <v>440TVL</v>
      </c>
      <c r="F34" s="137" t="str">
        <f ca="1"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 ca="1">IF(FN_MC!H37="","*",FN_MC!H37)</f>
        <v>TPC1</v>
      </c>
      <c r="F35" s="137" t="str">
        <f ca="1"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 ca="1"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 ca="1"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 ca="1"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 ca="1">IF(FN_MC!H42="","*",FN_MC!H42)</f>
        <v>TQIK73</v>
      </c>
      <c r="F40" s="137" t="str">
        <f ca="1"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 ca="1"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 ca="1"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 ca="1"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 ca="1">IF(FN_MC!H48="","*",FN_MC!H48)</f>
        <v>TPC440</v>
      </c>
      <c r="F46" s="137" t="str">
        <f ca="1"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 ca="1"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 ca="1"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 ca="1"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 ca="1"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 ca="1">IF(FN_MC!H53="","*",FN_MC!H53)</f>
        <v>TRPK12</v>
      </c>
      <c r="F51" s="137" t="str">
        <f ca="1"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 ca="1"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 ca="1"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 ca="1"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 ca="1"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 ca="1">IF(FN_MC!H60="","*",FN_MC!H60)</f>
        <v>440TVL</v>
      </c>
      <c r="F58" s="137" t="str">
        <f ca="1"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 ca="1">IF(FN_MC!H61="","*",FN_MC!H61)</f>
        <v>440TVL</v>
      </c>
      <c r="F59" s="137" t="str">
        <f ca="1"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 ca="1">IF(FN_MC!H62="","*",FN_MC!H62)</f>
        <v>TOM1</v>
      </c>
      <c r="F60" s="137" t="str">
        <f ca="1"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 ca="1"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 ca="1">IF(FN_MC!H64="","*",FN_MC!H64)</f>
        <v>TMR326</v>
      </c>
      <c r="F62" s="137" t="str">
        <f ca="1"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 ca="1"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 ca="1"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 ca="1">IF(FN_MC!H67="","*",FN_MC!H67)</f>
        <v>TQIK73</v>
      </c>
      <c r="F65" s="137" t="str">
        <f ca="1"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 ca="1">IF(FN_MC!H68="","*",FN_MC!H68)</f>
        <v>TRPK12</v>
      </c>
      <c r="F66" s="137" t="str">
        <f ca="1"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 ca="1"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 ca="1"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 ca="1"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 ca="1">IF(FN_MC!H73="","*",FN_MC!H73)</f>
        <v>PPPPPO</v>
      </c>
      <c r="F71" s="137" t="str">
        <f ca="1"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 ca="1"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 ca="1"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 ca="1"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 ca="1"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 ca="1">IF(FN_MC!H78="","*",FN_MC!H78)</f>
        <v>440TVL</v>
      </c>
      <c r="F76" s="137" t="str">
        <f ca="1"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 ca="1"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 ca="1">IF(FN_MC!H80="","*",FN_MC!H80)</f>
        <v>440TVL</v>
      </c>
      <c r="F78" s="137" t="str">
        <f ca="1"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 ca="1"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 ca="1"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 ca="1">IF(FN_MC!H83="","*",FN_MC!H83)</f>
        <v>TQIK73</v>
      </c>
      <c r="F81" s="137" t="str">
        <f ca="1"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 ca="1"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 ca="1"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 ca="1"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 ca="1"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 ca="1"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 ca="1"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 ca="1">IF(FN_MC!H92="","*",FN_MC!H92)</f>
        <v>440TVL</v>
      </c>
      <c r="F89" s="137" t="str">
        <f ca="1"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 ca="1"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 ca="1">IF(FN_MC!H94="","*",FN_MC!H94)</f>
        <v>TMR326</v>
      </c>
      <c r="F91" s="137" t="str">
        <f ca="1"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 ca="1"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 ca="1"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 ca="1">IF(FN_MC!H97="","*",FN_MC!H97)</f>
        <v>TIN1</v>
      </c>
      <c r="F94" s="137" t="str">
        <f ca="1"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 ca="1"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 ca="1"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 ca="1"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 ca="1"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 ca="1"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 ca="1"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 ca="1">IF(FN_MC!H106="","*",FN_MC!H106)</f>
        <v>440TVL</v>
      </c>
      <c r="F103" s="137" t="str">
        <f ca="1"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 ca="1"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 ca="1">IF(FN_MC!H108="","*",FN_MC!H108)</f>
        <v>TMR326</v>
      </c>
      <c r="F105" s="137" t="str">
        <f ca="1"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 ca="1"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 ca="1"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 ca="1"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 ca="1">IF(FN_MC!H113="","*",FN_MC!H113)</f>
        <v>TIN1</v>
      </c>
      <c r="F110" s="137" t="str">
        <f ca="1"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 ca="1"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 ca="1"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 ca="1"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 ca="1"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 ca="1"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 ca="1"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 ca="1"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 ca="1"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 ca="1">IF(FN_MC!H124="","*",FN_MC!H124)</f>
        <v>440TVL</v>
      </c>
      <c r="F121" s="137" t="str">
        <f ca="1"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 ca="1">IF(FN_MC!H125="","*",FN_MC!H125)</f>
        <v>TMR326</v>
      </c>
      <c r="F122" s="137" t="str">
        <f ca="1"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 ca="1"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 ca="1"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 ca="1"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 ca="1">IF(FN_MC!H129="","*",FN_MC!H129)</f>
        <v>TIN1</v>
      </c>
      <c r="F126" s="137" t="str">
        <f ca="1"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 ca="1"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 ca="1"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 ca="1"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 ca="1"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 ca="1"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 ca="1"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 ca="1"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 ca="1"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 ca="1"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 ca="1"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 ca="1"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 ca="1"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 ca="1"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 ca="1"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 ca="1"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 ca="1"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 ca="1"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 ca="1"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 ca="1"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 ca="1"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 ca="1"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 ca="1"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 ca="1"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 ca="1"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 ca="1"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 ca="1"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 ca="1"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 ca="1"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 ca="1"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 ca="1"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 ca="1"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 ca="1"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 ca="1"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 ca="1"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 ca="1"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 ca="1"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 ca="1"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 ca="1"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 ca="1"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 ca="1"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 ca="1"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 ca="1"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 ca="1"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 ca="1"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 ca="1"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 ca="1"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 ca="1"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 ca="1"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 ca="1"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 ca="1"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 ca="1"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 ca="1"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 ca="1"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 ca="1"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 ca="1"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 ca="1"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 ca="1"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 ca="1"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 ca="1"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 ca="1"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 ca="1"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 ca="1"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 ca="1"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 ca="1"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 ca="1"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 ca="1"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 ca="1"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 ca="1"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 ca="1"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 ca="1"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 ca="1"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 ca="1"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 ca="1"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 ca="1"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 ca="1"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 ca="1"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 ca="1"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 ca="1"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 ca="1"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 ca="1"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 ca="1"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 ca="1"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 ca="1"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 ca="1"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 ca="1"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 ca="1"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 ca="1"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 ca="1"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 ca="1"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 ca="1"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 ca="1"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 ca="1"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 ca="1"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 ca="1"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 ca="1"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 ca="1"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 ca="1"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 ca="1"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 ca="1"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 ca="1"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 ca="1"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 ca="1"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 ca="1"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 ca="1"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 ca="1"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 ca="1"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 ca="1"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 ca="1"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 ca="1"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 ca="1"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 ca="1"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 ca="1"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 ca="1"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 ca="1"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 ca="1"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 ca="1"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 ca="1"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 ca="1"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 ca="1"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 ca="1"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 ca="1"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 ca="1"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 ca="1"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 ca="1"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 ca="1"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 ca="1"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 ca="1"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 ca="1"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 ca="1"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 ca="1"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 ca="1"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 ca="1"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 ca="1"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 ca="1"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 ca="1"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 ca="1"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 ca="1"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 ca="1"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 ca="1"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 ca="1"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 ca="1"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 ca="1"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 ca="1"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 ca="1"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 ca="1"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 ca="1"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 ca="1"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 ca="1"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 ca="1"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 ca="1"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 ca="1"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 ca="1"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 ca="1"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 ca="1"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 ca="1"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 ca="1"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 ca="1"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 ca="1"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 ca="1"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 ca="1"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 ca="1"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 ca="1"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 ca="1"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 ca="1"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 ca="1"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 ca="1"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 ca="1"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 ca="1"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 ca="1"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 ca="1"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 ca="1"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 ca="1"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 ca="1"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 ca="1"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 ca="1"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 ca="1"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 ca="1"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 ca="1"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 ca="1"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 ca="1"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 ca="1"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 ca="1"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 ca="1"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 ca="1"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 ca="1"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 ca="1"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 ca="1"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 ca="1"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 ca="1"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 ca="1"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 ca="1"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 ca="1"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 ca="1"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 ca="1"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 ca="1"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 ca="1"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 ca="1"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 ca="1"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 ca="1"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 ca="1"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 ca="1"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 ca="1"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 ca="1"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 ca="1"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 ca="1"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 ca="1"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 ca="1"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 ca="1"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 ca="1"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 ca="1"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 ca="1"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 ca="1"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 ca="1"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 ca="1"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 ca="1"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 ca="1"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 ca="1"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 ca="1"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 ca="1"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 ca="1"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 ca="1"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 ca="1"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 ca="1"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 ca="1"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 ca="1"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 ca="1"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 ca="1"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 ca="1"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 ca="1"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 ca="1"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 ca="1"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 ca="1"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 ca="1"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 ca="1"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 ca="1"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 ca="1"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 ca="1"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 ca="1"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 ca="1"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 ca="1"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 ca="1"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 ca="1"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 ca="1"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 ca="1"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 ca="1"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 ca="1"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 ca="1"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 ca="1"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 ca="1"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 ca="1"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 ca="1"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 ca="1"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 ca="1"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 ca="1"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 ca="1"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 ca="1"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 ca="1"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 ca="1"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 ca="1"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 ca="1"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 ca="1"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 ca="1"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 ca="1"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 ca="1"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 ca="1"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 ca="1"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 ca="1"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 ca="1"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 ca="1"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 ca="1"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 ca="1"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 ca="1"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 ca="1"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 ca="1"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 ca="1"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 ca="1"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 ca="1"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 ca="1"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 ca="1"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 ca="1"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 ca="1"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 ca="1"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 ca="1"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 ca="1"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 ca="1"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 ca="1"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 ca="1"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 ca="1"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 ca="1"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 ca="1"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 ca="1"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 ca="1"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 ca="1"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 ca="1"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 ca="1"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 ca="1"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 ca="1"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 ca="1"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 ca="1"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 ca="1"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 ca="1"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 ca="1"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 ca="1"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 ca="1"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 ca="1"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 ca="1"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 ca="1"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 ca="1"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 ca="1"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 ca="1"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 ca="1"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 ca="1"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 ca="1"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 ca="1"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 ca="1"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 ca="1"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 ca="1"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 ca="1"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 ca="1"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 ca="1"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 ca="1"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 ca="1"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 ca="1"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 ca="1"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 ca="1"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 ca="1"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 ca="1"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 ca="1"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 ca="1"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 ca="1"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 ca="1"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 ca="1"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 ca="1"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 ca="1"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 ca="1"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 ca="1"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 ca="1"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 ca="1"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 ca="1"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 ca="1"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 ca="1"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 ca="1"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 ca="1"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 ca="1"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 ca="1"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 ca="1"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 ca="1"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 ca="1"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 ca="1"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 ca="1"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 ca="1"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 ca="1"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 ca="1"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 ca="1"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 ca="1"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 ca="1"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 ca="1"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 ca="1"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 ca="1"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 ca="1"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 ca="1"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 ca="1"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 ca="1"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 ca="1"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 ca="1"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 ca="1"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 ca="1"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 ca="1"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 ca="1"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 ca="1"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 ca="1"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 ca="1"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 ca="1"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 ca="1"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 ca="1"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 ca="1"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 ca="1"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 ca="1"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 ca="1"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 ca="1"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 ca="1"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 ca="1"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 ca="1"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 ca="1"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 ca="1"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 ca="1"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 ca="1"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 ca="1"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 ca="1"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 ca="1"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 ca="1"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1473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1474</v>
      </c>
      <c r="C4" s="322" t="s">
        <v>1475</v>
      </c>
      <c r="D4" s="322" t="s">
        <v>1476</v>
      </c>
      <c r="E4" s="322" t="s">
        <v>1477</v>
      </c>
      <c r="F4" s="322" t="s">
        <v>6</v>
      </c>
      <c r="G4" s="322" t="s">
        <v>1478</v>
      </c>
      <c r="H4" s="192"/>
    </row>
    <row r="5" spans="1:8">
      <c r="A5" s="192"/>
      <c r="B5" s="323" t="s">
        <v>1479</v>
      </c>
      <c r="C5" s="323">
        <v>309525</v>
      </c>
      <c r="D5" s="323" t="s">
        <v>1480</v>
      </c>
      <c r="E5" s="323" t="s">
        <v>835</v>
      </c>
      <c r="F5" s="323" t="s">
        <v>1481</v>
      </c>
      <c r="G5" s="324">
        <v>46296</v>
      </c>
      <c r="H5" s="192"/>
    </row>
    <row r="6" spans="1:8">
      <c r="A6" s="192"/>
      <c r="B6" s="323" t="s">
        <v>1482</v>
      </c>
      <c r="C6" s="323">
        <v>256875</v>
      </c>
      <c r="D6" s="323" t="s">
        <v>1483</v>
      </c>
      <c r="E6" s="323" t="s">
        <v>835</v>
      </c>
      <c r="F6" s="323" t="s">
        <v>1481</v>
      </c>
      <c r="G6" s="324">
        <v>46296</v>
      </c>
      <c r="H6" s="192"/>
    </row>
    <row r="7" spans="1:8">
      <c r="A7" s="192"/>
      <c r="B7" s="323" t="s">
        <v>1484</v>
      </c>
      <c r="C7" s="323">
        <v>257278</v>
      </c>
      <c r="D7" s="323" t="s">
        <v>1485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1486</v>
      </c>
      <c r="C8" s="323">
        <v>261794</v>
      </c>
      <c r="D8" s="323" t="s">
        <v>1487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1488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1489</v>
      </c>
      <c r="E3" s="319" t="s">
        <v>1490</v>
      </c>
      <c r="F3" s="319" t="s">
        <v>1491</v>
      </c>
      <c r="G3" s="319" t="s">
        <v>1492</v>
      </c>
      <c r="H3" s="319" t="s">
        <v>1493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2025-12-09T17:17:48Z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