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340" documentId="8_{B6337239-1A00-434D-AAD0-422EA1FEB5AE}" xr6:coauthVersionLast="47" xr6:coauthVersionMax="47" xr10:uidLastSave="{C3F404EC-268A-4216-BE07-633523C8A9C0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D'!$A$6:$R$1000</definedName>
    <definedName name="_xlnm._FilterDatabase" localSheetId="8" hidden="1">'CONTROLE - MAQUINISTAS'!$B$2:$K$3033</definedName>
    <definedName name="_xlnm._FilterDatabase" localSheetId="7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" l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9" i="1" a="1"/>
  <c r="N79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79" i="1" a="1"/>
  <c r="M79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 s="1"/>
  <c r="E261" i="12" s="1"/>
  <c r="S263" i="1" a="1"/>
  <c r="S263" i="1"/>
  <c r="T262" i="1" a="1"/>
  <c r="T262" i="1" s="1"/>
  <c r="E260" i="12" s="1"/>
  <c r="S262" i="1" a="1"/>
  <c r="S262" i="1" s="1"/>
  <c r="D260" i="12" s="1"/>
  <c r="T261" i="1" a="1"/>
  <c r="T261" i="1"/>
  <c r="S261" i="1" a="1"/>
  <c r="S261" i="1" s="1"/>
  <c r="D259" i="12" s="1"/>
  <c r="T260" i="1" a="1"/>
  <c r="T260" i="1" s="1"/>
  <c r="E258" i="12" s="1"/>
  <c r="S260" i="1" a="1"/>
  <c r="S260" i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/>
  <c r="T256" i="1" a="1"/>
  <c r="T256" i="1" s="1"/>
  <c r="E254" i="12" s="1"/>
  <c r="S256" i="1" a="1"/>
  <c r="S256" i="1" s="1"/>
  <c r="D254" i="12" s="1"/>
  <c r="T255" i="1" a="1"/>
  <c r="T255" i="1"/>
  <c r="S255" i="1" a="1"/>
  <c r="S255" i="1" s="1"/>
  <c r="D253" i="12" s="1"/>
  <c r="T254" i="1" a="1"/>
  <c r="T254" i="1" s="1"/>
  <c r="E252" i="12" s="1"/>
  <c r="S254" i="1" a="1"/>
  <c r="S254" i="1"/>
  <c r="T253" i="1" a="1"/>
  <c r="T253" i="1" s="1"/>
  <c r="E251" i="12" s="1"/>
  <c r="S253" i="1" a="1"/>
  <c r="S253" i="1" s="1"/>
  <c r="D251" i="12" s="1"/>
  <c r="T252" i="1" a="1"/>
  <c r="T252" i="1"/>
  <c r="S252" i="1" a="1"/>
  <c r="S252" i="1" s="1"/>
  <c r="D250" i="12" s="1"/>
  <c r="T251" i="1" a="1"/>
  <c r="T251" i="1" s="1"/>
  <c r="E249" i="12" s="1"/>
  <c r="S251" i="1" a="1"/>
  <c r="S251" i="1"/>
  <c r="T250" i="1" a="1"/>
  <c r="T250" i="1" s="1"/>
  <c r="E248" i="12" s="1"/>
  <c r="S250" i="1" a="1"/>
  <c r="S250" i="1" s="1"/>
  <c r="D248" i="12" s="1"/>
  <c r="T249" i="1" a="1"/>
  <c r="T249" i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/>
  <c r="S246" i="1" a="1"/>
  <c r="S246" i="1" s="1"/>
  <c r="D244" i="12" s="1"/>
  <c r="T245" i="1" a="1"/>
  <c r="T245" i="1" s="1"/>
  <c r="E243" i="12" s="1"/>
  <c r="S245" i="1" a="1"/>
  <c r="S245" i="1"/>
  <c r="T244" i="1" a="1"/>
  <c r="T244" i="1" s="1"/>
  <c r="E242" i="12" s="1"/>
  <c r="S244" i="1" a="1"/>
  <c r="S244" i="1" s="1"/>
  <c r="D242" i="12" s="1"/>
  <c r="T243" i="1" a="1"/>
  <c r="T243" i="1"/>
  <c r="S243" i="1" a="1"/>
  <c r="S243" i="1" s="1"/>
  <c r="D241" i="12" s="1"/>
  <c r="T242" i="1" a="1"/>
  <c r="T242" i="1" s="1"/>
  <c r="E240" i="12" s="1"/>
  <c r="S242" i="1" a="1"/>
  <c r="S242" i="1"/>
  <c r="T241" i="1" a="1"/>
  <c r="T241" i="1" s="1"/>
  <c r="E239" i="12" s="1"/>
  <c r="S241" i="1" a="1"/>
  <c r="S241" i="1" s="1"/>
  <c r="D239" i="12" s="1"/>
  <c r="T240" i="1" a="1"/>
  <c r="T240" i="1"/>
  <c r="S240" i="1" a="1"/>
  <c r="S240" i="1" s="1"/>
  <c r="D238" i="12" s="1"/>
  <c r="T239" i="1" a="1"/>
  <c r="T239" i="1" s="1"/>
  <c r="E237" i="12" s="1"/>
  <c r="S239" i="1" a="1"/>
  <c r="S239" i="1"/>
  <c r="T238" i="1" a="1"/>
  <c r="T238" i="1" s="1"/>
  <c r="E236" i="12" s="1"/>
  <c r="S238" i="1" a="1"/>
  <c r="S238" i="1" s="1"/>
  <c r="D236" i="12" s="1"/>
  <c r="T237" i="1" a="1"/>
  <c r="T237" i="1"/>
  <c r="S237" i="1" a="1"/>
  <c r="S237" i="1" s="1"/>
  <c r="D235" i="12" s="1"/>
  <c r="T236" i="1" a="1"/>
  <c r="T236" i="1" s="1"/>
  <c r="E234" i="12" s="1"/>
  <c r="S236" i="1" a="1"/>
  <c r="S236" i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K166" i="11" s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K171" i="11" s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AY103" i="1"/>
  <c r="BR103" i="1" s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AY104" i="1"/>
  <c r="BR104" i="1" s="1"/>
  <c r="BF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U82" i="1"/>
  <c r="AI82" i="1"/>
  <c r="BB82" i="1" s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U90" i="1"/>
  <c r="AI90" i="1"/>
  <c r="BB90" i="1" s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AM98" i="1"/>
  <c r="AN98" i="1"/>
  <c r="R98" i="1"/>
  <c r="U98" i="1"/>
  <c r="AI98" i="1"/>
  <c r="BB98" i="1" s="1"/>
  <c r="AK98" i="1"/>
  <c r="K100" i="11" s="1"/>
  <c r="AL98" i="1"/>
  <c r="AO98" i="1"/>
  <c r="AP98" i="1"/>
  <c r="M100" i="11" s="1"/>
  <c r="AQ98" i="1"/>
  <c r="AY98" i="1"/>
  <c r="BR98" i="1" s="1"/>
  <c r="BF98" i="1"/>
  <c r="BS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E191" i="12"/>
  <c r="E226" i="12"/>
  <c r="E241" i="12"/>
  <c r="D240" i="12"/>
  <c r="E238" i="12"/>
  <c r="D243" i="12"/>
  <c r="D203" i="12"/>
  <c r="E167" i="12"/>
  <c r="D166" i="12"/>
  <c r="E206" i="12"/>
  <c r="D284" i="12"/>
  <c r="E282" i="12"/>
  <c r="D282" i="12"/>
  <c r="E189" i="12"/>
  <c r="D234" i="12"/>
  <c r="E215" i="12"/>
  <c r="E281" i="12"/>
  <c r="D281" i="12"/>
  <c r="E208" i="12"/>
  <c r="E186" i="12"/>
  <c r="E235" i="12"/>
  <c r="D213" i="12"/>
  <c r="E201" i="12"/>
  <c r="D181" i="12"/>
  <c r="E308" i="12"/>
  <c r="D308" i="12"/>
  <c r="D178" i="12"/>
  <c r="E244" i="12"/>
  <c r="D21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D261" i="12"/>
  <c r="E259" i="12"/>
  <c r="D258" i="12"/>
  <c r="E256" i="12"/>
  <c r="D255" i="12"/>
  <c r="E253" i="12"/>
  <c r="D252" i="12"/>
  <c r="E250" i="12"/>
  <c r="E247" i="12"/>
  <c r="D246" i="12"/>
  <c r="D237" i="12"/>
  <c r="D231" i="12"/>
  <c r="E229" i="12"/>
  <c r="E228" i="12"/>
  <c r="D227" i="12"/>
  <c r="E225" i="12"/>
  <c r="E224" i="12"/>
  <c r="D224" i="12"/>
  <c r="D223" i="12"/>
  <c r="E221" i="12"/>
  <c r="E218" i="12"/>
  <c r="D218" i="12"/>
  <c r="E217" i="12"/>
  <c r="D217" i="12"/>
  <c r="D212" i="12"/>
  <c r="E210" i="12"/>
  <c r="D205" i="12"/>
  <c r="E200" i="12"/>
  <c r="D200" i="12"/>
  <c r="E199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8" i="12"/>
  <c r="L385" i="12"/>
  <c r="L384" i="12"/>
  <c r="L382" i="12"/>
  <c r="L381" i="12"/>
  <c r="L378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3" i="12"/>
  <c r="S8" i="12"/>
  <c r="S286" i="12"/>
  <c r="S25" i="12"/>
  <c r="S23" i="12"/>
  <c r="S14" i="12"/>
  <c r="S24" i="12"/>
  <c r="S287" i="12"/>
  <c r="S288" i="12"/>
  <c r="S34" i="12"/>
  <c r="S27" i="12"/>
  <c r="S31" i="12"/>
  <c r="S32" i="12"/>
  <c r="S33" i="12"/>
  <c r="S28" i="12"/>
  <c r="S41" i="12"/>
  <c r="S42" i="12"/>
  <c r="S51" i="12"/>
  <c r="S39" i="12"/>
  <c r="S281" i="12"/>
  <c r="S48" i="12"/>
  <c r="S45" i="12"/>
  <c r="S291" i="12"/>
  <c r="S285" i="12"/>
  <c r="S52" i="12"/>
  <c r="S54" i="12"/>
  <c r="S61" i="12"/>
  <c r="S55" i="12"/>
  <c r="S63" i="12"/>
  <c r="S282" i="12"/>
  <c r="S283" i="12"/>
  <c r="S57" i="12"/>
  <c r="S71" i="12"/>
  <c r="S65" i="12"/>
  <c r="S70" i="12"/>
  <c r="S292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0" i="12"/>
  <c r="S89" i="12"/>
  <c r="S86" i="12"/>
  <c r="S93" i="12"/>
  <c r="S92" i="12"/>
  <c r="S297" i="12"/>
  <c r="S107" i="12"/>
  <c r="S97" i="12"/>
  <c r="S100" i="12"/>
  <c r="S104" i="12"/>
  <c r="S105" i="12"/>
  <c r="S106" i="12"/>
  <c r="S99" i="12"/>
  <c r="S108" i="12"/>
  <c r="S96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94" i="1" l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<sst xmlns="http://schemas.openxmlformats.org/spreadsheetml/2006/main" count="4835" uniqueCount="1150">
  <si>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</si>
  <si>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</si>
  <si>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</si>
  <si>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</si>
  <si>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</si>
  <si>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</si>
  <si>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</si>
  <si>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</si>
  <si>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</si>
  <si>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</si>
  <si>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</si>
  <si>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</si>
  <si>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</si>
  <si>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</si>
  <si>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</si>
  <si>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</si>
  <si>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</si>
  <si>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</si>
  <si>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</si>
  <si>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</si>
  <si>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</si>
  <si>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</si>
  <si>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</si>
  <si>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</si>
  <si>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</si>
  <si>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</si>
  <si>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</si>
  <si>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</si>
  <si>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</si>
  <si>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</si>
  <si>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</si>
  <si>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</si>
  <si>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</si>
  <si>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</si>
  <si>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</si>
  <si>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</si>
  <si>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</si>
  <si>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</si>
  <si>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</si>
  <si>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</si>
  <si>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</si>
  <si>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</si>
  <si>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</si>
  <si>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</si>
  <si>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</si>
  <si>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</si>
  <si>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</si>
  <si>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</si>
  <si>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</si>
  <si>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</si>
  <si>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</si>
  <si>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</si>
  <si>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</si>
  <si>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</si>
  <si>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</si>
  <si>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</si>
  <si>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</si>
  <si>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</si>
  <si>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</si>
  <si>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</si>
  <si>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</si>
  <si>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</si>
  <si>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</si>
  <si>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</si>
  <si>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</si>
  <si>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</si>
  <si>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</si>
  <si>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</si>
  <si>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</si>
  <si>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</si>
  <si>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</si>
  <si>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</si>
  <si>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</si>
  <si>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</si>
  <si>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</si>
  <si>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</si>
  <si>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</si>
  <si>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</si>
  <si>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</si>
  <si>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</si>
  <si>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</si>
  <si>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</si>
  <si>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</si>
  <si>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</si>
  <si>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</si>
  <si>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</si>
  <si>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</si>
  <si>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</si>
  <si>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</si>
  <si>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</si>
  <si>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</si>
  <si>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</si>
  <si>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</si>
  <si>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</si>
  <si>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</si>
  <si>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</si>
  <si>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</si>
  <si>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</si>
  <si>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</si>
  <si>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</si>
  <si>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</si>
  <si>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</si>
  <si>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</si>
  <si>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</si>
  <si>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</si>
  <si>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</si>
  <si>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</si>
  <si>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</si>
  <si>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</si>
  <si>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</si>
  <si>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</si>
  <si>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</si>
  <si>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</si>
  <si>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</si>
  <si>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</si>
  <si>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</si>
  <si>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</si>
  <si>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</si>
  <si>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</si>
  <si>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</si>
  <si>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</si>
  <si>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</si>
  <si>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</si>
  <si>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</si>
  <si>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</si>
  <si>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</si>
  <si>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</si>
  <si>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</si>
  <si>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</si>
  <si>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</si>
  <si>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</si>
  <si>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</si>
  <si>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</si>
  <si>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</si>
  <si>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</si>
  <si>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</si>
  <si>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</si>
  <si>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</si>
  <si>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</si>
  <si>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</si>
  <si>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</si>
  <si>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</si>
  <si>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</si>
  <si>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</si>
  <si>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</si>
  <si>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</si>
  <si>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</si>
  <si>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</si>
  <si>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</si>
  <si>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</si>
  <si>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</si>
  <si>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</si>
  <si>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</si>
  <si>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</si>
  <si>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</si>
  <si>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</si>
  <si>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</si>
  <si>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</si>
  <si>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</si>
  <si>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</si>
  <si>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</si>
  <si>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</si>
  <si>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</si>
  <si>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</si>
  <si>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</si>
  <si>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</si>
  <si>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</si>
  <si>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</si>
  <si>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</si>
  <si>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</si>
  <si>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</si>
  <si>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</si>
  <si>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</si>
  <si>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</si>
  <si>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</si>
  <si>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</si>
  <si>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</si>
  <si>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</si>
  <si>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</si>
  <si>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</si>
  <si>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</si>
  <si>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</si>
  <si>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</si>
  <si>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</si>
  <si>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</si>
  <si>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</si>
  <si>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</si>
  <si>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</si>
  <si>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</si>
  <si>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</si>
  <si>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</si>
  <si>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</si>
  <si>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</si>
  <si>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</si>
  <si>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</si>
  <si>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</si>
  <si>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</si>
  <si>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</si>
  <si>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</si>
  <si>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</si>
  <si>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</si>
  <si>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</si>
  <si>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</si>
  <si>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</si>
  <si>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</si>
  <si>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</si>
  <si>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</si>
  <si>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</si>
  <si>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</si>
  <si>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</si>
  <si>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</si>
  <si>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</si>
  <si>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</si>
  <si>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</si>
  <si>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</si>
  <si>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</si>
  <si>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</si>
  <si>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</si>
  <si>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</si>
  <si>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</si>
  <si>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</si>
  <si>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</si>
  <si>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</si>
  <si>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</si>
  <si>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</si>
  <si>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</si>
  <si>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</si>
  <si>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</si>
  <si>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</si>
  <si>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</si>
  <si>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</si>
  <si>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</si>
  <si>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</si>
  <si>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</si>
  <si>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</si>
  <si>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</si>
  <si>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</si>
  <si>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</si>
  <si>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</si>
  <si>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</si>
  <si>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</si>
  <si>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</si>
  <si>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</si>
  <si>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</si>
  <si>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</si>
  <si>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</si>
  <si>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</si>
  <si>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</si>
  <si>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</si>
  <si>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</si>
  <si>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</si>
  <si>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</si>
  <si>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</si>
  <si>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</si>
  <si>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</si>
  <si>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</si>
  <si>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</si>
  <si>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</si>
  <si>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</si>
  <si>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</si>
  <si>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</si>
  <si>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</si>
  <si>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</si>
  <si>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</si>
  <si>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</si>
  <si>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</si>
  <si>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</si>
  <si>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</si>
  <si>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</si>
  <si>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</si>
  <si>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</si>
  <si>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</si>
  <si>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</si>
  <si>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</si>
  <si>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</si>
  <si>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</si>
  <si>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</si>
  <si>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</si>
  <si>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</si>
  <si>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</si>
  <si>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</si>
  <si>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</si>
  <si>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</si>
  <si>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</si>
  <si>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</si>
  <si>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</si>
  <si>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</si>
  <si>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</si>
  <si>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</si>
  <si>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</si>
  <si>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</si>
  <si>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</si>
  <si>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</si>
  <si>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</si>
  <si>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</si>
  <si>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</si>
  <si>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</si>
  <si>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</si>
  <si>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</si>
  <si>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</si>
  <si>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</si>
  <si>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</si>
  <si>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</si>
  <si>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</si>
  <si>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</si>
  <si>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</si>
  <si>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</si>
  <si>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</si>
  <si>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</si>
  <si>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</si>
  <si>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</si>
  <si>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</si>
  <si>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</si>
  <si>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</si>
  <si>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</si>
  <si>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</si>
  <si>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</si>
  <si>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</si>
  <si>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</si>
  <si>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</si>
  <si>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</si>
  <si>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</si>
  <si>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</si>
  <si>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</si>
  <si>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</si>
  <si>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</si>
  <si>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</si>
  <si>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</si>
  <si>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</si>
  <si>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</si>
  <si>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</si>
  <si>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</si>
  <si>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</si>
  <si>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</si>
  <si>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</si>
  <si>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</si>
  <si>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</si>
  <si>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</si>
  <si>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</si>
  <si>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</si>
  <si>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</si>
  <si>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</si>
  <si>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</si>
  <si>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</si>
  <si>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</si>
  <si>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</si>
  <si>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</si>
  <si>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</si>
  <si>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</si>
  <si>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</si>
  <si>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</si>
  <si>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</si>
  <si>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</si>
  <si>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</si>
  <si>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</si>
  <si>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</si>
  <si>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</si>
  <si>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</si>
  <si>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</si>
  <si>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</si>
  <si>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</si>
  <si>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</si>
  <si>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</si>
  <si>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</si>
  <si>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</si>
  <si>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</si>
  <si>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</si>
  <si>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</si>
  <si>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</si>
  <si>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</si>
  <si>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</si>
  <si>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</si>
  <si>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</si>
  <si>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</si>
  <si>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</si>
  <si>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</si>
  <si>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</si>
  <si>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</si>
  <si>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</si>
  <si>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</si>
  <si>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</si>
  <si>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</si>
  <si>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</si>
  <si>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</si>
  <si>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</si>
  <si>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</si>
  <si>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</si>
  <si>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</si>
  <si>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</si>
  <si>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</si>
  <si>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</si>
  <si>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</si>
  <si>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</si>
  <si>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</si>
  <si>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</si>
  <si>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</si>
  <si>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</si>
  <si>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</si>
  <si>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</si>
  <si>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</si>
  <si>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</si>
  <si>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</si>
  <si>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</si>
  <si>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</si>
  <si>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</si>
  <si>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</si>
  <si>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</si>
  <si>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</si>
  <si>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</si>
  <si>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</si>
  <si>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</si>
  <si>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</si>
  <si>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</si>
  <si>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</si>
  <si>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</si>
  <si>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</si>
  <si>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</si>
  <si>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</si>
  <si>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</si>
  <si>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</si>
  <si>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</si>
  <si>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</si>
  <si>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</si>
  <si>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</si>
  <si>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</si>
  <si>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</si>
  <si>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</si>
  <si>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</si>
  <si>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</si>
  <si>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</si>
  <si>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</si>
  <si>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</si>
  <si>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</si>
  <si>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</si>
  <si>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</si>
  <si>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</si>
  <si>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</si>
  <si>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</si>
  <si>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</si>
  <si>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</si>
  <si>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</si>
  <si>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</si>
  <si>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</si>
  <si>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</si>
  <si>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</si>
  <si>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</si>
  <si>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</si>
  <si>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</si>
  <si>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</si>
  <si>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</si>
  <si>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</si>
  <si>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</si>
  <si>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</si>
  <si>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</si>
  <si>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</si>
  <si>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</si>
  <si>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</si>
  <si>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</si>
  <si>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</si>
  <si>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</si>
  <si>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</si>
  <si>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</si>
  <si>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</si>
  <si>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</si>
  <si>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</si>
  <si>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</si>
  <si>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</si>
  <si>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</si>
  <si>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</si>
  <si>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</si>
  <si>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</si>
  <si>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</si>
  <si>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</si>
  <si>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</si>
  <si>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</si>
  <si>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</si>
  <si>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</si>
  <si>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</si>
  <si>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</si>
  <si>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</si>
  <si>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</si>
  <si>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</si>
  <si>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</si>
  <si>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</si>
  <si>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</si>
  <si>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</si>
  <si>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</si>
  <si>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</si>
  <si>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</si>
  <si>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</si>
  <si>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</si>
  <si>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</si>
  <si>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</si>
  <si>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</si>
  <si>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</si>
  <si>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</si>
  <si>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</si>
  <si>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</si>
  <si>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</si>
  <si>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</si>
  <si>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</si>
  <si>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</si>
  <si>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</si>
  <si>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</si>
  <si>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</si>
  <si>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</si>
  <si>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</si>
  <si>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</si>
  <si>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</si>
  <si>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</si>
  <si>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</si>
  <si>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</si>
  <si>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</si>
  <si>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</si>
  <si>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</si>
  <si>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</si>
  <si>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</si>
  <si>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</si>
  <si>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</si>
  <si>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</si>
  <si>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</si>
  <si>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</si>
  <si>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</si>
  <si>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</si>
  <si>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</si>
  <si>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</si>
  <si>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</si>
  <si>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</si>
  <si>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</si>
  <si>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</si>
  <si>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</si>
  <si>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</si>
  <si>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</si>
  <si>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</si>
  <si>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</si>
  <si>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</si>
  <si>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</si>
  <si>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</si>
  <si>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</si>
  <si>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</si>
  <si>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</si>
  <si>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</si>
  <si>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</si>
  <si>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</si>
  <si>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</si>
  <si>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</si>
  <si>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</si>
  <si>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</si>
  <si>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</si>
  <si>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</si>
  <si>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</si>
  <si>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</si>
  <si>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</si>
  <si>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</si>
  <si>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</si>
  <si>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</si>
  <si>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</si>
  <si>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</si>
  <si>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</si>
  <si>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</si>
  <si>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</si>
  <si>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</si>
  <si>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</si>
  <si>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</si>
  <si>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</si>
  <si>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</si>
  <si>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</si>
  <si>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</si>
  <si>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</si>
  <si>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</si>
  <si>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</si>
  <si>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</si>
  <si>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</si>
  <si>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</si>
  <si>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</si>
  <si>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</si>
  <si>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</si>
  <si>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</si>
  <si>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</si>
  <si>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</si>
  <si>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</si>
  <si>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</si>
  <si>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</si>
  <si>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</si>
  <si>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</si>
  <si>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</si>
  <si>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</si>
  <si>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</si>
  <si>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</si>
  <si>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</si>
  <si>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</si>
  <si>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</si>
  <si>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</si>
  <si>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</si>
  <si>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</si>
  <si>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</si>
  <si>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</si>
  <si>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</si>
  <si>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</si>
  <si>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</si>
  <si>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</si>
  <si>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</si>
  <si>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</si>
  <si>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</si>
  <si>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</si>
  <si>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</si>
  <si>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</si>
  <si>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</si>
  <si>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</si>
  <si>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</si>
  <si>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</si>
  <si>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</si>
  <si>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</si>
  <si>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</si>
  <si>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</si>
  <si>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</si>
  <si>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</si>
  <si>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</si>
  <si>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</si>
  <si>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</si>
  <si>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</si>
  <si>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</si>
  <si>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</si>
  <si>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</si>
  <si>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</si>
  <si>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</si>
  <si>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</si>
  <si>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</si>
  <si>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</si>
  <si>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</si>
  <si>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</si>
  <si>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</si>
  <si>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</si>
  <si>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</si>
  <si>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</si>
  <si>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</si>
  <si>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</si>
  <si>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</si>
  <si>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</si>
  <si>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</si>
  <si>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</si>
  <si>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</si>
  <si>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</si>
  <si>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</si>
  <si>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</si>
  <si>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</si>
  <si>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</si>
  <si>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</si>
  <si>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</si>
  <si>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</si>
  <si>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</si>
  <si>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</si>
  <si>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</si>
  <si>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</si>
  <si>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</si>
  <si>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</si>
  <si>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</si>
  <si>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</si>
  <si>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</si>
  <si>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</si>
  <si>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</si>
  <si>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</si>
  <si>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</si>
  <si>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</si>
  <si>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</si>
  <si>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</si>
  <si>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</si>
  <si>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</si>
  <si>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</si>
  <si>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</si>
  <si>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</si>
  <si>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</si>
  <si>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</si>
  <si>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</si>
  <si>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</si>
  <si>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</si>
  <si>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</si>
  <si>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</si>
  <si>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</si>
  <si>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</si>
  <si>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</si>
  <si>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</si>
  <si>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</si>
  <si>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</si>
  <si>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</si>
  <si>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</si>
  <si>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</si>
  <si>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</si>
  <si>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</si>
  <si>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</si>
  <si>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</si>
  <si>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</si>
  <si>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</si>
  <si>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</si>
  <si>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</si>
  <si>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</si>
  <si>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</si>
  <si>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</si>
  <si>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</si>
  <si>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</si>
  <si>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</si>
  <si>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</si>
  <si>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</si>
  <si>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</si>
  <si>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</si>
  <si>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</si>
  <si>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</si>
  <si>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</si>
  <si>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</si>
  <si>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</si>
  <si>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</si>
  <si>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</si>
  <si>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</si>
  <si>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</si>
  <si>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</si>
  <si>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</si>
  <si>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</si>
  <si>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</si>
  <si>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</si>
  <si>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</si>
  <si>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</si>
  <si>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</si>
  <si>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</si>
  <si>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</si>
  <si>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</si>
  <si>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</si>
  <si>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</si>
  <si>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</si>
  <si>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</si>
  <si>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</si>
  <si>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</si>
  <si>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</si>
  <si>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</si>
  <si>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</si>
  <si>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</si>
  <si>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</si>
  <si>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</si>
  <si>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</si>
  <si>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</si>
  <si>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</si>
  <si>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</si>
  <si>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</si>
  <si>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</si>
  <si>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</si>
  <si>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</si>
  <si>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</si>
  <si>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</si>
  <si>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</si>
  <si>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</si>
  <si>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</si>
  <si>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</si>
  <si>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</si>
  <si>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</si>
  <si>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</si>
  <si>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</si>
  <si>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</si>
  <si>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</si>
  <si>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</si>
  <si>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</si>
  <si>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</si>
  <si>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</si>
  <si>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</si>
  <si>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</si>
  <si>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</si>
  <si>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</si>
  <si>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</si>
  <si>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</si>
  <si>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</si>
  <si>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</si>
  <si>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</si>
  <si>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</si>
  <si>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</si>
  <si>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</si>
  <si>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</si>
  <si>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</si>
  <si>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</si>
  <si>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</si>
  <si>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</si>
  <si>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</si>
  <si>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</si>
  <si>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</si>
  <si>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</si>
  <si>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</si>
  <si>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</si>
  <si>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</si>
  <si>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</si>
  <si>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</si>
  <si>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</si>
  <si>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</si>
  <si>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</si>
  <si>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</si>
  <si>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</si>
  <si>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</si>
  <si>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</si>
  <si>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</si>
  <si>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</si>
  <si>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</si>
  <si>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</si>
  <si>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</si>
  <si>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</si>
  <si>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</si>
  <si>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</si>
  <si>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</si>
  <si>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</si>
  <si>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</si>
  <si>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</si>
  <si>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</si>
  <si>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</si>
  <si>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</si>
  <si>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</si>
  <si>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</si>
  <si>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</si>
  <si>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</si>
  <si>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</si>
  <si>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</si>
  <si>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</si>
  <si>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</si>
  <si>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</si>
  <si>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</si>
  <si>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</si>
  <si>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</si>
  <si>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</si>
  <si>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</si>
  <si>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</si>
  <si>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</si>
  <si>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</si>
  <si>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</si>
  <si>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</si>
  <si>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</si>
  <si>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</si>
  <si>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</si>
  <si>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</si>
  <si>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</si>
  <si>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</si>
  <si>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</si>
  <si>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</si>
  <si>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</si>
  <si>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</si>
  <si>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</si>
  <si>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</si>
  <si>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</si>
  <si>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</si>
  <si>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</si>
  <si>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</si>
  <si>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</si>
  <si>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</si>
  <si>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</si>
  <si>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</si>
  <si>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</si>
  <si>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</si>
  <si>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</si>
  <si>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</si>
  <si>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</si>
  <si>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</si>
  <si>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</si>
  <si>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</si>
  <si>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</si>
  <si>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</si>
  <si>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</si>
  <si>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</si>
  <si>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</si>
  <si>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</si>
  <si>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</si>
  <si>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</si>
  <si>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</si>
  <si>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</si>
  <si>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</si>
  <si>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</si>
  <si>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</si>
  <si>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</si>
  <si>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</si>
  <si>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</si>
  <si>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</si>
  <si>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</si>
  <si>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</si>
  <si>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</si>
  <si>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</si>
  <si>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</si>
  <si>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</si>
  <si>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</si>
  <si>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</si>
  <si>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</si>
  <si>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</si>
  <si>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</si>
  <si>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</si>
  <si>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</si>
  <si>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</si>
  <si>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</si>
  <si>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</si>
  <si>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</si>
  <si>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</si>
  <si>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</si>
  <si>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</si>
  <si>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</si>
  <si>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</si>
  <si>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</si>
  <si>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</si>
  <si>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</si>
  <si>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</si>
  <si>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</si>
  <si>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</si>
  <si>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</si>
  <si>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</si>
  <si>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</si>
  <si>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</si>
  <si>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</si>
  <si>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</si>
  <si>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</si>
  <si>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</si>
  <si>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</si>
  <si>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</si>
  <si>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</si>
  <si>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</si>
  <si>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</si>
  <si>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</si>
  <si>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</si>
  <si>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</si>
  <si>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</si>
  <si>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</si>
  <si>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</si>
  <si>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</si>
  <si>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</si>
  <si>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</si>
  <si>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</si>
  <si>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</si>
  <si>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</si>
  <si>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</si>
  <si>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</si>
  <si>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</si>
  <si>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</si>
  <si>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</si>
  <si>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</si>
  <si>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</si>
  <si>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</si>
  <si>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</si>
  <si>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</si>
  <si>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</si>
  <si>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</si>
  <si>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</si>
  <si>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</si>
  <si>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</si>
  <si>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</si>
  <si>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</si>
  <si>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</si>
  <si>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</si>
  <si>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</si>
  <si>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</si>
  <si>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</si>
  <si>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</si>
  <si>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</si>
  <si>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</si>
  <si>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</si>
  <si>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</si>
  <si>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</si>
  <si>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</si>
  <si>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</si>
  <si>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</si>
  <si>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</si>
  <si>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</si>
  <si>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</si>
  <si>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</si>
  <si>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</si>
  <si>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</si>
  <si>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</si>
  <si>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</si>
  <si>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</si>
  <si>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</si>
  <si>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</si>
  <si>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</si>
  <si>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</si>
  <si>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</si>
  <si>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</si>
  <si>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</si>
  <si>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</si>
  <si>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</si>
  <si>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</si>
  <si>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</si>
  <si>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</si>
  <si>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</si>
  <si>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</si>
  <si>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</si>
  <si>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</si>
  <si>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</si>
  <si>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</si>
  <si>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</si>
  <si>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</si>
  <si>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</si>
  <si>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</si>
  <si>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</si>
  <si>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</si>
  <si>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</si>
  <si>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</si>
  <si>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</si>
  <si>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</si>
  <si>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</si>
  <si>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</si>
  <si>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</si>
  <si>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</si>
  <si>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</si>
  <si>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</si>
  <si>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</si>
  <si>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</si>
  <si>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</si>
  <si>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</si>
  <si>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</si>
  <si>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</si>
  <si>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</si>
  <si>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</si>
  <si>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</si>
  <si>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</si>
  <si>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</si>
  <si>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</si>
  <si>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</si>
  <si>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</si>
  <si>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</si>
  <si>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</si>
  <si>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</si>
  <si>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</si>
  <si>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</si>
  <si>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</si>
  <si>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</si>
  <si>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</si>
  <si>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</si>
  <si>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</si>
  <si>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</si>
  <si>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</si>
  <si>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</si>
  <si>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</si>
  <si>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</si>
  <si>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</si>
  <si>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</si>
  <si>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</si>
  <si>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</si>
  <si>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</si>
  <si>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</si>
  <si>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</si>
  <si>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</si>
  <si>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</si>
  <si>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</si>
  <si>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</si>
  <si>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</si>
  <si>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</si>
  <si>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</si>
  <si>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</si>
  <si>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</si>
  <si>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</si>
  <si>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</si>
  <si>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</si>
  <si>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</si>
  <si>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</si>
  <si>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</si>
  <si>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</si>
  <si>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</si>
  <si>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</si>
  <si>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</si>
  <si>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</si>
  <si>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</si>
  <si>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</si>
  <si>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</si>
  <si>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</si>
  <si>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</si>
  <si>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</si>
  <si>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</si>
  <si>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</si>
  <si>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</si>
  <si>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</si>
  <si>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</si>
  <si>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</si>
  <si>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</si>
  <si>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</si>
  <si>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</si>
  <si>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</si>
  <si>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</si>
  <si>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</si>
  <si>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</si>
  <si>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</si>
  <si>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</si>
  <si>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</si>
  <si>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</si>
  <si>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</si>
  <si>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</si>
  <si>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</si>
  <si>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</si>
  <si>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</si>
  <si>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</si>
  <si>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</si>
  <si>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</si>
  <si>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</si>
  <si>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</si>
  <si>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</si>
  <si>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</si>
  <si>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</si>
  <si>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</si>
  <si>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Rogério</t>
  </si>
  <si>
    <t>Edson</t>
  </si>
  <si>
    <t>Robson</t>
  </si>
  <si>
    <t>Substituição de trilho - Condicionado à temperatura</t>
  </si>
  <si>
    <t>Santinelli</t>
  </si>
  <si>
    <t>Substituição de trilho - Condicionado à temperatura (80m de rebatimento)</t>
  </si>
  <si>
    <t>Execução de soldas - Condicionado à temperatura</t>
  </si>
  <si>
    <t>N42</t>
  </si>
  <si>
    <t>ZEM-ZEV</t>
  </si>
  <si>
    <t>ZEMZEV</t>
  </si>
  <si>
    <t>Deslocamento locos escoteiras para E42</t>
  </si>
  <si>
    <t>1 (Allan + Danilo)</t>
  </si>
  <si>
    <t>Onil</t>
  </si>
  <si>
    <t>Huelton</t>
  </si>
  <si>
    <t>Deslocamento e recolhimento das TP's na serra</t>
  </si>
  <si>
    <t>1 Celso</t>
  </si>
  <si>
    <t>Alívio de tensão - Condicionado à temperatura</t>
  </si>
  <si>
    <t>Substituição de trilho - Condicionado à temperatura (Local onde teve diversas ocorrências de fraturas no túnel 1)</t>
  </si>
  <si>
    <t>ZPT-ZEM</t>
  </si>
  <si>
    <t>ZPTZEM</t>
  </si>
  <si>
    <t>Benedito</t>
  </si>
  <si>
    <t>Inspeção R7D entre ZPT-ZEM / Na oportunidade segue até ZKE</t>
  </si>
  <si>
    <t>Maquinista</t>
  </si>
  <si>
    <t>Nome</t>
  </si>
  <si>
    <t>Data Inicio</t>
  </si>
  <si>
    <t>Data Fim</t>
  </si>
  <si>
    <t>Trecho/Local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</si>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</sst>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7" xfId="0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09" t="s">
        <v>0</v>
      </c>
      <c r="B1" s="310" t="s">
        <v>1</v>
      </c>
      <c r="C1" s="310" t="s">
        <v>2</v>
      </c>
      <c r="D1" s="311" t="s">
        <v>3</v>
      </c>
      <c r="E1" s="310" t="s">
        <v>4</v>
      </c>
      <c r="F1" s="310" t="s">
        <v>5</v>
      </c>
      <c r="G1" s="310" t="s">
        <v>6</v>
      </c>
      <c r="H1" s="310" t="s">
        <v>7</v>
      </c>
      <c r="I1" s="310" t="s">
        <v>8</v>
      </c>
      <c r="J1" s="312" t="s">
        <v>9</v>
      </c>
    </row>
    <row r="2" spans="1:13">
      <c r="A2" s="297" t="s">
        <v>10</v>
      </c>
      <c r="B2" s="298" t="s">
        <v>11</v>
      </c>
      <c r="C2" s="298" t="s">
        <v>12</v>
      </c>
      <c r="D2" s="298">
        <v>30</v>
      </c>
      <c r="E2" s="298" t="s">
        <v>13</v>
      </c>
      <c r="F2" s="298">
        <v>108.72799999999999</v>
      </c>
      <c r="G2" s="298">
        <v>110.502</v>
      </c>
      <c r="H2" s="298">
        <v>1101091</v>
      </c>
      <c r="I2" s="298" t="s">
        <v>14</v>
      </c>
      <c r="J2" s="299" t="s">
        <v>15</v>
      </c>
    </row>
    <row r="3" spans="1:13">
      <c r="A3" s="300" t="s">
        <v>10</v>
      </c>
      <c r="B3" s="301" t="s">
        <v>11</v>
      </c>
      <c r="C3" s="301" t="s">
        <v>12</v>
      </c>
      <c r="D3" s="301">
        <v>30</v>
      </c>
      <c r="E3" s="301" t="s">
        <v>13</v>
      </c>
      <c r="F3" s="301">
        <v>108.72799999999999</v>
      </c>
      <c r="G3" s="301">
        <v>110.502</v>
      </c>
      <c r="H3" s="301">
        <v>1101093</v>
      </c>
      <c r="I3" s="301" t="s">
        <v>14</v>
      </c>
      <c r="J3" s="302" t="s">
        <v>15</v>
      </c>
    </row>
    <row r="4" spans="1:13">
      <c r="A4" s="297" t="s">
        <v>10</v>
      </c>
      <c r="B4" s="298" t="s">
        <v>11</v>
      </c>
      <c r="C4" s="298" t="s">
        <v>12</v>
      </c>
      <c r="D4" s="298">
        <v>30</v>
      </c>
      <c r="E4" s="298" t="s">
        <v>13</v>
      </c>
      <c r="F4" s="298">
        <v>110.502</v>
      </c>
      <c r="G4" s="298">
        <v>111.78700000000001</v>
      </c>
      <c r="H4" s="298">
        <v>1121101</v>
      </c>
      <c r="I4" s="298" t="s">
        <v>14</v>
      </c>
      <c r="J4" s="299" t="s">
        <v>15</v>
      </c>
    </row>
    <row r="5" spans="1:13">
      <c r="A5" s="300" t="s">
        <v>10</v>
      </c>
      <c r="B5" s="301" t="s">
        <v>11</v>
      </c>
      <c r="C5" s="301" t="s">
        <v>12</v>
      </c>
      <c r="D5" s="301">
        <v>30</v>
      </c>
      <c r="E5" s="301" t="s">
        <v>13</v>
      </c>
      <c r="F5" s="301">
        <v>110.502</v>
      </c>
      <c r="G5" s="301">
        <v>111.78700000000001</v>
      </c>
      <c r="H5" s="301">
        <v>1121103</v>
      </c>
      <c r="I5" s="301" t="s">
        <v>14</v>
      </c>
      <c r="J5" s="302" t="s">
        <v>15</v>
      </c>
    </row>
    <row r="6" spans="1:13">
      <c r="A6" s="297" t="s">
        <v>10</v>
      </c>
      <c r="B6" s="298" t="s">
        <v>11</v>
      </c>
      <c r="C6" s="298" t="s">
        <v>12</v>
      </c>
      <c r="D6" s="298">
        <v>30</v>
      </c>
      <c r="E6" s="298" t="s">
        <v>13</v>
      </c>
      <c r="F6" s="298">
        <v>111.78700000000001</v>
      </c>
      <c r="G6" s="298">
        <v>113</v>
      </c>
      <c r="H6" s="298">
        <v>1131121</v>
      </c>
      <c r="I6" s="298" t="s">
        <v>14</v>
      </c>
      <c r="J6" s="299" t="s">
        <v>15</v>
      </c>
    </row>
    <row r="7" spans="1:13">
      <c r="A7" s="300" t="s">
        <v>10</v>
      </c>
      <c r="B7" s="301" t="s">
        <v>11</v>
      </c>
      <c r="C7" s="301" t="s">
        <v>12</v>
      </c>
      <c r="D7" s="301">
        <v>30</v>
      </c>
      <c r="E7" s="301" t="s">
        <v>13</v>
      </c>
      <c r="F7" s="301">
        <v>113</v>
      </c>
      <c r="G7" s="301">
        <v>114</v>
      </c>
      <c r="H7" s="301" t="s">
        <v>16</v>
      </c>
      <c r="I7" s="301" t="s">
        <v>17</v>
      </c>
      <c r="J7" s="302" t="s">
        <v>15</v>
      </c>
    </row>
    <row r="8" spans="1:13">
      <c r="A8" s="297" t="s">
        <v>10</v>
      </c>
      <c r="B8" s="298" t="s">
        <v>11</v>
      </c>
      <c r="C8" s="298" t="s">
        <v>12</v>
      </c>
      <c r="D8" s="298">
        <v>30</v>
      </c>
      <c r="E8" s="298" t="s">
        <v>13</v>
      </c>
      <c r="F8" s="298">
        <v>114</v>
      </c>
      <c r="G8" s="298">
        <v>115</v>
      </c>
      <c r="H8" s="298" t="s">
        <v>17</v>
      </c>
      <c r="I8" s="298" t="s">
        <v>17</v>
      </c>
      <c r="J8" s="299" t="s">
        <v>15</v>
      </c>
      <c r="M8" s="197"/>
    </row>
    <row r="9" spans="1:13">
      <c r="A9" s="300" t="s">
        <v>10</v>
      </c>
      <c r="B9" s="301" t="s">
        <v>11</v>
      </c>
      <c r="C9" s="301" t="s">
        <v>12</v>
      </c>
      <c r="D9" s="301">
        <v>30</v>
      </c>
      <c r="E9" s="301" t="s">
        <v>13</v>
      </c>
      <c r="F9" s="301">
        <v>115</v>
      </c>
      <c r="G9" s="301">
        <v>116.72499999999999</v>
      </c>
      <c r="H9" s="301" t="s">
        <v>18</v>
      </c>
      <c r="I9" s="301" t="s">
        <v>19</v>
      </c>
      <c r="J9" s="302" t="s">
        <v>15</v>
      </c>
    </row>
    <row r="10" spans="1:13">
      <c r="A10" s="297" t="s">
        <v>10</v>
      </c>
      <c r="B10" s="298" t="s">
        <v>11</v>
      </c>
      <c r="C10" s="298" t="s">
        <v>12</v>
      </c>
      <c r="D10" s="298">
        <v>30</v>
      </c>
      <c r="E10" s="298" t="s">
        <v>13</v>
      </c>
      <c r="F10" s="298">
        <v>116.72499999999999</v>
      </c>
      <c r="G10" s="298">
        <v>118</v>
      </c>
      <c r="H10" s="298">
        <v>1181171</v>
      </c>
      <c r="I10" s="298" t="s">
        <v>19</v>
      </c>
      <c r="J10" s="299" t="s">
        <v>15</v>
      </c>
    </row>
    <row r="11" spans="1:13">
      <c r="A11" s="300" t="s">
        <v>10</v>
      </c>
      <c r="B11" s="301" t="s">
        <v>11</v>
      </c>
      <c r="C11" s="301" t="s">
        <v>12</v>
      </c>
      <c r="D11" s="301">
        <v>30</v>
      </c>
      <c r="E11" s="301" t="s">
        <v>13</v>
      </c>
      <c r="F11" s="301">
        <v>118</v>
      </c>
      <c r="G11" s="301">
        <v>119</v>
      </c>
      <c r="H11" s="301">
        <v>1191181</v>
      </c>
      <c r="I11" s="301" t="s">
        <v>19</v>
      </c>
      <c r="J11" s="302" t="s">
        <v>15</v>
      </c>
    </row>
    <row r="12" spans="1:13">
      <c r="A12" s="297" t="s">
        <v>10</v>
      </c>
      <c r="B12" s="298" t="s">
        <v>11</v>
      </c>
      <c r="C12" s="298" t="s">
        <v>12</v>
      </c>
      <c r="D12" s="298">
        <v>30</v>
      </c>
      <c r="E12" s="298" t="s">
        <v>13</v>
      </c>
      <c r="F12" s="298">
        <v>119</v>
      </c>
      <c r="G12" s="298">
        <v>120</v>
      </c>
      <c r="H12" s="298">
        <v>1201191</v>
      </c>
      <c r="I12" s="298" t="s">
        <v>19</v>
      </c>
      <c r="J12" s="299" t="s">
        <v>15</v>
      </c>
    </row>
    <row r="13" spans="1:13">
      <c r="A13" s="300" t="s">
        <v>10</v>
      </c>
      <c r="B13" s="301" t="s">
        <v>11</v>
      </c>
      <c r="C13" s="301" t="s">
        <v>12</v>
      </c>
      <c r="D13" s="301">
        <v>30</v>
      </c>
      <c r="E13" s="301" t="s">
        <v>13</v>
      </c>
      <c r="F13" s="301">
        <v>120</v>
      </c>
      <c r="G13" s="301">
        <v>121</v>
      </c>
      <c r="H13" s="301" t="s">
        <v>20</v>
      </c>
      <c r="I13" s="301" t="s">
        <v>19</v>
      </c>
      <c r="J13" s="302" t="s">
        <v>15</v>
      </c>
    </row>
    <row r="14" spans="1:13">
      <c r="A14" s="297" t="s">
        <v>10</v>
      </c>
      <c r="B14" s="298" t="s">
        <v>11</v>
      </c>
      <c r="C14" s="298" t="s">
        <v>12</v>
      </c>
      <c r="D14" s="298">
        <v>30</v>
      </c>
      <c r="E14" s="298" t="s">
        <v>13</v>
      </c>
      <c r="F14" s="298">
        <v>121</v>
      </c>
      <c r="G14" s="298">
        <v>122.66</v>
      </c>
      <c r="H14" s="298" t="s">
        <v>21</v>
      </c>
      <c r="I14" s="298" t="s">
        <v>22</v>
      </c>
      <c r="J14" s="299" t="s">
        <v>15</v>
      </c>
    </row>
    <row r="15" spans="1:13">
      <c r="A15" s="300" t="s">
        <v>23</v>
      </c>
      <c r="B15" s="301" t="s">
        <v>24</v>
      </c>
      <c r="C15" s="301" t="s">
        <v>12</v>
      </c>
      <c r="D15" s="303">
        <v>48</v>
      </c>
      <c r="E15" s="301" t="s">
        <v>25</v>
      </c>
      <c r="F15" s="301">
        <v>76.257999999999996</v>
      </c>
      <c r="G15" s="301">
        <v>78</v>
      </c>
      <c r="H15" s="301" t="s">
        <v>26</v>
      </c>
      <c r="I15" s="301" t="s">
        <v>27</v>
      </c>
      <c r="J15" s="302" t="s">
        <v>28</v>
      </c>
    </row>
    <row r="16" spans="1:13">
      <c r="A16" s="297" t="s">
        <v>23</v>
      </c>
      <c r="B16" s="298" t="s">
        <v>24</v>
      </c>
      <c r="C16" s="298" t="s">
        <v>12</v>
      </c>
      <c r="D16" s="304">
        <v>48</v>
      </c>
      <c r="E16" s="298" t="s">
        <v>25</v>
      </c>
      <c r="F16" s="298">
        <v>78</v>
      </c>
      <c r="G16" s="298">
        <v>79.599999999999994</v>
      </c>
      <c r="H16" s="298" t="s">
        <v>29</v>
      </c>
      <c r="I16" s="298" t="s">
        <v>30</v>
      </c>
      <c r="J16" s="299" t="s">
        <v>28</v>
      </c>
    </row>
    <row r="17" spans="1:10">
      <c r="A17" s="300" t="s">
        <v>23</v>
      </c>
      <c r="B17" s="301" t="s">
        <v>24</v>
      </c>
      <c r="C17" s="301" t="s">
        <v>12</v>
      </c>
      <c r="D17" s="303">
        <v>48</v>
      </c>
      <c r="E17" s="301" t="s">
        <v>25</v>
      </c>
      <c r="F17" s="301">
        <v>79.599999999999994</v>
      </c>
      <c r="G17" s="301">
        <v>83</v>
      </c>
      <c r="H17" s="301" t="s">
        <v>31</v>
      </c>
      <c r="I17" s="301" t="s">
        <v>32</v>
      </c>
      <c r="J17" s="302" t="s">
        <v>28</v>
      </c>
    </row>
    <row r="18" spans="1:10">
      <c r="A18" s="297" t="s">
        <v>23</v>
      </c>
      <c r="B18" s="298" t="s">
        <v>24</v>
      </c>
      <c r="C18" s="298" t="s">
        <v>12</v>
      </c>
      <c r="D18" s="304">
        <v>48</v>
      </c>
      <c r="E18" s="298" t="s">
        <v>25</v>
      </c>
      <c r="F18" s="298">
        <v>83</v>
      </c>
      <c r="G18" s="298">
        <v>85</v>
      </c>
      <c r="H18" s="298" t="s">
        <v>33</v>
      </c>
      <c r="I18" s="298" t="s">
        <v>34</v>
      </c>
      <c r="J18" s="299" t="s">
        <v>28</v>
      </c>
    </row>
    <row r="19" spans="1:10">
      <c r="A19" s="300" t="s">
        <v>23</v>
      </c>
      <c r="B19" s="301" t="s">
        <v>24</v>
      </c>
      <c r="C19" s="301" t="s">
        <v>12</v>
      </c>
      <c r="D19" s="303">
        <v>48</v>
      </c>
      <c r="E19" s="301" t="s">
        <v>25</v>
      </c>
      <c r="F19" s="301">
        <v>85</v>
      </c>
      <c r="G19" s="301">
        <v>86</v>
      </c>
      <c r="H19" s="301" t="s">
        <v>35</v>
      </c>
      <c r="I19" s="301" t="s">
        <v>36</v>
      </c>
      <c r="J19" s="302" t="s">
        <v>28</v>
      </c>
    </row>
    <row r="20" spans="1:10">
      <c r="A20" s="297" t="s">
        <v>23</v>
      </c>
      <c r="B20" s="298" t="s">
        <v>24</v>
      </c>
      <c r="C20" s="298" t="s">
        <v>12</v>
      </c>
      <c r="D20" s="304">
        <v>48</v>
      </c>
      <c r="E20" s="298" t="s">
        <v>25</v>
      </c>
      <c r="F20" s="298">
        <v>86</v>
      </c>
      <c r="G20" s="298">
        <v>87.424999999999997</v>
      </c>
      <c r="H20" s="298" t="s">
        <v>37</v>
      </c>
      <c r="I20" s="298" t="s">
        <v>38</v>
      </c>
      <c r="J20" s="299" t="s">
        <v>28</v>
      </c>
    </row>
    <row r="21" spans="1:10">
      <c r="A21" s="300" t="s">
        <v>23</v>
      </c>
      <c r="B21" s="301" t="s">
        <v>24</v>
      </c>
      <c r="C21" s="301" t="s">
        <v>12</v>
      </c>
      <c r="D21" s="303">
        <v>48</v>
      </c>
      <c r="E21" s="301" t="s">
        <v>25</v>
      </c>
      <c r="F21" s="301">
        <v>87.424999999999997</v>
      </c>
      <c r="G21" s="301">
        <v>91</v>
      </c>
      <c r="H21" s="301" t="s">
        <v>39</v>
      </c>
      <c r="I21" s="301" t="s">
        <v>40</v>
      </c>
      <c r="J21" s="302" t="s">
        <v>28</v>
      </c>
    </row>
    <row r="22" spans="1:10">
      <c r="A22" s="297" t="s">
        <v>23</v>
      </c>
      <c r="B22" s="298" t="s">
        <v>24</v>
      </c>
      <c r="C22" s="298" t="s">
        <v>12</v>
      </c>
      <c r="D22" s="304">
        <v>48</v>
      </c>
      <c r="E22" s="298" t="s">
        <v>25</v>
      </c>
      <c r="F22" s="298">
        <v>91</v>
      </c>
      <c r="G22" s="298">
        <v>93</v>
      </c>
      <c r="H22" s="298" t="s">
        <v>41</v>
      </c>
      <c r="I22" s="298" t="s">
        <v>40</v>
      </c>
      <c r="J22" s="299" t="s">
        <v>28</v>
      </c>
    </row>
    <row r="23" spans="1:10">
      <c r="A23" s="300" t="s">
        <v>23</v>
      </c>
      <c r="B23" s="301" t="s">
        <v>24</v>
      </c>
      <c r="C23" s="301" t="s">
        <v>12</v>
      </c>
      <c r="D23" s="303">
        <v>48</v>
      </c>
      <c r="E23" s="301" t="s">
        <v>25</v>
      </c>
      <c r="F23" s="301">
        <v>93</v>
      </c>
      <c r="G23" s="301">
        <v>95</v>
      </c>
      <c r="H23" s="301" t="s">
        <v>42</v>
      </c>
      <c r="I23" s="301" t="s">
        <v>40</v>
      </c>
      <c r="J23" s="302" t="s">
        <v>28</v>
      </c>
    </row>
    <row r="24" spans="1:10">
      <c r="A24" s="297" t="s">
        <v>23</v>
      </c>
      <c r="B24" s="298" t="s">
        <v>24</v>
      </c>
      <c r="C24" s="298" t="s">
        <v>12</v>
      </c>
      <c r="D24" s="304">
        <v>48</v>
      </c>
      <c r="E24" s="298" t="s">
        <v>25</v>
      </c>
      <c r="F24" s="298">
        <v>95</v>
      </c>
      <c r="G24" s="298">
        <v>97.728999999999999</v>
      </c>
      <c r="H24" s="298" t="s">
        <v>43</v>
      </c>
      <c r="I24" s="298" t="s">
        <v>40</v>
      </c>
      <c r="J24" s="299" t="s">
        <v>28</v>
      </c>
    </row>
    <row r="25" spans="1:10">
      <c r="A25" s="300" t="s">
        <v>23</v>
      </c>
      <c r="B25" s="301" t="s">
        <v>24</v>
      </c>
      <c r="C25" s="301" t="s">
        <v>12</v>
      </c>
      <c r="D25" s="303">
        <v>48</v>
      </c>
      <c r="E25" s="301" t="s">
        <v>25</v>
      </c>
      <c r="F25" s="301">
        <v>97.728999999999999</v>
      </c>
      <c r="G25" s="301">
        <v>102</v>
      </c>
      <c r="H25" s="301" t="s">
        <v>44</v>
      </c>
      <c r="I25" s="301" t="s">
        <v>45</v>
      </c>
      <c r="J25" s="302" t="s">
        <v>28</v>
      </c>
    </row>
    <row r="26" spans="1:10">
      <c r="A26" s="297" t="s">
        <v>23</v>
      </c>
      <c r="B26" s="298" t="s">
        <v>24</v>
      </c>
      <c r="C26" s="298" t="s">
        <v>12</v>
      </c>
      <c r="D26" s="304">
        <v>48</v>
      </c>
      <c r="E26" s="298" t="s">
        <v>25</v>
      </c>
      <c r="F26" s="298">
        <v>102</v>
      </c>
      <c r="G26" s="298">
        <v>103</v>
      </c>
      <c r="H26" s="298">
        <v>1031021</v>
      </c>
      <c r="I26" s="298" t="s">
        <v>45</v>
      </c>
      <c r="J26" s="299" t="s">
        <v>28</v>
      </c>
    </row>
    <row r="27" spans="1:10">
      <c r="A27" s="300" t="s">
        <v>23</v>
      </c>
      <c r="B27" s="301" t="s">
        <v>24</v>
      </c>
      <c r="C27" s="301" t="s">
        <v>12</v>
      </c>
      <c r="D27" s="303">
        <v>48</v>
      </c>
      <c r="E27" s="301" t="s">
        <v>25</v>
      </c>
      <c r="F27" s="301">
        <v>103</v>
      </c>
      <c r="G27" s="301">
        <v>105.501</v>
      </c>
      <c r="H27" s="301">
        <v>1051031</v>
      </c>
      <c r="I27" s="301" t="s">
        <v>45</v>
      </c>
      <c r="J27" s="302" t="s">
        <v>28</v>
      </c>
    </row>
    <row r="28" spans="1:10">
      <c r="A28" s="297" t="s">
        <v>23</v>
      </c>
      <c r="B28" s="298" t="s">
        <v>24</v>
      </c>
      <c r="C28" s="298" t="s">
        <v>12</v>
      </c>
      <c r="D28" s="304">
        <v>48</v>
      </c>
      <c r="E28" s="298" t="s">
        <v>25</v>
      </c>
      <c r="F28" s="298">
        <v>105.501</v>
      </c>
      <c r="G28" s="298">
        <v>108.349</v>
      </c>
      <c r="H28" s="298" t="s">
        <v>46</v>
      </c>
      <c r="I28" s="298" t="s">
        <v>47</v>
      </c>
      <c r="J28" s="299" t="s">
        <v>28</v>
      </c>
    </row>
    <row r="29" spans="1:10">
      <c r="A29" s="300" t="s">
        <v>23</v>
      </c>
      <c r="B29" s="301" t="s">
        <v>24</v>
      </c>
      <c r="C29" s="301" t="s">
        <v>12</v>
      </c>
      <c r="D29" s="303">
        <v>48</v>
      </c>
      <c r="E29" s="301" t="s">
        <v>25</v>
      </c>
      <c r="F29" s="301">
        <v>108.349</v>
      </c>
      <c r="G29" s="301">
        <v>110</v>
      </c>
      <c r="H29" s="301" t="s">
        <v>48</v>
      </c>
      <c r="I29" s="301" t="s">
        <v>47</v>
      </c>
      <c r="J29" s="302" t="s">
        <v>28</v>
      </c>
    </row>
    <row r="30" spans="1:10">
      <c r="A30" s="297" t="s">
        <v>23</v>
      </c>
      <c r="B30" s="298" t="s">
        <v>24</v>
      </c>
      <c r="C30" s="298" t="s">
        <v>12</v>
      </c>
      <c r="D30" s="304">
        <v>48</v>
      </c>
      <c r="E30" s="298" t="s">
        <v>25</v>
      </c>
      <c r="F30" s="298">
        <v>110</v>
      </c>
      <c r="G30" s="298">
        <v>111</v>
      </c>
      <c r="H30" s="298" t="s">
        <v>49</v>
      </c>
      <c r="I30" s="298" t="s">
        <v>47</v>
      </c>
      <c r="J30" s="299" t="s">
        <v>28</v>
      </c>
    </row>
    <row r="31" spans="1:10">
      <c r="A31" s="300" t="s">
        <v>23</v>
      </c>
      <c r="B31" s="301" t="s">
        <v>24</v>
      </c>
      <c r="C31" s="301" t="s">
        <v>12</v>
      </c>
      <c r="D31" s="303">
        <v>48</v>
      </c>
      <c r="E31" s="301" t="s">
        <v>25</v>
      </c>
      <c r="F31" s="301">
        <v>111</v>
      </c>
      <c r="G31" s="301">
        <v>112</v>
      </c>
      <c r="H31" s="301" t="s">
        <v>50</v>
      </c>
      <c r="I31" s="301" t="s">
        <v>47</v>
      </c>
      <c r="J31" s="302" t="s">
        <v>28</v>
      </c>
    </row>
    <row r="32" spans="1:10">
      <c r="A32" s="297" t="s">
        <v>23</v>
      </c>
      <c r="B32" s="298" t="s">
        <v>24</v>
      </c>
      <c r="C32" s="298" t="s">
        <v>12</v>
      </c>
      <c r="D32" s="304">
        <v>48</v>
      </c>
      <c r="E32" s="298" t="s">
        <v>25</v>
      </c>
      <c r="F32" s="298">
        <v>112</v>
      </c>
      <c r="G32" s="298">
        <v>113.337</v>
      </c>
      <c r="H32" s="298" t="s">
        <v>51</v>
      </c>
      <c r="I32" s="298" t="s">
        <v>47</v>
      </c>
      <c r="J32" s="299" t="s">
        <v>28</v>
      </c>
    </row>
    <row r="33" spans="1:10">
      <c r="A33" s="300" t="s">
        <v>23</v>
      </c>
      <c r="B33" s="301" t="s">
        <v>24</v>
      </c>
      <c r="C33" s="301" t="s">
        <v>12</v>
      </c>
      <c r="D33" s="303">
        <v>48</v>
      </c>
      <c r="E33" s="301" t="s">
        <v>25</v>
      </c>
      <c r="F33" s="301">
        <v>113.337</v>
      </c>
      <c r="G33" s="301">
        <v>118.181</v>
      </c>
      <c r="H33" s="301" t="s">
        <v>52</v>
      </c>
      <c r="I33" s="301" t="s">
        <v>53</v>
      </c>
      <c r="J33" s="302" t="s">
        <v>28</v>
      </c>
    </row>
    <row r="34" spans="1:10">
      <c r="A34" s="297" t="s">
        <v>23</v>
      </c>
      <c r="B34" s="298" t="s">
        <v>24</v>
      </c>
      <c r="C34" s="298" t="s">
        <v>12</v>
      </c>
      <c r="D34" s="304">
        <v>48</v>
      </c>
      <c r="E34" s="298" t="s">
        <v>25</v>
      </c>
      <c r="F34" s="298">
        <v>118.181</v>
      </c>
      <c r="G34" s="298">
        <v>120</v>
      </c>
      <c r="H34" s="298" t="s">
        <v>54</v>
      </c>
      <c r="I34" s="298" t="s">
        <v>55</v>
      </c>
      <c r="J34" s="299" t="s">
        <v>28</v>
      </c>
    </row>
    <row r="35" spans="1:10">
      <c r="A35" s="300" t="s">
        <v>23</v>
      </c>
      <c r="B35" s="301" t="s">
        <v>24</v>
      </c>
      <c r="C35" s="301" t="s">
        <v>12</v>
      </c>
      <c r="D35" s="303">
        <v>48</v>
      </c>
      <c r="E35" s="301" t="s">
        <v>25</v>
      </c>
      <c r="F35" s="301">
        <v>120</v>
      </c>
      <c r="G35" s="301">
        <v>121</v>
      </c>
      <c r="H35" s="301" t="s">
        <v>56</v>
      </c>
      <c r="I35" s="301" t="s">
        <v>55</v>
      </c>
      <c r="J35" s="302" t="s">
        <v>28</v>
      </c>
    </row>
    <row r="36" spans="1:10">
      <c r="A36" s="297" t="s">
        <v>23</v>
      </c>
      <c r="B36" s="298" t="s">
        <v>24</v>
      </c>
      <c r="C36" s="298" t="s">
        <v>12</v>
      </c>
      <c r="D36" s="304">
        <v>48</v>
      </c>
      <c r="E36" s="298" t="s">
        <v>25</v>
      </c>
      <c r="F36" s="298">
        <v>121</v>
      </c>
      <c r="G36" s="298">
        <v>123</v>
      </c>
      <c r="H36" s="298">
        <v>1231211</v>
      </c>
      <c r="I36" s="298" t="s">
        <v>55</v>
      </c>
      <c r="J36" s="299" t="s">
        <v>28</v>
      </c>
    </row>
    <row r="37" spans="1:10">
      <c r="A37" s="300" t="s">
        <v>23</v>
      </c>
      <c r="B37" s="301" t="s">
        <v>24</v>
      </c>
      <c r="C37" s="301" t="s">
        <v>12</v>
      </c>
      <c r="D37" s="303">
        <v>48</v>
      </c>
      <c r="E37" s="301" t="s">
        <v>25</v>
      </c>
      <c r="F37" s="301">
        <v>123</v>
      </c>
      <c r="G37" s="301">
        <v>124</v>
      </c>
      <c r="H37" s="301">
        <v>1241231</v>
      </c>
      <c r="I37" s="301" t="s">
        <v>55</v>
      </c>
      <c r="J37" s="302" t="s">
        <v>28</v>
      </c>
    </row>
    <row r="38" spans="1:10">
      <c r="A38" s="297" t="s">
        <v>23</v>
      </c>
      <c r="B38" s="298" t="s">
        <v>24</v>
      </c>
      <c r="C38" s="298" t="s">
        <v>12</v>
      </c>
      <c r="D38" s="304">
        <v>48</v>
      </c>
      <c r="E38" s="298" t="s">
        <v>25</v>
      </c>
      <c r="F38" s="298">
        <v>124</v>
      </c>
      <c r="G38" s="298">
        <v>125</v>
      </c>
      <c r="H38" s="298">
        <v>1251241</v>
      </c>
      <c r="I38" s="298" t="s">
        <v>55</v>
      </c>
      <c r="J38" s="299" t="s">
        <v>28</v>
      </c>
    </row>
    <row r="39" spans="1:10">
      <c r="A39" s="300" t="s">
        <v>23</v>
      </c>
      <c r="B39" s="301" t="s">
        <v>24</v>
      </c>
      <c r="C39" s="301" t="s">
        <v>12</v>
      </c>
      <c r="D39" s="303">
        <v>48</v>
      </c>
      <c r="E39" s="301" t="s">
        <v>25</v>
      </c>
      <c r="F39" s="301">
        <v>125</v>
      </c>
      <c r="G39" s="301">
        <v>126</v>
      </c>
      <c r="H39" s="301">
        <v>1261251</v>
      </c>
      <c r="I39" s="301" t="s">
        <v>55</v>
      </c>
      <c r="J39" s="302" t="s">
        <v>28</v>
      </c>
    </row>
    <row r="40" spans="1:10">
      <c r="A40" s="297" t="s">
        <v>23</v>
      </c>
      <c r="B40" s="298" t="s">
        <v>24</v>
      </c>
      <c r="C40" s="298" t="s">
        <v>12</v>
      </c>
      <c r="D40" s="304">
        <v>48</v>
      </c>
      <c r="E40" s="298" t="s">
        <v>25</v>
      </c>
      <c r="F40" s="298">
        <v>126</v>
      </c>
      <c r="G40" s="298">
        <v>127.20099999999999</v>
      </c>
      <c r="H40" s="298" t="s">
        <v>57</v>
      </c>
      <c r="I40" s="298" t="s">
        <v>55</v>
      </c>
      <c r="J40" s="299" t="s">
        <v>28</v>
      </c>
    </row>
    <row r="41" spans="1:10">
      <c r="A41" s="300" t="s">
        <v>23</v>
      </c>
      <c r="B41" s="301" t="s">
        <v>24</v>
      </c>
      <c r="C41" s="301" t="s">
        <v>12</v>
      </c>
      <c r="D41" s="303">
        <v>48</v>
      </c>
      <c r="E41" s="301" t="s">
        <v>25</v>
      </c>
      <c r="F41" s="301">
        <v>127.20099999999999</v>
      </c>
      <c r="G41" s="301">
        <v>130</v>
      </c>
      <c r="H41" s="301" t="s">
        <v>58</v>
      </c>
      <c r="I41" s="301" t="s">
        <v>59</v>
      </c>
      <c r="J41" s="302" t="s">
        <v>28</v>
      </c>
    </row>
    <row r="42" spans="1:10">
      <c r="A42" s="297" t="s">
        <v>23</v>
      </c>
      <c r="B42" s="298" t="s">
        <v>24</v>
      </c>
      <c r="C42" s="298" t="s">
        <v>12</v>
      </c>
      <c r="D42" s="304">
        <v>48</v>
      </c>
      <c r="E42" s="298" t="s">
        <v>25</v>
      </c>
      <c r="F42" s="298">
        <v>130</v>
      </c>
      <c r="G42" s="298">
        <v>134</v>
      </c>
      <c r="H42" s="298" t="s">
        <v>60</v>
      </c>
      <c r="I42" s="298" t="s">
        <v>59</v>
      </c>
      <c r="J42" s="299" t="s">
        <v>28</v>
      </c>
    </row>
    <row r="43" spans="1:10">
      <c r="A43" s="300" t="s">
        <v>23</v>
      </c>
      <c r="B43" s="301" t="s">
        <v>24</v>
      </c>
      <c r="C43" s="301" t="s">
        <v>12</v>
      </c>
      <c r="D43" s="303">
        <v>48</v>
      </c>
      <c r="E43" s="301" t="s">
        <v>25</v>
      </c>
      <c r="F43" s="301">
        <v>134</v>
      </c>
      <c r="G43" s="301">
        <v>137.46600000000001</v>
      </c>
      <c r="H43" s="301" t="s">
        <v>61</v>
      </c>
      <c r="I43" s="301" t="s">
        <v>59</v>
      </c>
      <c r="J43" s="302" t="s">
        <v>28</v>
      </c>
    </row>
    <row r="44" spans="1:10">
      <c r="A44" s="297" t="s">
        <v>23</v>
      </c>
      <c r="B44" s="298" t="s">
        <v>24</v>
      </c>
      <c r="C44" s="298" t="s">
        <v>12</v>
      </c>
      <c r="D44" s="304">
        <v>48</v>
      </c>
      <c r="E44" s="298" t="s">
        <v>25</v>
      </c>
      <c r="F44" s="298">
        <v>137.46600000000001</v>
      </c>
      <c r="G44" s="298">
        <v>139</v>
      </c>
      <c r="H44" s="298" t="s">
        <v>62</v>
      </c>
      <c r="I44" s="298" t="s">
        <v>63</v>
      </c>
      <c r="J44" s="299" t="s">
        <v>28</v>
      </c>
    </row>
    <row r="45" spans="1:10">
      <c r="A45" s="300" t="s">
        <v>23</v>
      </c>
      <c r="B45" s="301" t="s">
        <v>24</v>
      </c>
      <c r="C45" s="301" t="s">
        <v>12</v>
      </c>
      <c r="D45" s="303">
        <v>48</v>
      </c>
      <c r="E45" s="301" t="s">
        <v>25</v>
      </c>
      <c r="F45" s="301">
        <v>139</v>
      </c>
      <c r="G45" s="301">
        <v>140</v>
      </c>
      <c r="H45" s="301">
        <v>1401391</v>
      </c>
      <c r="I45" s="301" t="s">
        <v>63</v>
      </c>
      <c r="J45" s="302" t="s">
        <v>28</v>
      </c>
    </row>
    <row r="46" spans="1:10">
      <c r="A46" s="297" t="s">
        <v>23</v>
      </c>
      <c r="B46" s="298" t="s">
        <v>24</v>
      </c>
      <c r="C46" s="298" t="s">
        <v>12</v>
      </c>
      <c r="D46" s="304">
        <v>48</v>
      </c>
      <c r="E46" s="298" t="s">
        <v>25</v>
      </c>
      <c r="F46" s="298">
        <v>140</v>
      </c>
      <c r="G46" s="298">
        <v>142</v>
      </c>
      <c r="H46" s="298" t="s">
        <v>64</v>
      </c>
      <c r="I46" s="298" t="s">
        <v>63</v>
      </c>
      <c r="J46" s="299" t="s">
        <v>28</v>
      </c>
    </row>
    <row r="47" spans="1:10">
      <c r="A47" s="300" t="s">
        <v>23</v>
      </c>
      <c r="B47" s="301" t="s">
        <v>24</v>
      </c>
      <c r="C47" s="301" t="s">
        <v>12</v>
      </c>
      <c r="D47" s="303">
        <v>48</v>
      </c>
      <c r="E47" s="301" t="s">
        <v>25</v>
      </c>
      <c r="F47" s="301">
        <v>142</v>
      </c>
      <c r="G47" s="301">
        <v>144</v>
      </c>
      <c r="H47" s="301" t="s">
        <v>65</v>
      </c>
      <c r="I47" s="301" t="s">
        <v>63</v>
      </c>
      <c r="J47" s="302" t="s">
        <v>28</v>
      </c>
    </row>
    <row r="48" spans="1:10">
      <c r="A48" s="297" t="s">
        <v>23</v>
      </c>
      <c r="B48" s="298" t="s">
        <v>24</v>
      </c>
      <c r="C48" s="298" t="s">
        <v>12</v>
      </c>
      <c r="D48" s="304">
        <v>48</v>
      </c>
      <c r="E48" s="298" t="s">
        <v>25</v>
      </c>
      <c r="F48" s="298">
        <v>144</v>
      </c>
      <c r="G48" s="298">
        <v>145.67599999999999</v>
      </c>
      <c r="H48" s="298" t="s">
        <v>66</v>
      </c>
      <c r="I48" s="298" t="s">
        <v>63</v>
      </c>
      <c r="J48" s="299" t="s">
        <v>28</v>
      </c>
    </row>
    <row r="49" spans="1:10">
      <c r="A49" s="300" t="s">
        <v>23</v>
      </c>
      <c r="B49" s="301" t="s">
        <v>24</v>
      </c>
      <c r="C49" s="301" t="s">
        <v>12</v>
      </c>
      <c r="D49" s="303">
        <v>48</v>
      </c>
      <c r="E49" s="301" t="s">
        <v>25</v>
      </c>
      <c r="F49" s="301">
        <v>145.67599999999999</v>
      </c>
      <c r="G49" s="301">
        <v>147</v>
      </c>
      <c r="H49" s="301" t="s">
        <v>67</v>
      </c>
      <c r="I49" s="301" t="s">
        <v>63</v>
      </c>
      <c r="J49" s="302" t="s">
        <v>28</v>
      </c>
    </row>
    <row r="50" spans="1:10">
      <c r="A50" s="297" t="s">
        <v>23</v>
      </c>
      <c r="B50" s="298" t="s">
        <v>24</v>
      </c>
      <c r="C50" s="298" t="s">
        <v>12</v>
      </c>
      <c r="D50" s="304">
        <v>48</v>
      </c>
      <c r="E50" s="298" t="s">
        <v>25</v>
      </c>
      <c r="F50" s="298">
        <v>147</v>
      </c>
      <c r="G50" s="298">
        <v>148</v>
      </c>
      <c r="H50" s="298" t="s">
        <v>68</v>
      </c>
      <c r="I50" s="298" t="s">
        <v>69</v>
      </c>
      <c r="J50" s="299" t="s">
        <v>28</v>
      </c>
    </row>
    <row r="51" spans="1:10">
      <c r="A51" s="300" t="s">
        <v>23</v>
      </c>
      <c r="B51" s="301" t="s">
        <v>24</v>
      </c>
      <c r="C51" s="301" t="s">
        <v>12</v>
      </c>
      <c r="D51" s="303">
        <v>48</v>
      </c>
      <c r="E51" s="301" t="s">
        <v>25</v>
      </c>
      <c r="F51" s="301">
        <v>148</v>
      </c>
      <c r="G51" s="301">
        <v>149</v>
      </c>
      <c r="H51" s="301">
        <v>1491481</v>
      </c>
      <c r="I51" s="301" t="s">
        <v>69</v>
      </c>
      <c r="J51" s="302" t="s">
        <v>28</v>
      </c>
    </row>
    <row r="52" spans="1:10">
      <c r="A52" s="297" t="s">
        <v>23</v>
      </c>
      <c r="B52" s="298" t="s">
        <v>24</v>
      </c>
      <c r="C52" s="298" t="s">
        <v>12</v>
      </c>
      <c r="D52" s="304">
        <v>48</v>
      </c>
      <c r="E52" s="298" t="s">
        <v>25</v>
      </c>
      <c r="F52" s="298">
        <v>149</v>
      </c>
      <c r="G52" s="298">
        <v>150</v>
      </c>
      <c r="H52" s="298">
        <v>1501491</v>
      </c>
      <c r="I52" s="298" t="s">
        <v>69</v>
      </c>
      <c r="J52" s="299" t="s">
        <v>28</v>
      </c>
    </row>
    <row r="53" spans="1:10">
      <c r="A53" s="300" t="s">
        <v>23</v>
      </c>
      <c r="B53" s="301" t="s">
        <v>24</v>
      </c>
      <c r="C53" s="301" t="s">
        <v>12</v>
      </c>
      <c r="D53" s="303">
        <v>48</v>
      </c>
      <c r="E53" s="301" t="s">
        <v>25</v>
      </c>
      <c r="F53" s="301">
        <v>150</v>
      </c>
      <c r="G53" s="301">
        <v>151.89099999999999</v>
      </c>
      <c r="H53" s="301" t="s">
        <v>70</v>
      </c>
      <c r="I53" s="301" t="s">
        <v>69</v>
      </c>
      <c r="J53" s="302" t="s">
        <v>28</v>
      </c>
    </row>
    <row r="54" spans="1:10">
      <c r="A54" s="297" t="s">
        <v>23</v>
      </c>
      <c r="B54" s="298" t="s">
        <v>24</v>
      </c>
      <c r="C54" s="298" t="s">
        <v>12</v>
      </c>
      <c r="D54" s="304">
        <v>48</v>
      </c>
      <c r="E54" s="298" t="s">
        <v>25</v>
      </c>
      <c r="F54" s="298">
        <v>151.89099999999999</v>
      </c>
      <c r="G54" s="298">
        <v>153</v>
      </c>
      <c r="H54" s="298" t="s">
        <v>71</v>
      </c>
      <c r="I54" s="298" t="s">
        <v>69</v>
      </c>
      <c r="J54" s="299" t="s">
        <v>28</v>
      </c>
    </row>
    <row r="55" spans="1:10">
      <c r="A55" s="305" t="s">
        <v>23</v>
      </c>
      <c r="B55" s="306" t="s">
        <v>24</v>
      </c>
      <c r="C55" s="306" t="s">
        <v>12</v>
      </c>
      <c r="D55" s="307">
        <v>48</v>
      </c>
      <c r="E55" s="306" t="s">
        <v>25</v>
      </c>
      <c r="F55" s="306">
        <v>153</v>
      </c>
      <c r="G55" s="306">
        <v>154</v>
      </c>
      <c r="H55" s="306" t="s">
        <v>72</v>
      </c>
      <c r="I55" s="306" t="s">
        <v>73</v>
      </c>
      <c r="J55" s="308" t="s">
        <v>28</v>
      </c>
    </row>
    <row r="56" spans="1:10">
      <c r="A56" s="297" t="s">
        <v>23</v>
      </c>
      <c r="B56" s="298" t="s">
        <v>24</v>
      </c>
      <c r="C56" s="298" t="s">
        <v>12</v>
      </c>
      <c r="D56" s="304">
        <v>48</v>
      </c>
      <c r="E56" s="298" t="s">
        <v>25</v>
      </c>
      <c r="F56" s="298">
        <v>154</v>
      </c>
      <c r="G56" s="298">
        <v>155</v>
      </c>
      <c r="H56" s="298">
        <v>1551541</v>
      </c>
      <c r="I56" s="298" t="s">
        <v>69</v>
      </c>
      <c r="J56" s="299" t="s">
        <v>28</v>
      </c>
    </row>
    <row r="57" spans="1:10">
      <c r="A57" s="300" t="s">
        <v>23</v>
      </c>
      <c r="B57" s="301" t="s">
        <v>24</v>
      </c>
      <c r="C57" s="301" t="s">
        <v>12</v>
      </c>
      <c r="D57" s="303">
        <v>48</v>
      </c>
      <c r="E57" s="301" t="s">
        <v>25</v>
      </c>
      <c r="F57" s="301">
        <v>155</v>
      </c>
      <c r="G57" s="301">
        <v>156</v>
      </c>
      <c r="H57" s="301">
        <v>1561551</v>
      </c>
      <c r="I57" s="301" t="s">
        <v>69</v>
      </c>
      <c r="J57" s="302" t="s">
        <v>28</v>
      </c>
    </row>
    <row r="58" spans="1:10">
      <c r="A58" s="297" t="s">
        <v>23</v>
      </c>
      <c r="B58" s="298" t="s">
        <v>24</v>
      </c>
      <c r="C58" s="298" t="s">
        <v>12</v>
      </c>
      <c r="D58" s="304">
        <v>48</v>
      </c>
      <c r="E58" s="298" t="s">
        <v>25</v>
      </c>
      <c r="F58" s="298">
        <v>156</v>
      </c>
      <c r="G58" s="298">
        <v>157</v>
      </c>
      <c r="H58" s="298">
        <v>1571561</v>
      </c>
      <c r="I58" s="298" t="s">
        <v>69</v>
      </c>
      <c r="J58" s="299" t="s">
        <v>28</v>
      </c>
    </row>
    <row r="59" spans="1:10">
      <c r="A59" s="300" t="s">
        <v>23</v>
      </c>
      <c r="B59" s="301" t="s">
        <v>24</v>
      </c>
      <c r="C59" s="301" t="s">
        <v>12</v>
      </c>
      <c r="D59" s="303">
        <v>48</v>
      </c>
      <c r="E59" s="301" t="s">
        <v>25</v>
      </c>
      <c r="F59" s="301">
        <v>157</v>
      </c>
      <c r="G59" s="301">
        <v>158</v>
      </c>
      <c r="H59" s="301" t="s">
        <v>74</v>
      </c>
      <c r="I59" s="301" t="s">
        <v>69</v>
      </c>
      <c r="J59" s="302" t="s">
        <v>28</v>
      </c>
    </row>
    <row r="60" spans="1:10">
      <c r="A60" s="297" t="s">
        <v>23</v>
      </c>
      <c r="B60" s="298" t="s">
        <v>24</v>
      </c>
      <c r="C60" s="298" t="s">
        <v>12</v>
      </c>
      <c r="D60" s="304">
        <v>48</v>
      </c>
      <c r="E60" s="298" t="s">
        <v>25</v>
      </c>
      <c r="F60" s="298">
        <v>158</v>
      </c>
      <c r="G60" s="298">
        <v>159</v>
      </c>
      <c r="H60" s="298" t="s">
        <v>75</v>
      </c>
      <c r="I60" s="298" t="s">
        <v>69</v>
      </c>
      <c r="J60" s="299" t="s">
        <v>28</v>
      </c>
    </row>
    <row r="61" spans="1:10">
      <c r="A61" s="300" t="s">
        <v>76</v>
      </c>
      <c r="B61" s="301" t="s">
        <v>77</v>
      </c>
      <c r="C61" s="301" t="s">
        <v>12</v>
      </c>
      <c r="D61" s="303">
        <v>49</v>
      </c>
      <c r="E61" s="301" t="s">
        <v>78</v>
      </c>
      <c r="F61" s="301">
        <v>146.81</v>
      </c>
      <c r="G61" s="301">
        <v>149.19999999999999</v>
      </c>
      <c r="H61" s="301" t="s">
        <v>79</v>
      </c>
      <c r="I61" s="301" t="s">
        <v>80</v>
      </c>
      <c r="J61" s="302" t="s">
        <v>81</v>
      </c>
    </row>
    <row r="62" spans="1:10">
      <c r="A62" s="297" t="s">
        <v>76</v>
      </c>
      <c r="B62" s="298" t="s">
        <v>77</v>
      </c>
      <c r="C62" s="298" t="s">
        <v>12</v>
      </c>
      <c r="D62" s="304">
        <v>49</v>
      </c>
      <c r="E62" s="298" t="s">
        <v>78</v>
      </c>
      <c r="F62" s="298">
        <v>149.19999999999999</v>
      </c>
      <c r="G62" s="298">
        <v>151.506</v>
      </c>
      <c r="H62" s="298" t="s">
        <v>82</v>
      </c>
      <c r="I62" s="298" t="s">
        <v>83</v>
      </c>
      <c r="J62" s="299" t="s">
        <v>81</v>
      </c>
    </row>
    <row r="63" spans="1:10">
      <c r="A63" s="300" t="s">
        <v>76</v>
      </c>
      <c r="B63" s="301" t="s">
        <v>77</v>
      </c>
      <c r="C63" s="301" t="s">
        <v>12</v>
      </c>
      <c r="D63" s="303">
        <v>49</v>
      </c>
      <c r="E63" s="301" t="s">
        <v>78</v>
      </c>
      <c r="F63" s="301">
        <v>151.506</v>
      </c>
      <c r="G63" s="301">
        <v>153.958</v>
      </c>
      <c r="H63" s="301" t="s">
        <v>84</v>
      </c>
      <c r="I63" s="301" t="s">
        <v>83</v>
      </c>
      <c r="J63" s="302" t="s">
        <v>81</v>
      </c>
    </row>
    <row r="64" spans="1:10">
      <c r="A64" s="297" t="s">
        <v>76</v>
      </c>
      <c r="B64" s="298" t="s">
        <v>77</v>
      </c>
      <c r="C64" s="298" t="s">
        <v>12</v>
      </c>
      <c r="D64" s="304">
        <v>49</v>
      </c>
      <c r="E64" s="298" t="s">
        <v>78</v>
      </c>
      <c r="F64" s="298">
        <v>159.25800000000001</v>
      </c>
      <c r="G64" s="298">
        <v>162</v>
      </c>
      <c r="H64" s="298" t="s">
        <v>85</v>
      </c>
      <c r="I64" s="298" t="s">
        <v>86</v>
      </c>
      <c r="J64" s="299" t="s">
        <v>81</v>
      </c>
    </row>
    <row r="65" spans="1:10">
      <c r="A65" s="300" t="s">
        <v>76</v>
      </c>
      <c r="B65" s="301" t="s">
        <v>77</v>
      </c>
      <c r="C65" s="301" t="s">
        <v>12</v>
      </c>
      <c r="D65" s="303">
        <v>49</v>
      </c>
      <c r="E65" s="301" t="s">
        <v>78</v>
      </c>
      <c r="F65" s="301">
        <v>162</v>
      </c>
      <c r="G65" s="301">
        <v>164.602</v>
      </c>
      <c r="H65" s="301" t="s">
        <v>87</v>
      </c>
      <c r="I65" s="301" t="s">
        <v>86</v>
      </c>
      <c r="J65" s="302" t="s">
        <v>81</v>
      </c>
    </row>
    <row r="66" spans="1:10">
      <c r="A66" s="297" t="s">
        <v>76</v>
      </c>
      <c r="B66" s="298" t="s">
        <v>77</v>
      </c>
      <c r="C66" s="298" t="s">
        <v>12</v>
      </c>
      <c r="D66" s="304">
        <v>49</v>
      </c>
      <c r="E66" s="298" t="s">
        <v>78</v>
      </c>
      <c r="F66" s="298">
        <v>164.602</v>
      </c>
      <c r="G66" s="298">
        <v>167.40199999999999</v>
      </c>
      <c r="H66" s="298" t="s">
        <v>88</v>
      </c>
      <c r="I66" s="298" t="s">
        <v>86</v>
      </c>
      <c r="J66" s="299" t="s">
        <v>81</v>
      </c>
    </row>
    <row r="67" spans="1:10">
      <c r="A67" s="300" t="s">
        <v>76</v>
      </c>
      <c r="B67" s="301" t="s">
        <v>77</v>
      </c>
      <c r="C67" s="301" t="s">
        <v>12</v>
      </c>
      <c r="D67" s="303">
        <v>49</v>
      </c>
      <c r="E67" s="301" t="s">
        <v>78</v>
      </c>
      <c r="F67" s="301">
        <v>168.51</v>
      </c>
      <c r="G67" s="301">
        <v>172</v>
      </c>
      <c r="H67" s="301" t="s">
        <v>89</v>
      </c>
      <c r="I67" s="301" t="s">
        <v>90</v>
      </c>
      <c r="J67" s="302" t="s">
        <v>81</v>
      </c>
    </row>
    <row r="68" spans="1:10">
      <c r="A68" s="297" t="s">
        <v>76</v>
      </c>
      <c r="B68" s="298" t="s">
        <v>77</v>
      </c>
      <c r="C68" s="298" t="s">
        <v>12</v>
      </c>
      <c r="D68" s="304">
        <v>49</v>
      </c>
      <c r="E68" s="298" t="s">
        <v>78</v>
      </c>
      <c r="F68" s="298">
        <v>172</v>
      </c>
      <c r="G68" s="298">
        <v>175</v>
      </c>
      <c r="H68" s="298" t="s">
        <v>91</v>
      </c>
      <c r="I68" s="298" t="s">
        <v>90</v>
      </c>
      <c r="J68" s="299" t="s">
        <v>81</v>
      </c>
    </row>
    <row r="69" spans="1:10">
      <c r="A69" s="300" t="s">
        <v>76</v>
      </c>
      <c r="B69" s="301" t="s">
        <v>77</v>
      </c>
      <c r="C69" s="301" t="s">
        <v>12</v>
      </c>
      <c r="D69" s="303">
        <v>49</v>
      </c>
      <c r="E69" s="301" t="s">
        <v>78</v>
      </c>
      <c r="F69" s="301">
        <v>175</v>
      </c>
      <c r="G69" s="301">
        <v>178.39</v>
      </c>
      <c r="H69" s="301" t="s">
        <v>92</v>
      </c>
      <c r="I69" s="301" t="s">
        <v>90</v>
      </c>
      <c r="J69" s="302" t="s">
        <v>81</v>
      </c>
    </row>
    <row r="70" spans="1:10">
      <c r="A70" s="297" t="s">
        <v>76</v>
      </c>
      <c r="B70" s="298" t="s">
        <v>77</v>
      </c>
      <c r="C70" s="298" t="s">
        <v>12</v>
      </c>
      <c r="D70" s="304">
        <v>49</v>
      </c>
      <c r="E70" s="298" t="s">
        <v>78</v>
      </c>
      <c r="F70" s="298">
        <v>178.39</v>
      </c>
      <c r="G70" s="298">
        <v>181</v>
      </c>
      <c r="H70" s="298" t="s">
        <v>93</v>
      </c>
      <c r="I70" s="298" t="s">
        <v>94</v>
      </c>
      <c r="J70" s="299" t="s">
        <v>81</v>
      </c>
    </row>
    <row r="71" spans="1:10">
      <c r="A71" s="300" t="s">
        <v>76</v>
      </c>
      <c r="B71" s="301" t="s">
        <v>77</v>
      </c>
      <c r="C71" s="301" t="s">
        <v>12</v>
      </c>
      <c r="D71" s="303">
        <v>49</v>
      </c>
      <c r="E71" s="301" t="s">
        <v>78</v>
      </c>
      <c r="F71" s="301">
        <v>181</v>
      </c>
      <c r="G71" s="301">
        <v>183</v>
      </c>
      <c r="H71" s="301" t="s">
        <v>95</v>
      </c>
      <c r="I71" s="301" t="s">
        <v>94</v>
      </c>
      <c r="J71" s="302" t="s">
        <v>81</v>
      </c>
    </row>
    <row r="72" spans="1:10">
      <c r="A72" s="297" t="s">
        <v>76</v>
      </c>
      <c r="B72" s="298" t="s">
        <v>77</v>
      </c>
      <c r="C72" s="298" t="s">
        <v>12</v>
      </c>
      <c r="D72" s="304">
        <v>49</v>
      </c>
      <c r="E72" s="298" t="s">
        <v>78</v>
      </c>
      <c r="F72" s="298">
        <v>183</v>
      </c>
      <c r="G72" s="298">
        <v>185</v>
      </c>
      <c r="H72" s="298">
        <v>1831851</v>
      </c>
      <c r="I72" s="298" t="s">
        <v>94</v>
      </c>
      <c r="J72" s="299" t="s">
        <v>81</v>
      </c>
    </row>
    <row r="73" spans="1:10">
      <c r="A73" s="300" t="s">
        <v>76</v>
      </c>
      <c r="B73" s="301" t="s">
        <v>77</v>
      </c>
      <c r="C73" s="301" t="s">
        <v>12</v>
      </c>
      <c r="D73" s="303">
        <v>49</v>
      </c>
      <c r="E73" s="301" t="s">
        <v>78</v>
      </c>
      <c r="F73" s="301">
        <v>185</v>
      </c>
      <c r="G73" s="301">
        <v>187.06899999999999</v>
      </c>
      <c r="H73" s="301" t="s">
        <v>96</v>
      </c>
      <c r="I73" s="301" t="s">
        <v>94</v>
      </c>
      <c r="J73" s="302" t="s">
        <v>81</v>
      </c>
    </row>
    <row r="74" spans="1:10">
      <c r="A74" s="297" t="s">
        <v>76</v>
      </c>
      <c r="B74" s="298" t="s">
        <v>77</v>
      </c>
      <c r="C74" s="298" t="s">
        <v>12</v>
      </c>
      <c r="D74" s="304">
        <v>49</v>
      </c>
      <c r="E74" s="298" t="s">
        <v>78</v>
      </c>
      <c r="F74" s="298">
        <v>192.523</v>
      </c>
      <c r="G74" s="298">
        <v>195</v>
      </c>
      <c r="H74" s="298" t="s">
        <v>97</v>
      </c>
      <c r="I74" s="298" t="s">
        <v>98</v>
      </c>
      <c r="J74" s="299" t="s">
        <v>81</v>
      </c>
    </row>
    <row r="75" spans="1:10">
      <c r="A75" s="300" t="s">
        <v>76</v>
      </c>
      <c r="B75" s="301" t="s">
        <v>77</v>
      </c>
      <c r="C75" s="301" t="s">
        <v>12</v>
      </c>
      <c r="D75" s="303">
        <v>49</v>
      </c>
      <c r="E75" s="301" t="s">
        <v>78</v>
      </c>
      <c r="F75" s="301">
        <v>195</v>
      </c>
      <c r="G75" s="301">
        <v>198.36</v>
      </c>
      <c r="H75" s="301" t="s">
        <v>99</v>
      </c>
      <c r="I75" s="301" t="s">
        <v>98</v>
      </c>
      <c r="J75" s="302" t="s">
        <v>81</v>
      </c>
    </row>
    <row r="76" spans="1:10">
      <c r="A76" s="297" t="s">
        <v>76</v>
      </c>
      <c r="B76" s="298" t="s">
        <v>77</v>
      </c>
      <c r="C76" s="298" t="s">
        <v>12</v>
      </c>
      <c r="D76" s="304">
        <v>49</v>
      </c>
      <c r="E76" s="298" t="s">
        <v>78</v>
      </c>
      <c r="F76" s="298">
        <v>198.36</v>
      </c>
      <c r="G76" s="298">
        <v>201</v>
      </c>
      <c r="H76" s="298" t="s">
        <v>100</v>
      </c>
      <c r="I76" s="298" t="s">
        <v>101</v>
      </c>
      <c r="J76" s="299" t="s">
        <v>81</v>
      </c>
    </row>
    <row r="77" spans="1:10">
      <c r="A77" s="300" t="s">
        <v>76</v>
      </c>
      <c r="B77" s="301" t="s">
        <v>77</v>
      </c>
      <c r="C77" s="301" t="s">
        <v>12</v>
      </c>
      <c r="D77" s="303">
        <v>49</v>
      </c>
      <c r="E77" s="301" t="s">
        <v>78</v>
      </c>
      <c r="F77" s="301">
        <v>201</v>
      </c>
      <c r="G77" s="301">
        <v>203.85400000000001</v>
      </c>
      <c r="H77" s="301" t="s">
        <v>102</v>
      </c>
      <c r="I77" s="301" t="s">
        <v>101</v>
      </c>
      <c r="J77" s="302" t="s">
        <v>81</v>
      </c>
    </row>
    <row r="78" spans="1:10">
      <c r="A78" s="297" t="s">
        <v>76</v>
      </c>
      <c r="B78" s="298" t="s">
        <v>77</v>
      </c>
      <c r="C78" s="298" t="s">
        <v>12</v>
      </c>
      <c r="D78" s="304">
        <v>49</v>
      </c>
      <c r="E78" s="298" t="s">
        <v>78</v>
      </c>
      <c r="F78" s="298">
        <v>208.61099999999999</v>
      </c>
      <c r="G78" s="298">
        <v>211</v>
      </c>
      <c r="H78" s="298" t="s">
        <v>103</v>
      </c>
      <c r="I78" s="298" t="s">
        <v>104</v>
      </c>
      <c r="J78" s="299" t="s">
        <v>81</v>
      </c>
    </row>
    <row r="79" spans="1:10">
      <c r="A79" s="300" t="s">
        <v>76</v>
      </c>
      <c r="B79" s="301" t="s">
        <v>77</v>
      </c>
      <c r="C79" s="301" t="s">
        <v>12</v>
      </c>
      <c r="D79" s="303">
        <v>49</v>
      </c>
      <c r="E79" s="301" t="s">
        <v>78</v>
      </c>
      <c r="F79" s="301">
        <v>211</v>
      </c>
      <c r="G79" s="301">
        <v>216</v>
      </c>
      <c r="H79" s="301" t="s">
        <v>105</v>
      </c>
      <c r="I79" s="301" t="s">
        <v>104</v>
      </c>
      <c r="J79" s="302" t="s">
        <v>81</v>
      </c>
    </row>
    <row r="80" spans="1:10">
      <c r="A80" s="297" t="s">
        <v>76</v>
      </c>
      <c r="B80" s="298" t="s">
        <v>77</v>
      </c>
      <c r="C80" s="298" t="s">
        <v>12</v>
      </c>
      <c r="D80" s="304">
        <v>49</v>
      </c>
      <c r="E80" s="298" t="s">
        <v>78</v>
      </c>
      <c r="F80" s="298">
        <v>216</v>
      </c>
      <c r="G80" s="298">
        <v>218.80799999999999</v>
      </c>
      <c r="H80" s="298" t="s">
        <v>106</v>
      </c>
      <c r="I80" s="298" t="s">
        <v>104</v>
      </c>
      <c r="J80" s="299" t="s">
        <v>81</v>
      </c>
    </row>
    <row r="81" spans="1:10">
      <c r="A81" s="300" t="s">
        <v>76</v>
      </c>
      <c r="B81" s="301" t="s">
        <v>77</v>
      </c>
      <c r="C81" s="301" t="s">
        <v>12</v>
      </c>
      <c r="D81" s="303">
        <v>49</v>
      </c>
      <c r="E81" s="301" t="s">
        <v>78</v>
      </c>
      <c r="F81" s="301">
        <v>218.80799999999999</v>
      </c>
      <c r="G81" s="301">
        <v>221</v>
      </c>
      <c r="H81" s="301" t="s">
        <v>107</v>
      </c>
      <c r="I81" s="301" t="s">
        <v>108</v>
      </c>
      <c r="J81" s="302" t="s">
        <v>81</v>
      </c>
    </row>
    <row r="82" spans="1:10">
      <c r="A82" s="297" t="s">
        <v>76</v>
      </c>
      <c r="B82" s="298" t="s">
        <v>77</v>
      </c>
      <c r="C82" s="298" t="s">
        <v>12</v>
      </c>
      <c r="D82" s="304">
        <v>49</v>
      </c>
      <c r="E82" s="298" t="s">
        <v>78</v>
      </c>
      <c r="F82" s="298">
        <v>221</v>
      </c>
      <c r="G82" s="298">
        <v>222</v>
      </c>
      <c r="H82" s="298" t="s">
        <v>109</v>
      </c>
      <c r="I82" s="298" t="s">
        <v>108</v>
      </c>
      <c r="J82" s="299" t="s">
        <v>81</v>
      </c>
    </row>
    <row r="83" spans="1:10">
      <c r="A83" s="300" t="s">
        <v>76</v>
      </c>
      <c r="B83" s="301" t="s">
        <v>77</v>
      </c>
      <c r="C83" s="301" t="s">
        <v>12</v>
      </c>
      <c r="D83" s="303">
        <v>49</v>
      </c>
      <c r="E83" s="301" t="s">
        <v>78</v>
      </c>
      <c r="F83" s="301">
        <v>222</v>
      </c>
      <c r="G83" s="301">
        <v>224</v>
      </c>
      <c r="H83" s="301">
        <v>2222241</v>
      </c>
      <c r="I83" s="301" t="s">
        <v>108</v>
      </c>
      <c r="J83" s="302" t="s">
        <v>81</v>
      </c>
    </row>
    <row r="84" spans="1:10">
      <c r="A84" s="297" t="s">
        <v>76</v>
      </c>
      <c r="B84" s="298" t="s">
        <v>77</v>
      </c>
      <c r="C84" s="298" t="s">
        <v>12</v>
      </c>
      <c r="D84" s="304">
        <v>49</v>
      </c>
      <c r="E84" s="298" t="s">
        <v>78</v>
      </c>
      <c r="F84" s="298">
        <v>224</v>
      </c>
      <c r="G84" s="298">
        <v>225</v>
      </c>
      <c r="H84" s="298" t="s">
        <v>110</v>
      </c>
      <c r="I84" s="298" t="s">
        <v>108</v>
      </c>
      <c r="J84" s="299" t="s">
        <v>81</v>
      </c>
    </row>
    <row r="85" spans="1:10">
      <c r="A85" s="300" t="s">
        <v>76</v>
      </c>
      <c r="B85" s="301" t="s">
        <v>77</v>
      </c>
      <c r="C85" s="301" t="s">
        <v>12</v>
      </c>
      <c r="D85" s="303">
        <v>49</v>
      </c>
      <c r="E85" s="301" t="s">
        <v>78</v>
      </c>
      <c r="F85" s="301">
        <v>225</v>
      </c>
      <c r="G85" s="301">
        <v>227</v>
      </c>
      <c r="H85" s="301" t="s">
        <v>111</v>
      </c>
      <c r="I85" s="301" t="s">
        <v>108</v>
      </c>
      <c r="J85" s="302" t="s">
        <v>81</v>
      </c>
    </row>
    <row r="86" spans="1:10">
      <c r="A86" s="297" t="s">
        <v>76</v>
      </c>
      <c r="B86" s="298" t="s">
        <v>77</v>
      </c>
      <c r="C86" s="298" t="s">
        <v>12</v>
      </c>
      <c r="D86" s="304">
        <v>49</v>
      </c>
      <c r="E86" s="298" t="s">
        <v>78</v>
      </c>
      <c r="F86" s="298">
        <v>227</v>
      </c>
      <c r="G86" s="298">
        <v>229.23699999999999</v>
      </c>
      <c r="H86" s="298" t="s">
        <v>112</v>
      </c>
      <c r="I86" s="298" t="s">
        <v>108</v>
      </c>
      <c r="J86" s="299" t="s">
        <v>81</v>
      </c>
    </row>
    <row r="87" spans="1:10">
      <c r="A87" s="300" t="s">
        <v>76</v>
      </c>
      <c r="B87" s="301" t="s">
        <v>77</v>
      </c>
      <c r="C87" s="301" t="s">
        <v>12</v>
      </c>
      <c r="D87" s="303">
        <v>49</v>
      </c>
      <c r="E87" s="301" t="s">
        <v>78</v>
      </c>
      <c r="F87" s="301">
        <v>229.23699999999999</v>
      </c>
      <c r="G87" s="301">
        <v>232</v>
      </c>
      <c r="H87" s="301" t="s">
        <v>113</v>
      </c>
      <c r="I87" s="301" t="s">
        <v>114</v>
      </c>
      <c r="J87" s="302" t="s">
        <v>81</v>
      </c>
    </row>
    <row r="88" spans="1:10">
      <c r="A88" s="297" t="s">
        <v>76</v>
      </c>
      <c r="B88" s="298" t="s">
        <v>77</v>
      </c>
      <c r="C88" s="298" t="s">
        <v>12</v>
      </c>
      <c r="D88" s="304">
        <v>49</v>
      </c>
      <c r="E88" s="298" t="s">
        <v>78</v>
      </c>
      <c r="F88" s="298">
        <v>232</v>
      </c>
      <c r="G88" s="298">
        <v>235</v>
      </c>
      <c r="H88" s="298" t="s">
        <v>115</v>
      </c>
      <c r="I88" s="298" t="s">
        <v>114</v>
      </c>
      <c r="J88" s="299" t="s">
        <v>81</v>
      </c>
    </row>
    <row r="89" spans="1:10">
      <c r="A89" s="300" t="s">
        <v>76</v>
      </c>
      <c r="B89" s="301" t="s">
        <v>77</v>
      </c>
      <c r="C89" s="301" t="s">
        <v>12</v>
      </c>
      <c r="D89" s="303">
        <v>49</v>
      </c>
      <c r="E89" s="301" t="s">
        <v>78</v>
      </c>
      <c r="F89" s="301">
        <v>235</v>
      </c>
      <c r="G89" s="301">
        <v>237.85</v>
      </c>
      <c r="H89" s="301" t="s">
        <v>116</v>
      </c>
      <c r="I89" s="301" t="s">
        <v>114</v>
      </c>
      <c r="J89" s="302" t="s">
        <v>81</v>
      </c>
    </row>
    <row r="90" spans="1:10">
      <c r="A90" s="297" t="s">
        <v>76</v>
      </c>
      <c r="B90" s="298" t="s">
        <v>77</v>
      </c>
      <c r="C90" s="298" t="s">
        <v>12</v>
      </c>
      <c r="D90" s="304">
        <v>49</v>
      </c>
      <c r="E90" s="298" t="s">
        <v>78</v>
      </c>
      <c r="F90" s="298">
        <v>237.85</v>
      </c>
      <c r="G90" s="298">
        <v>240.863</v>
      </c>
      <c r="H90" s="298" t="s">
        <v>117</v>
      </c>
      <c r="I90" s="298" t="s">
        <v>114</v>
      </c>
      <c r="J90" s="299" t="s">
        <v>81</v>
      </c>
    </row>
    <row r="91" spans="1:10">
      <c r="A91" s="300" t="s">
        <v>76</v>
      </c>
      <c r="B91" s="301" t="s">
        <v>77</v>
      </c>
      <c r="C91" s="301" t="s">
        <v>12</v>
      </c>
      <c r="D91" s="303">
        <v>49</v>
      </c>
      <c r="E91" s="301" t="s">
        <v>78</v>
      </c>
      <c r="F91" s="301">
        <v>240.863</v>
      </c>
      <c r="G91" s="301">
        <v>248.12</v>
      </c>
      <c r="H91" s="301" t="s">
        <v>118</v>
      </c>
      <c r="I91" s="301" t="s">
        <v>119</v>
      </c>
      <c r="J91" s="302" t="s">
        <v>81</v>
      </c>
    </row>
    <row r="92" spans="1:10">
      <c r="A92" s="297" t="s">
        <v>76</v>
      </c>
      <c r="B92" s="298" t="s">
        <v>77</v>
      </c>
      <c r="C92" s="298" t="s">
        <v>12</v>
      </c>
      <c r="D92" s="304">
        <v>49</v>
      </c>
      <c r="E92" s="298" t="s">
        <v>78</v>
      </c>
      <c r="F92" s="298">
        <v>248.12</v>
      </c>
      <c r="G92" s="298">
        <v>253.60300000000001</v>
      </c>
      <c r="H92" s="298" t="s">
        <v>120</v>
      </c>
      <c r="I92" s="298" t="s">
        <v>119</v>
      </c>
      <c r="J92" s="299" t="s">
        <v>81</v>
      </c>
    </row>
    <row r="93" spans="1:10">
      <c r="A93" s="305" t="s">
        <v>10</v>
      </c>
      <c r="B93" s="306" t="s">
        <v>121</v>
      </c>
      <c r="C93" s="306" t="s">
        <v>12</v>
      </c>
      <c r="D93" s="307">
        <v>53</v>
      </c>
      <c r="E93" s="306" t="s">
        <v>122</v>
      </c>
      <c r="F93" s="306">
        <v>108.72799999999999</v>
      </c>
      <c r="G93" s="306">
        <v>110.502</v>
      </c>
      <c r="H93" s="306" t="s">
        <v>123</v>
      </c>
      <c r="I93" s="306" t="s">
        <v>124</v>
      </c>
      <c r="J93" s="308" t="s">
        <v>125</v>
      </c>
    </row>
    <row r="94" spans="1:10">
      <c r="A94" s="305" t="s">
        <v>10</v>
      </c>
      <c r="B94" s="306" t="s">
        <v>121</v>
      </c>
      <c r="C94" s="306" t="s">
        <v>12</v>
      </c>
      <c r="D94" s="307">
        <v>53</v>
      </c>
      <c r="E94" s="306" t="s">
        <v>122</v>
      </c>
      <c r="F94" s="306">
        <v>110.502</v>
      </c>
      <c r="G94" s="306">
        <v>111.78700000000001</v>
      </c>
      <c r="H94" s="306" t="s">
        <v>126</v>
      </c>
      <c r="I94" s="306" t="s">
        <v>124</v>
      </c>
      <c r="J94" s="308" t="s">
        <v>125</v>
      </c>
    </row>
    <row r="95" spans="1:10">
      <c r="A95" s="300" t="s">
        <v>10</v>
      </c>
      <c r="B95" s="301" t="s">
        <v>121</v>
      </c>
      <c r="C95" s="301" t="s">
        <v>12</v>
      </c>
      <c r="D95" s="303">
        <v>53</v>
      </c>
      <c r="E95" s="301" t="s">
        <v>122</v>
      </c>
      <c r="F95" s="301">
        <v>111.78700000000001</v>
      </c>
      <c r="G95" s="301">
        <v>113</v>
      </c>
      <c r="H95" s="301">
        <v>1131122</v>
      </c>
      <c r="I95" s="301" t="s">
        <v>14</v>
      </c>
      <c r="J95" s="302" t="s">
        <v>125</v>
      </c>
    </row>
    <row r="96" spans="1:10">
      <c r="A96" s="297" t="s">
        <v>10</v>
      </c>
      <c r="B96" s="298" t="s">
        <v>121</v>
      </c>
      <c r="C96" s="298" t="s">
        <v>12</v>
      </c>
      <c r="D96" s="304">
        <v>53</v>
      </c>
      <c r="E96" s="298" t="s">
        <v>122</v>
      </c>
      <c r="F96" s="298">
        <v>113</v>
      </c>
      <c r="G96" s="298">
        <v>114</v>
      </c>
      <c r="H96" s="298" t="s">
        <v>127</v>
      </c>
      <c r="I96" s="298" t="s">
        <v>14</v>
      </c>
      <c r="J96" s="299" t="s">
        <v>125</v>
      </c>
    </row>
    <row r="97" spans="1:10">
      <c r="A97" s="300" t="s">
        <v>10</v>
      </c>
      <c r="B97" s="301" t="s">
        <v>121</v>
      </c>
      <c r="C97" s="301" t="s">
        <v>12</v>
      </c>
      <c r="D97" s="303">
        <v>53</v>
      </c>
      <c r="E97" s="301" t="s">
        <v>122</v>
      </c>
      <c r="F97" s="301">
        <v>114</v>
      </c>
      <c r="G97" s="301">
        <v>115</v>
      </c>
      <c r="H97" s="301" t="s">
        <v>128</v>
      </c>
      <c r="I97" s="301" t="s">
        <v>14</v>
      </c>
      <c r="J97" s="302" t="s">
        <v>125</v>
      </c>
    </row>
    <row r="98" spans="1:10">
      <c r="A98" s="297" t="s">
        <v>10</v>
      </c>
      <c r="B98" s="298" t="s">
        <v>121</v>
      </c>
      <c r="C98" s="298" t="s">
        <v>12</v>
      </c>
      <c r="D98" s="304">
        <v>53</v>
      </c>
      <c r="E98" s="298" t="s">
        <v>122</v>
      </c>
      <c r="F98" s="298">
        <v>115</v>
      </c>
      <c r="G98" s="298">
        <v>116.72499999999999</v>
      </c>
      <c r="H98" s="298" t="s">
        <v>129</v>
      </c>
      <c r="I98" s="298" t="s">
        <v>14</v>
      </c>
      <c r="J98" s="299" t="s">
        <v>125</v>
      </c>
    </row>
    <row r="99" spans="1:10">
      <c r="A99" s="300" t="s">
        <v>10</v>
      </c>
      <c r="B99" s="301" t="s">
        <v>121</v>
      </c>
      <c r="C99" s="301" t="s">
        <v>12</v>
      </c>
      <c r="D99" s="303">
        <v>53</v>
      </c>
      <c r="E99" s="301" t="s">
        <v>122</v>
      </c>
      <c r="F99" s="301">
        <v>116.72499999999999</v>
      </c>
      <c r="G99" s="301">
        <v>118</v>
      </c>
      <c r="H99" s="301">
        <v>1181172</v>
      </c>
      <c r="I99" s="301" t="s">
        <v>22</v>
      </c>
      <c r="J99" s="302" t="s">
        <v>125</v>
      </c>
    </row>
    <row r="100" spans="1:10">
      <c r="A100" s="297" t="s">
        <v>10</v>
      </c>
      <c r="B100" s="298" t="s">
        <v>121</v>
      </c>
      <c r="C100" s="298" t="s">
        <v>12</v>
      </c>
      <c r="D100" s="304">
        <v>53</v>
      </c>
      <c r="E100" s="298" t="s">
        <v>122</v>
      </c>
      <c r="F100" s="298">
        <v>118</v>
      </c>
      <c r="G100" s="298">
        <v>119</v>
      </c>
      <c r="H100" s="298">
        <v>1191182</v>
      </c>
      <c r="I100" s="298" t="s">
        <v>22</v>
      </c>
      <c r="J100" s="299" t="s">
        <v>125</v>
      </c>
    </row>
    <row r="101" spans="1:10">
      <c r="A101" s="300" t="s">
        <v>10</v>
      </c>
      <c r="B101" s="301" t="s">
        <v>121</v>
      </c>
      <c r="C101" s="301" t="s">
        <v>12</v>
      </c>
      <c r="D101" s="303">
        <v>53</v>
      </c>
      <c r="E101" s="301" t="s">
        <v>122</v>
      </c>
      <c r="F101" s="301">
        <v>119</v>
      </c>
      <c r="G101" s="301">
        <v>120</v>
      </c>
      <c r="H101" s="301">
        <v>1201192</v>
      </c>
      <c r="I101" s="301" t="s">
        <v>22</v>
      </c>
      <c r="J101" s="302" t="s">
        <v>125</v>
      </c>
    </row>
    <row r="102" spans="1:10">
      <c r="A102" s="297" t="s">
        <v>10</v>
      </c>
      <c r="B102" s="298" t="s">
        <v>121</v>
      </c>
      <c r="C102" s="298" t="s">
        <v>12</v>
      </c>
      <c r="D102" s="304">
        <v>53</v>
      </c>
      <c r="E102" s="298" t="s">
        <v>122</v>
      </c>
      <c r="F102" s="298">
        <v>120</v>
      </c>
      <c r="G102" s="298">
        <v>121</v>
      </c>
      <c r="H102" s="298" t="s">
        <v>130</v>
      </c>
      <c r="I102" s="298" t="s">
        <v>22</v>
      </c>
      <c r="J102" s="299" t="s">
        <v>125</v>
      </c>
    </row>
    <row r="103" spans="1:10">
      <c r="A103" s="300" t="s">
        <v>10</v>
      </c>
      <c r="B103" s="301" t="s">
        <v>121</v>
      </c>
      <c r="C103" s="301" t="s">
        <v>12</v>
      </c>
      <c r="D103" s="303">
        <v>53</v>
      </c>
      <c r="E103" s="301" t="s">
        <v>122</v>
      </c>
      <c r="F103" s="301">
        <v>121</v>
      </c>
      <c r="G103" s="301">
        <v>122.66</v>
      </c>
      <c r="H103" s="301" t="s">
        <v>131</v>
      </c>
      <c r="I103" s="301" t="s">
        <v>22</v>
      </c>
      <c r="J103" s="302" t="s">
        <v>125</v>
      </c>
    </row>
    <row r="104" spans="1:10">
      <c r="A104" s="297" t="s">
        <v>10</v>
      </c>
      <c r="B104" s="298" t="s">
        <v>121</v>
      </c>
      <c r="C104" s="298" t="s">
        <v>12</v>
      </c>
      <c r="D104" s="304">
        <v>53</v>
      </c>
      <c r="E104" s="298" t="s">
        <v>122</v>
      </c>
      <c r="F104" s="298">
        <v>122.66</v>
      </c>
      <c r="G104" s="298">
        <v>123.631</v>
      </c>
      <c r="H104" s="298" t="s">
        <v>132</v>
      </c>
      <c r="I104" s="298" t="s">
        <v>133</v>
      </c>
      <c r="J104" s="299" t="s">
        <v>125</v>
      </c>
    </row>
    <row r="105" spans="1:10">
      <c r="A105" s="300" t="s">
        <v>10</v>
      </c>
      <c r="B105" s="301" t="s">
        <v>121</v>
      </c>
      <c r="C105" s="301" t="s">
        <v>12</v>
      </c>
      <c r="D105" s="303">
        <v>53</v>
      </c>
      <c r="E105" s="301" t="s">
        <v>122</v>
      </c>
      <c r="F105" s="301">
        <v>123.631</v>
      </c>
      <c r="G105" s="301">
        <v>125</v>
      </c>
      <c r="H105" s="301" t="s">
        <v>134</v>
      </c>
      <c r="I105" s="301" t="s">
        <v>135</v>
      </c>
      <c r="J105" s="302" t="s">
        <v>125</v>
      </c>
    </row>
    <row r="106" spans="1:10">
      <c r="A106" s="297" t="s">
        <v>10</v>
      </c>
      <c r="B106" s="298" t="s">
        <v>121</v>
      </c>
      <c r="C106" s="298" t="s">
        <v>12</v>
      </c>
      <c r="D106" s="304">
        <v>53</v>
      </c>
      <c r="E106" s="298" t="s">
        <v>122</v>
      </c>
      <c r="F106" s="298">
        <v>123.631</v>
      </c>
      <c r="G106" s="298">
        <v>125</v>
      </c>
      <c r="H106" s="298" t="s">
        <v>136</v>
      </c>
      <c r="I106" s="298" t="s">
        <v>135</v>
      </c>
      <c r="J106" s="299" t="s">
        <v>125</v>
      </c>
    </row>
    <row r="107" spans="1:10">
      <c r="A107" s="300" t="s">
        <v>10</v>
      </c>
      <c r="B107" s="301" t="s">
        <v>121</v>
      </c>
      <c r="C107" s="301" t="s">
        <v>12</v>
      </c>
      <c r="D107" s="303">
        <v>53</v>
      </c>
      <c r="E107" s="301" t="s">
        <v>122</v>
      </c>
      <c r="F107" s="301">
        <v>125</v>
      </c>
      <c r="G107" s="301">
        <v>126.363</v>
      </c>
      <c r="H107" s="301" t="s">
        <v>137</v>
      </c>
      <c r="I107" s="301" t="s">
        <v>135</v>
      </c>
      <c r="J107" s="302" t="s">
        <v>125</v>
      </c>
    </row>
    <row r="108" spans="1:10">
      <c r="A108" s="297" t="s">
        <v>10</v>
      </c>
      <c r="B108" s="298" t="s">
        <v>121</v>
      </c>
      <c r="C108" s="298" t="s">
        <v>12</v>
      </c>
      <c r="D108" s="304">
        <v>53</v>
      </c>
      <c r="E108" s="298" t="s">
        <v>122</v>
      </c>
      <c r="F108" s="298">
        <v>125</v>
      </c>
      <c r="G108" s="298">
        <v>126.291</v>
      </c>
      <c r="H108" s="298" t="s">
        <v>138</v>
      </c>
      <c r="I108" s="298" t="s">
        <v>135</v>
      </c>
      <c r="J108" s="299" t="s">
        <v>125</v>
      </c>
    </row>
    <row r="109" spans="1:10">
      <c r="A109" s="300" t="s">
        <v>10</v>
      </c>
      <c r="B109" s="301" t="s">
        <v>121</v>
      </c>
      <c r="C109" s="301" t="s">
        <v>12</v>
      </c>
      <c r="D109" s="303">
        <v>53</v>
      </c>
      <c r="E109" s="301" t="s">
        <v>122</v>
      </c>
      <c r="F109" s="301">
        <v>126.291</v>
      </c>
      <c r="G109" s="301">
        <v>127.45699999999999</v>
      </c>
      <c r="H109" s="301" t="s">
        <v>139</v>
      </c>
      <c r="I109" s="301" t="s">
        <v>140</v>
      </c>
      <c r="J109" s="302" t="s">
        <v>125</v>
      </c>
    </row>
    <row r="110" spans="1:10">
      <c r="A110" s="297" t="s">
        <v>10</v>
      </c>
      <c r="B110" s="298" t="s">
        <v>121</v>
      </c>
      <c r="C110" s="298" t="s">
        <v>12</v>
      </c>
      <c r="D110" s="304">
        <v>53</v>
      </c>
      <c r="E110" s="298" t="s">
        <v>122</v>
      </c>
      <c r="F110" s="298">
        <v>126.363</v>
      </c>
      <c r="G110" s="298">
        <v>127.46</v>
      </c>
      <c r="H110" s="298" t="s">
        <v>141</v>
      </c>
      <c r="I110" s="298" t="s">
        <v>140</v>
      </c>
      <c r="J110" s="299" t="s">
        <v>125</v>
      </c>
    </row>
    <row r="111" spans="1:10">
      <c r="A111" s="300" t="s">
        <v>10</v>
      </c>
      <c r="B111" s="301" t="s">
        <v>121</v>
      </c>
      <c r="C111" s="301" t="s">
        <v>12</v>
      </c>
      <c r="D111" s="303">
        <v>54</v>
      </c>
      <c r="E111" s="301" t="s">
        <v>142</v>
      </c>
      <c r="F111" s="301">
        <v>65.075999999999993</v>
      </c>
      <c r="G111" s="301">
        <v>66.77</v>
      </c>
      <c r="H111" s="301" t="s">
        <v>143</v>
      </c>
      <c r="I111" s="301" t="s">
        <v>144</v>
      </c>
      <c r="J111" s="302" t="s">
        <v>15</v>
      </c>
    </row>
    <row r="112" spans="1:10">
      <c r="A112" s="297" t="s">
        <v>10</v>
      </c>
      <c r="B112" s="298" t="s">
        <v>121</v>
      </c>
      <c r="C112" s="298" t="s">
        <v>12</v>
      </c>
      <c r="D112" s="304">
        <v>54</v>
      </c>
      <c r="E112" s="298" t="s">
        <v>142</v>
      </c>
      <c r="F112" s="298">
        <v>65.135000000000005</v>
      </c>
      <c r="G112" s="298">
        <v>65.304000000000002</v>
      </c>
      <c r="H112" s="298" t="s">
        <v>145</v>
      </c>
      <c r="I112" s="298" t="s">
        <v>144</v>
      </c>
      <c r="J112" s="299" t="s">
        <v>15</v>
      </c>
    </row>
    <row r="113" spans="1:10">
      <c r="A113" s="300" t="s">
        <v>10</v>
      </c>
      <c r="B113" s="301" t="s">
        <v>121</v>
      </c>
      <c r="C113" s="301" t="s">
        <v>12</v>
      </c>
      <c r="D113" s="303">
        <v>54</v>
      </c>
      <c r="E113" s="301" t="s">
        <v>142</v>
      </c>
      <c r="F113" s="301">
        <v>66.77</v>
      </c>
      <c r="G113" s="301">
        <v>68.722999999999999</v>
      </c>
      <c r="H113" s="301" t="s">
        <v>146</v>
      </c>
      <c r="I113" s="301" t="s">
        <v>147</v>
      </c>
      <c r="J113" s="302" t="s">
        <v>15</v>
      </c>
    </row>
    <row r="114" spans="1:10">
      <c r="A114" s="297" t="s">
        <v>10</v>
      </c>
      <c r="B114" s="298" t="s">
        <v>121</v>
      </c>
      <c r="C114" s="298" t="s">
        <v>12</v>
      </c>
      <c r="D114" s="304">
        <v>54</v>
      </c>
      <c r="E114" s="298" t="s">
        <v>142</v>
      </c>
      <c r="F114" s="298">
        <v>68.722999999999999</v>
      </c>
      <c r="G114" s="298">
        <v>70</v>
      </c>
      <c r="H114" s="298" t="s">
        <v>148</v>
      </c>
      <c r="I114" s="298" t="s">
        <v>149</v>
      </c>
      <c r="J114" s="299" t="s">
        <v>15</v>
      </c>
    </row>
    <row r="115" spans="1:10">
      <c r="A115" s="300" t="s">
        <v>10</v>
      </c>
      <c r="B115" s="301" t="s">
        <v>121</v>
      </c>
      <c r="C115" s="301" t="s">
        <v>12</v>
      </c>
      <c r="D115" s="303">
        <v>54</v>
      </c>
      <c r="E115" s="301" t="s">
        <v>142</v>
      </c>
      <c r="F115" s="301">
        <v>70</v>
      </c>
      <c r="G115" s="301">
        <v>71</v>
      </c>
      <c r="H115" s="301" t="s">
        <v>150</v>
      </c>
      <c r="I115" s="301" t="s">
        <v>149</v>
      </c>
      <c r="J115" s="302" t="s">
        <v>15</v>
      </c>
    </row>
    <row r="116" spans="1:10">
      <c r="A116" s="297" t="s">
        <v>10</v>
      </c>
      <c r="B116" s="298" t="s">
        <v>121</v>
      </c>
      <c r="C116" s="298" t="s">
        <v>12</v>
      </c>
      <c r="D116" s="304">
        <v>54</v>
      </c>
      <c r="E116" s="298" t="s">
        <v>142</v>
      </c>
      <c r="F116" s="298">
        <v>71</v>
      </c>
      <c r="G116" s="298">
        <v>71.887</v>
      </c>
      <c r="H116" s="298" t="s">
        <v>151</v>
      </c>
      <c r="I116" s="298" t="s">
        <v>149</v>
      </c>
      <c r="J116" s="299" t="s">
        <v>15</v>
      </c>
    </row>
    <row r="117" spans="1:10">
      <c r="A117" s="300" t="s">
        <v>10</v>
      </c>
      <c r="B117" s="301" t="s">
        <v>121</v>
      </c>
      <c r="C117" s="301" t="s">
        <v>12</v>
      </c>
      <c r="D117" s="303">
        <v>54</v>
      </c>
      <c r="E117" s="301" t="s">
        <v>142</v>
      </c>
      <c r="F117" s="301">
        <v>71.887</v>
      </c>
      <c r="G117" s="301">
        <v>73</v>
      </c>
      <c r="H117" s="301" t="s">
        <v>152</v>
      </c>
      <c r="I117" s="301" t="s">
        <v>149</v>
      </c>
      <c r="J117" s="302" t="s">
        <v>15</v>
      </c>
    </row>
    <row r="118" spans="1:10">
      <c r="A118" s="297" t="s">
        <v>10</v>
      </c>
      <c r="B118" s="298" t="s">
        <v>121</v>
      </c>
      <c r="C118" s="298" t="s">
        <v>12</v>
      </c>
      <c r="D118" s="304">
        <v>54</v>
      </c>
      <c r="E118" s="298" t="s">
        <v>142</v>
      </c>
      <c r="F118" s="298">
        <v>73</v>
      </c>
      <c r="G118" s="298">
        <v>74</v>
      </c>
      <c r="H118" s="298" t="s">
        <v>153</v>
      </c>
      <c r="I118" s="298" t="s">
        <v>149</v>
      </c>
      <c r="J118" s="299" t="s">
        <v>15</v>
      </c>
    </row>
    <row r="119" spans="1:10">
      <c r="A119" s="300" t="s">
        <v>10</v>
      </c>
      <c r="B119" s="301" t="s">
        <v>121</v>
      </c>
      <c r="C119" s="301" t="s">
        <v>12</v>
      </c>
      <c r="D119" s="303">
        <v>54</v>
      </c>
      <c r="E119" s="301" t="s">
        <v>142</v>
      </c>
      <c r="F119" s="301">
        <v>74</v>
      </c>
      <c r="G119" s="301">
        <v>75.120999999999995</v>
      </c>
      <c r="H119" s="301" t="s">
        <v>154</v>
      </c>
      <c r="I119" s="301" t="s">
        <v>149</v>
      </c>
      <c r="J119" s="302" t="s">
        <v>15</v>
      </c>
    </row>
    <row r="120" spans="1:10">
      <c r="A120" s="297" t="s">
        <v>10</v>
      </c>
      <c r="B120" s="298" t="s">
        <v>121</v>
      </c>
      <c r="C120" s="298" t="s">
        <v>12</v>
      </c>
      <c r="D120" s="304">
        <v>54</v>
      </c>
      <c r="E120" s="298" t="s">
        <v>142</v>
      </c>
      <c r="F120" s="298">
        <v>75.120999999999995</v>
      </c>
      <c r="G120" s="298">
        <v>78.584999999999994</v>
      </c>
      <c r="H120" s="298" t="s">
        <v>155</v>
      </c>
      <c r="I120" s="298" t="s">
        <v>156</v>
      </c>
      <c r="J120" s="299" t="s">
        <v>15</v>
      </c>
    </row>
    <row r="121" spans="1:10">
      <c r="A121" s="300" t="s">
        <v>10</v>
      </c>
      <c r="B121" s="301" t="s">
        <v>121</v>
      </c>
      <c r="C121" s="301" t="s">
        <v>12</v>
      </c>
      <c r="D121" s="303">
        <v>54</v>
      </c>
      <c r="E121" s="301" t="s">
        <v>142</v>
      </c>
      <c r="F121" s="301">
        <v>78.584999999999994</v>
      </c>
      <c r="G121" s="301">
        <v>81.918999999999997</v>
      </c>
      <c r="H121" s="301" t="s">
        <v>157</v>
      </c>
      <c r="I121" s="301" t="s">
        <v>156</v>
      </c>
      <c r="J121" s="302" t="s">
        <v>15</v>
      </c>
    </row>
    <row r="122" spans="1:10">
      <c r="A122" s="297" t="s">
        <v>10</v>
      </c>
      <c r="B122" s="298" t="s">
        <v>121</v>
      </c>
      <c r="C122" s="298" t="s">
        <v>12</v>
      </c>
      <c r="D122" s="304">
        <v>54</v>
      </c>
      <c r="E122" s="298" t="s">
        <v>142</v>
      </c>
      <c r="F122" s="298">
        <v>81.918999999999997</v>
      </c>
      <c r="G122" s="298">
        <v>83</v>
      </c>
      <c r="H122" s="298" t="s">
        <v>158</v>
      </c>
      <c r="I122" s="298" t="s">
        <v>159</v>
      </c>
      <c r="J122" s="299" t="s">
        <v>15</v>
      </c>
    </row>
    <row r="123" spans="1:10">
      <c r="A123" s="300" t="s">
        <v>10</v>
      </c>
      <c r="B123" s="301" t="s">
        <v>121</v>
      </c>
      <c r="C123" s="301" t="s">
        <v>12</v>
      </c>
      <c r="D123" s="303">
        <v>54</v>
      </c>
      <c r="E123" s="301" t="s">
        <v>142</v>
      </c>
      <c r="F123" s="301">
        <v>83</v>
      </c>
      <c r="G123" s="301">
        <v>84</v>
      </c>
      <c r="H123" s="301" t="s">
        <v>160</v>
      </c>
      <c r="I123" s="301" t="s">
        <v>159</v>
      </c>
      <c r="J123" s="302" t="s">
        <v>15</v>
      </c>
    </row>
    <row r="124" spans="1:10">
      <c r="A124" s="297" t="s">
        <v>10</v>
      </c>
      <c r="B124" s="298" t="s">
        <v>121</v>
      </c>
      <c r="C124" s="298" t="s">
        <v>12</v>
      </c>
      <c r="D124" s="304">
        <v>54</v>
      </c>
      <c r="E124" s="298" t="s">
        <v>142</v>
      </c>
      <c r="F124" s="298">
        <v>84</v>
      </c>
      <c r="G124" s="298">
        <v>85</v>
      </c>
      <c r="H124" s="298" t="s">
        <v>161</v>
      </c>
      <c r="I124" s="298" t="s">
        <v>159</v>
      </c>
      <c r="J124" s="299" t="s">
        <v>15</v>
      </c>
    </row>
    <row r="125" spans="1:10">
      <c r="A125" s="300" t="s">
        <v>10</v>
      </c>
      <c r="B125" s="301" t="s">
        <v>121</v>
      </c>
      <c r="C125" s="301" t="s">
        <v>12</v>
      </c>
      <c r="D125" s="303">
        <v>54</v>
      </c>
      <c r="E125" s="301" t="s">
        <v>142</v>
      </c>
      <c r="F125" s="301">
        <v>85</v>
      </c>
      <c r="G125" s="301">
        <v>86.436000000000007</v>
      </c>
      <c r="H125" s="301" t="s">
        <v>162</v>
      </c>
      <c r="I125" s="301" t="s">
        <v>159</v>
      </c>
      <c r="J125" s="302" t="s">
        <v>15</v>
      </c>
    </row>
    <row r="126" spans="1:10">
      <c r="A126" s="297" t="s">
        <v>10</v>
      </c>
      <c r="B126" s="298" t="s">
        <v>121</v>
      </c>
      <c r="C126" s="298" t="s">
        <v>12</v>
      </c>
      <c r="D126" s="304">
        <v>54</v>
      </c>
      <c r="E126" s="298" t="s">
        <v>142</v>
      </c>
      <c r="F126" s="298">
        <v>86.436000000000007</v>
      </c>
      <c r="G126" s="298">
        <v>89</v>
      </c>
      <c r="H126" s="298" t="s">
        <v>163</v>
      </c>
      <c r="I126" s="298" t="s">
        <v>164</v>
      </c>
      <c r="J126" s="299" t="s">
        <v>15</v>
      </c>
    </row>
    <row r="127" spans="1:10">
      <c r="A127" s="300" t="s">
        <v>10</v>
      </c>
      <c r="B127" s="301" t="s">
        <v>121</v>
      </c>
      <c r="C127" s="301" t="s">
        <v>12</v>
      </c>
      <c r="D127" s="303">
        <v>54</v>
      </c>
      <c r="E127" s="301" t="s">
        <v>142</v>
      </c>
      <c r="F127" s="301">
        <v>89</v>
      </c>
      <c r="G127" s="301">
        <v>91.953000000000003</v>
      </c>
      <c r="H127" s="301" t="s">
        <v>165</v>
      </c>
      <c r="I127" s="301" t="s">
        <v>164</v>
      </c>
      <c r="J127" s="302" t="s">
        <v>15</v>
      </c>
    </row>
    <row r="128" spans="1:10">
      <c r="A128" s="297" t="s">
        <v>10</v>
      </c>
      <c r="B128" s="298" t="s">
        <v>121</v>
      </c>
      <c r="C128" s="298" t="s">
        <v>12</v>
      </c>
      <c r="D128" s="304">
        <v>54</v>
      </c>
      <c r="E128" s="298" t="s">
        <v>142</v>
      </c>
      <c r="F128" s="298">
        <v>91.953000000000003</v>
      </c>
      <c r="G128" s="298">
        <v>94</v>
      </c>
      <c r="H128" s="298" t="s">
        <v>166</v>
      </c>
      <c r="I128" s="298" t="s">
        <v>167</v>
      </c>
      <c r="J128" s="299" t="s">
        <v>15</v>
      </c>
    </row>
    <row r="129" spans="1:10">
      <c r="A129" s="300" t="s">
        <v>10</v>
      </c>
      <c r="B129" s="301" t="s">
        <v>121</v>
      </c>
      <c r="C129" s="301" t="s">
        <v>12</v>
      </c>
      <c r="D129" s="303">
        <v>54</v>
      </c>
      <c r="E129" s="301" t="s">
        <v>142</v>
      </c>
      <c r="F129" s="301">
        <v>94</v>
      </c>
      <c r="G129" s="301">
        <v>95</v>
      </c>
      <c r="H129" s="301" t="s">
        <v>168</v>
      </c>
      <c r="I129" s="301" t="s">
        <v>167</v>
      </c>
      <c r="J129" s="302" t="s">
        <v>15</v>
      </c>
    </row>
    <row r="130" spans="1:10">
      <c r="A130" s="297" t="s">
        <v>10</v>
      </c>
      <c r="B130" s="298" t="s">
        <v>121</v>
      </c>
      <c r="C130" s="298" t="s">
        <v>12</v>
      </c>
      <c r="D130" s="304">
        <v>54</v>
      </c>
      <c r="E130" s="298" t="s">
        <v>142</v>
      </c>
      <c r="F130" s="298">
        <v>95</v>
      </c>
      <c r="G130" s="298">
        <v>96</v>
      </c>
      <c r="H130" s="298" t="s">
        <v>169</v>
      </c>
      <c r="I130" s="298" t="s">
        <v>167</v>
      </c>
      <c r="J130" s="299" t="s">
        <v>15</v>
      </c>
    </row>
    <row r="131" spans="1:10">
      <c r="A131" s="300" t="s">
        <v>10</v>
      </c>
      <c r="B131" s="301" t="s">
        <v>121</v>
      </c>
      <c r="C131" s="301" t="s">
        <v>12</v>
      </c>
      <c r="D131" s="303">
        <v>54</v>
      </c>
      <c r="E131" s="301" t="s">
        <v>142</v>
      </c>
      <c r="F131" s="301">
        <v>96</v>
      </c>
      <c r="G131" s="301">
        <v>97.254999999999995</v>
      </c>
      <c r="H131" s="301" t="s">
        <v>170</v>
      </c>
      <c r="I131" s="301" t="s">
        <v>167</v>
      </c>
      <c r="J131" s="302" t="s">
        <v>15</v>
      </c>
    </row>
    <row r="132" spans="1:10">
      <c r="A132" s="297" t="s">
        <v>10</v>
      </c>
      <c r="B132" s="298" t="s">
        <v>121</v>
      </c>
      <c r="C132" s="298" t="s">
        <v>12</v>
      </c>
      <c r="D132" s="304">
        <v>54</v>
      </c>
      <c r="E132" s="298" t="s">
        <v>142</v>
      </c>
      <c r="F132" s="298">
        <v>97.254999999999995</v>
      </c>
      <c r="G132" s="298">
        <v>99</v>
      </c>
      <c r="H132" s="298" t="s">
        <v>171</v>
      </c>
      <c r="I132" s="298" t="s">
        <v>172</v>
      </c>
      <c r="J132" s="299" t="s">
        <v>15</v>
      </c>
    </row>
    <row r="133" spans="1:10">
      <c r="A133" s="300" t="s">
        <v>10</v>
      </c>
      <c r="B133" s="301" t="s">
        <v>121</v>
      </c>
      <c r="C133" s="301" t="s">
        <v>12</v>
      </c>
      <c r="D133" s="303">
        <v>54</v>
      </c>
      <c r="E133" s="301" t="s">
        <v>142</v>
      </c>
      <c r="F133" s="301">
        <v>99</v>
      </c>
      <c r="G133" s="301">
        <v>100</v>
      </c>
      <c r="H133" s="301" t="s">
        <v>173</v>
      </c>
      <c r="I133" s="301" t="s">
        <v>172</v>
      </c>
      <c r="J133" s="302" t="s">
        <v>15</v>
      </c>
    </row>
    <row r="134" spans="1:10">
      <c r="A134" s="297" t="s">
        <v>10</v>
      </c>
      <c r="B134" s="298" t="s">
        <v>121</v>
      </c>
      <c r="C134" s="298" t="s">
        <v>12</v>
      </c>
      <c r="D134" s="304">
        <v>54</v>
      </c>
      <c r="E134" s="298" t="s">
        <v>142</v>
      </c>
      <c r="F134" s="298">
        <v>100</v>
      </c>
      <c r="G134" s="298">
        <v>101.925</v>
      </c>
      <c r="H134" s="298" t="s">
        <v>174</v>
      </c>
      <c r="I134" s="298" t="s">
        <v>172</v>
      </c>
      <c r="J134" s="299" t="s">
        <v>15</v>
      </c>
    </row>
    <row r="135" spans="1:10">
      <c r="A135" s="300" t="s">
        <v>10</v>
      </c>
      <c r="B135" s="301" t="s">
        <v>121</v>
      </c>
      <c r="C135" s="301" t="s">
        <v>12</v>
      </c>
      <c r="D135" s="303">
        <v>54</v>
      </c>
      <c r="E135" s="301" t="s">
        <v>142</v>
      </c>
      <c r="F135" s="301">
        <v>101.925</v>
      </c>
      <c r="G135" s="301">
        <v>104</v>
      </c>
      <c r="H135" s="301" t="s">
        <v>175</v>
      </c>
      <c r="I135" s="301" t="s">
        <v>176</v>
      </c>
      <c r="J135" s="302" t="s">
        <v>15</v>
      </c>
    </row>
    <row r="136" spans="1:10">
      <c r="A136" s="297" t="s">
        <v>10</v>
      </c>
      <c r="B136" s="298" t="s">
        <v>121</v>
      </c>
      <c r="C136" s="298" t="s">
        <v>12</v>
      </c>
      <c r="D136" s="304">
        <v>54</v>
      </c>
      <c r="E136" s="298" t="s">
        <v>142</v>
      </c>
      <c r="F136" s="298">
        <v>104</v>
      </c>
      <c r="G136" s="298">
        <v>104.845</v>
      </c>
      <c r="H136" s="298" t="s">
        <v>177</v>
      </c>
      <c r="I136" s="298" t="s">
        <v>176</v>
      </c>
      <c r="J136" s="299" t="s">
        <v>15</v>
      </c>
    </row>
    <row r="137" spans="1:10">
      <c r="A137" s="300" t="s">
        <v>10</v>
      </c>
      <c r="B137" s="301" t="s">
        <v>121</v>
      </c>
      <c r="C137" s="301" t="s">
        <v>12</v>
      </c>
      <c r="D137" s="303">
        <v>54</v>
      </c>
      <c r="E137" s="301" t="s">
        <v>142</v>
      </c>
      <c r="F137" s="301">
        <v>104.845</v>
      </c>
      <c r="G137" s="301">
        <v>106.456</v>
      </c>
      <c r="H137" s="301" t="s">
        <v>178</v>
      </c>
      <c r="I137" s="301" t="s">
        <v>125</v>
      </c>
      <c r="J137" s="302" t="s">
        <v>15</v>
      </c>
    </row>
    <row r="138" spans="1:10">
      <c r="A138" s="297" t="s">
        <v>10</v>
      </c>
      <c r="B138" s="298" t="s">
        <v>121</v>
      </c>
      <c r="C138" s="298" t="s">
        <v>12</v>
      </c>
      <c r="D138" s="304">
        <v>54</v>
      </c>
      <c r="E138" s="298" t="s">
        <v>142</v>
      </c>
      <c r="F138" s="298">
        <v>106.456</v>
      </c>
      <c r="G138" s="298">
        <v>108.30500000000001</v>
      </c>
      <c r="H138" s="298" t="s">
        <v>179</v>
      </c>
      <c r="I138" s="298" t="s">
        <v>180</v>
      </c>
      <c r="J138" s="299" t="s">
        <v>15</v>
      </c>
    </row>
    <row r="139" spans="1:10">
      <c r="A139" s="300" t="s">
        <v>10</v>
      </c>
      <c r="B139" s="301" t="s">
        <v>121</v>
      </c>
      <c r="C139" s="301" t="s">
        <v>12</v>
      </c>
      <c r="D139" s="303">
        <v>54</v>
      </c>
      <c r="E139" s="301" t="s">
        <v>142</v>
      </c>
      <c r="F139" s="301">
        <v>106.456</v>
      </c>
      <c r="G139" s="301">
        <v>108.30500000000001</v>
      </c>
      <c r="H139" s="301" t="s">
        <v>181</v>
      </c>
      <c r="I139" s="301" t="s">
        <v>180</v>
      </c>
      <c r="J139" s="302" t="s">
        <v>15</v>
      </c>
    </row>
    <row r="140" spans="1:10">
      <c r="A140" s="297" t="s">
        <v>10</v>
      </c>
      <c r="B140" s="298" t="s">
        <v>121</v>
      </c>
      <c r="C140" s="298" t="s">
        <v>12</v>
      </c>
      <c r="D140" s="304">
        <v>54</v>
      </c>
      <c r="E140" s="298" t="s">
        <v>142</v>
      </c>
      <c r="F140" s="298">
        <v>108.30500000000001</v>
      </c>
      <c r="G140" s="298">
        <v>108.72799999999999</v>
      </c>
      <c r="H140" s="298" t="s">
        <v>182</v>
      </c>
      <c r="I140" s="298" t="s">
        <v>180</v>
      </c>
      <c r="J140" s="299" t="s">
        <v>15</v>
      </c>
    </row>
    <row r="141" spans="1:10">
      <c r="A141" s="300" t="s">
        <v>23</v>
      </c>
      <c r="B141" s="301" t="s">
        <v>24</v>
      </c>
      <c r="C141" s="301" t="s">
        <v>12</v>
      </c>
      <c r="D141" s="303">
        <v>55</v>
      </c>
      <c r="E141" s="301" t="s">
        <v>183</v>
      </c>
      <c r="F141" s="301">
        <v>76.257999999999996</v>
      </c>
      <c r="G141" s="301">
        <v>78</v>
      </c>
      <c r="H141" s="301" t="s">
        <v>184</v>
      </c>
      <c r="I141" s="301" t="s">
        <v>27</v>
      </c>
      <c r="J141" s="302" t="s">
        <v>28</v>
      </c>
    </row>
    <row r="142" spans="1:10">
      <c r="A142" s="297" t="s">
        <v>23</v>
      </c>
      <c r="B142" s="298" t="s">
        <v>24</v>
      </c>
      <c r="C142" s="298" t="s">
        <v>12</v>
      </c>
      <c r="D142" s="304">
        <v>55</v>
      </c>
      <c r="E142" s="298" t="s">
        <v>183</v>
      </c>
      <c r="F142" s="298">
        <v>78</v>
      </c>
      <c r="G142" s="298">
        <v>79.599999999999994</v>
      </c>
      <c r="H142" s="298" t="s">
        <v>185</v>
      </c>
      <c r="I142" s="298" t="s">
        <v>27</v>
      </c>
      <c r="J142" s="299" t="s">
        <v>28</v>
      </c>
    </row>
    <row r="143" spans="1:10">
      <c r="A143" s="300" t="s">
        <v>23</v>
      </c>
      <c r="B143" s="301" t="s">
        <v>24</v>
      </c>
      <c r="C143" s="301" t="s">
        <v>12</v>
      </c>
      <c r="D143" s="303">
        <v>55</v>
      </c>
      <c r="E143" s="301" t="s">
        <v>183</v>
      </c>
      <c r="F143" s="301">
        <v>79.599999999999994</v>
      </c>
      <c r="G143" s="301">
        <v>83</v>
      </c>
      <c r="H143" s="301" t="s">
        <v>186</v>
      </c>
      <c r="I143" s="301" t="s">
        <v>32</v>
      </c>
      <c r="J143" s="302" t="s">
        <v>28</v>
      </c>
    </row>
    <row r="144" spans="1:10">
      <c r="A144" s="297" t="s">
        <v>23</v>
      </c>
      <c r="B144" s="298" t="s">
        <v>24</v>
      </c>
      <c r="C144" s="298" t="s">
        <v>12</v>
      </c>
      <c r="D144" s="304">
        <v>55</v>
      </c>
      <c r="E144" s="298" t="s">
        <v>183</v>
      </c>
      <c r="F144" s="298">
        <v>83</v>
      </c>
      <c r="G144" s="298">
        <v>85</v>
      </c>
      <c r="H144" s="298" t="s">
        <v>187</v>
      </c>
      <c r="I144" s="298" t="s">
        <v>34</v>
      </c>
      <c r="J144" s="299" t="s">
        <v>28</v>
      </c>
    </row>
    <row r="145" spans="1:10">
      <c r="A145" s="300" t="s">
        <v>23</v>
      </c>
      <c r="B145" s="301" t="s">
        <v>24</v>
      </c>
      <c r="C145" s="301" t="s">
        <v>12</v>
      </c>
      <c r="D145" s="303">
        <v>55</v>
      </c>
      <c r="E145" s="301" t="s">
        <v>183</v>
      </c>
      <c r="F145" s="301">
        <v>85</v>
      </c>
      <c r="G145" s="301">
        <v>86</v>
      </c>
      <c r="H145" s="301" t="s">
        <v>188</v>
      </c>
      <c r="I145" s="301" t="s">
        <v>189</v>
      </c>
      <c r="J145" s="302" t="s">
        <v>28</v>
      </c>
    </row>
    <row r="146" spans="1:10">
      <c r="A146" s="297" t="s">
        <v>23</v>
      </c>
      <c r="B146" s="298" t="s">
        <v>24</v>
      </c>
      <c r="C146" s="298" t="s">
        <v>12</v>
      </c>
      <c r="D146" s="304">
        <v>55</v>
      </c>
      <c r="E146" s="298" t="s">
        <v>183</v>
      </c>
      <c r="F146" s="298">
        <v>86</v>
      </c>
      <c r="G146" s="298">
        <v>87.424999999999997</v>
      </c>
      <c r="H146" s="298" t="s">
        <v>190</v>
      </c>
      <c r="I146" s="298" t="s">
        <v>38</v>
      </c>
      <c r="J146" s="299" t="s">
        <v>28</v>
      </c>
    </row>
    <row r="147" spans="1:10">
      <c r="A147" s="300" t="s">
        <v>23</v>
      </c>
      <c r="B147" s="301" t="s">
        <v>24</v>
      </c>
      <c r="C147" s="301" t="s">
        <v>12</v>
      </c>
      <c r="D147" s="303">
        <v>55</v>
      </c>
      <c r="E147" s="301" t="s">
        <v>183</v>
      </c>
      <c r="F147" s="301">
        <v>87.424999999999997</v>
      </c>
      <c r="G147" s="301">
        <v>91</v>
      </c>
      <c r="H147" s="301" t="s">
        <v>191</v>
      </c>
      <c r="I147" s="301" t="s">
        <v>40</v>
      </c>
      <c r="J147" s="302" t="s">
        <v>28</v>
      </c>
    </row>
    <row r="148" spans="1:10">
      <c r="A148" s="297" t="s">
        <v>23</v>
      </c>
      <c r="B148" s="298" t="s">
        <v>24</v>
      </c>
      <c r="C148" s="298" t="s">
        <v>12</v>
      </c>
      <c r="D148" s="304">
        <v>55</v>
      </c>
      <c r="E148" s="298" t="s">
        <v>183</v>
      </c>
      <c r="F148" s="298">
        <v>91</v>
      </c>
      <c r="G148" s="298">
        <v>93</v>
      </c>
      <c r="H148" s="298" t="s">
        <v>192</v>
      </c>
      <c r="I148" s="298" t="s">
        <v>40</v>
      </c>
      <c r="J148" s="299" t="s">
        <v>28</v>
      </c>
    </row>
    <row r="149" spans="1:10">
      <c r="A149" s="300" t="s">
        <v>23</v>
      </c>
      <c r="B149" s="301" t="s">
        <v>24</v>
      </c>
      <c r="C149" s="301" t="s">
        <v>12</v>
      </c>
      <c r="D149" s="303">
        <v>55</v>
      </c>
      <c r="E149" s="301" t="s">
        <v>183</v>
      </c>
      <c r="F149" s="301">
        <v>93</v>
      </c>
      <c r="G149" s="301">
        <v>95</v>
      </c>
      <c r="H149" s="301" t="s">
        <v>193</v>
      </c>
      <c r="I149" s="301" t="s">
        <v>40</v>
      </c>
      <c r="J149" s="302" t="s">
        <v>28</v>
      </c>
    </row>
    <row r="150" spans="1:10">
      <c r="A150" s="297" t="s">
        <v>23</v>
      </c>
      <c r="B150" s="298" t="s">
        <v>24</v>
      </c>
      <c r="C150" s="298" t="s">
        <v>12</v>
      </c>
      <c r="D150" s="304">
        <v>55</v>
      </c>
      <c r="E150" s="298" t="s">
        <v>183</v>
      </c>
      <c r="F150" s="298">
        <v>95</v>
      </c>
      <c r="G150" s="298">
        <v>97.728999999999999</v>
      </c>
      <c r="H150" s="298" t="s">
        <v>194</v>
      </c>
      <c r="I150" s="298" t="s">
        <v>40</v>
      </c>
      <c r="J150" s="299" t="s">
        <v>28</v>
      </c>
    </row>
    <row r="151" spans="1:10">
      <c r="A151" s="300" t="s">
        <v>23</v>
      </c>
      <c r="B151" s="301" t="s">
        <v>24</v>
      </c>
      <c r="C151" s="301" t="s">
        <v>12</v>
      </c>
      <c r="D151" s="303">
        <v>55</v>
      </c>
      <c r="E151" s="301" t="s">
        <v>183</v>
      </c>
      <c r="F151" s="301">
        <v>97.728999999999999</v>
      </c>
      <c r="G151" s="301">
        <v>102</v>
      </c>
      <c r="H151" s="301" t="s">
        <v>195</v>
      </c>
      <c r="I151" s="301" t="s">
        <v>196</v>
      </c>
      <c r="J151" s="302" t="s">
        <v>28</v>
      </c>
    </row>
    <row r="152" spans="1:10">
      <c r="A152" s="297" t="s">
        <v>23</v>
      </c>
      <c r="B152" s="298" t="s">
        <v>24</v>
      </c>
      <c r="C152" s="298" t="s">
        <v>12</v>
      </c>
      <c r="D152" s="304">
        <v>55</v>
      </c>
      <c r="E152" s="298" t="s">
        <v>183</v>
      </c>
      <c r="F152" s="298">
        <v>102</v>
      </c>
      <c r="G152" s="298">
        <v>103</v>
      </c>
      <c r="H152" s="298">
        <v>1031022</v>
      </c>
      <c r="I152" s="298" t="s">
        <v>45</v>
      </c>
      <c r="J152" s="299" t="s">
        <v>28</v>
      </c>
    </row>
    <row r="153" spans="1:10">
      <c r="A153" s="300" t="s">
        <v>23</v>
      </c>
      <c r="B153" s="301" t="s">
        <v>24</v>
      </c>
      <c r="C153" s="301" t="s">
        <v>12</v>
      </c>
      <c r="D153" s="303">
        <v>55</v>
      </c>
      <c r="E153" s="301" t="s">
        <v>183</v>
      </c>
      <c r="F153" s="301">
        <v>103</v>
      </c>
      <c r="G153" s="301">
        <v>105.501</v>
      </c>
      <c r="H153" s="301">
        <v>1051032</v>
      </c>
      <c r="I153" s="301" t="s">
        <v>45</v>
      </c>
      <c r="J153" s="302" t="s">
        <v>28</v>
      </c>
    </row>
    <row r="154" spans="1:10">
      <c r="A154" s="297" t="s">
        <v>23</v>
      </c>
      <c r="B154" s="298" t="s">
        <v>24</v>
      </c>
      <c r="C154" s="298" t="s">
        <v>12</v>
      </c>
      <c r="D154" s="304">
        <v>55</v>
      </c>
      <c r="E154" s="298" t="s">
        <v>183</v>
      </c>
      <c r="F154" s="298">
        <v>105.501</v>
      </c>
      <c r="G154" s="298">
        <v>108.349</v>
      </c>
      <c r="H154" s="298" t="s">
        <v>197</v>
      </c>
      <c r="I154" s="298" t="s">
        <v>47</v>
      </c>
      <c r="J154" s="299" t="s">
        <v>28</v>
      </c>
    </row>
    <row r="155" spans="1:10">
      <c r="A155" s="300" t="s">
        <v>23</v>
      </c>
      <c r="B155" s="301" t="s">
        <v>24</v>
      </c>
      <c r="C155" s="301" t="s">
        <v>12</v>
      </c>
      <c r="D155" s="303">
        <v>55</v>
      </c>
      <c r="E155" s="301" t="s">
        <v>183</v>
      </c>
      <c r="F155" s="301">
        <v>108.349</v>
      </c>
      <c r="G155" s="301">
        <v>110</v>
      </c>
      <c r="H155" s="301" t="s">
        <v>198</v>
      </c>
      <c r="I155" s="301" t="s">
        <v>47</v>
      </c>
      <c r="J155" s="302" t="s">
        <v>28</v>
      </c>
    </row>
    <row r="156" spans="1:10">
      <c r="A156" s="297" t="s">
        <v>23</v>
      </c>
      <c r="B156" s="298" t="s">
        <v>24</v>
      </c>
      <c r="C156" s="298" t="s">
        <v>12</v>
      </c>
      <c r="D156" s="304">
        <v>55</v>
      </c>
      <c r="E156" s="298" t="s">
        <v>183</v>
      </c>
      <c r="F156" s="298">
        <v>110</v>
      </c>
      <c r="G156" s="298">
        <v>111</v>
      </c>
      <c r="H156" s="298" t="s">
        <v>199</v>
      </c>
      <c r="I156" s="298" t="s">
        <v>47</v>
      </c>
      <c r="J156" s="299" t="s">
        <v>28</v>
      </c>
    </row>
    <row r="157" spans="1:10">
      <c r="A157" s="300" t="s">
        <v>23</v>
      </c>
      <c r="B157" s="301" t="s">
        <v>24</v>
      </c>
      <c r="C157" s="301" t="s">
        <v>12</v>
      </c>
      <c r="D157" s="303">
        <v>55</v>
      </c>
      <c r="E157" s="301" t="s">
        <v>183</v>
      </c>
      <c r="F157" s="301">
        <v>111</v>
      </c>
      <c r="G157" s="301">
        <v>112</v>
      </c>
      <c r="H157" s="301" t="s">
        <v>200</v>
      </c>
      <c r="I157" s="301" t="s">
        <v>47</v>
      </c>
      <c r="J157" s="302" t="s">
        <v>28</v>
      </c>
    </row>
    <row r="158" spans="1:10">
      <c r="A158" s="297" t="s">
        <v>23</v>
      </c>
      <c r="B158" s="298" t="s">
        <v>24</v>
      </c>
      <c r="C158" s="298" t="s">
        <v>12</v>
      </c>
      <c r="D158" s="304">
        <v>55</v>
      </c>
      <c r="E158" s="298" t="s">
        <v>183</v>
      </c>
      <c r="F158" s="298">
        <v>112</v>
      </c>
      <c r="G158" s="298">
        <v>113.337</v>
      </c>
      <c r="H158" s="298" t="s">
        <v>201</v>
      </c>
      <c r="I158" s="298" t="s">
        <v>47</v>
      </c>
      <c r="J158" s="299" t="s">
        <v>28</v>
      </c>
    </row>
    <row r="159" spans="1:10">
      <c r="A159" s="300" t="s">
        <v>23</v>
      </c>
      <c r="B159" s="301" t="s">
        <v>24</v>
      </c>
      <c r="C159" s="301" t="s">
        <v>12</v>
      </c>
      <c r="D159" s="303">
        <v>55</v>
      </c>
      <c r="E159" s="301" t="s">
        <v>183</v>
      </c>
      <c r="F159" s="301">
        <v>113.337</v>
      </c>
      <c r="G159" s="301">
        <v>118.181</v>
      </c>
      <c r="H159" s="301" t="s">
        <v>202</v>
      </c>
      <c r="I159" s="301" t="s">
        <v>203</v>
      </c>
      <c r="J159" s="302" t="s">
        <v>28</v>
      </c>
    </row>
    <row r="160" spans="1:10">
      <c r="A160" s="297" t="s">
        <v>23</v>
      </c>
      <c r="B160" s="298" t="s">
        <v>24</v>
      </c>
      <c r="C160" s="298" t="s">
        <v>12</v>
      </c>
      <c r="D160" s="304">
        <v>55</v>
      </c>
      <c r="E160" s="298" t="s">
        <v>183</v>
      </c>
      <c r="F160" s="298">
        <v>118.181</v>
      </c>
      <c r="G160" s="298">
        <v>120</v>
      </c>
      <c r="H160" s="298" t="s">
        <v>204</v>
      </c>
      <c r="I160" s="298" t="s">
        <v>203</v>
      </c>
      <c r="J160" s="299" t="s">
        <v>28</v>
      </c>
    </row>
    <row r="161" spans="1:10">
      <c r="A161" s="300" t="s">
        <v>23</v>
      </c>
      <c r="B161" s="301" t="s">
        <v>24</v>
      </c>
      <c r="C161" s="301" t="s">
        <v>12</v>
      </c>
      <c r="D161" s="303">
        <v>55</v>
      </c>
      <c r="E161" s="301" t="s">
        <v>183</v>
      </c>
      <c r="F161" s="301">
        <v>120</v>
      </c>
      <c r="G161" s="301">
        <v>121</v>
      </c>
      <c r="H161" s="301" t="s">
        <v>205</v>
      </c>
      <c r="I161" s="301" t="s">
        <v>55</v>
      </c>
      <c r="J161" s="302" t="s">
        <v>28</v>
      </c>
    </row>
    <row r="162" spans="1:10">
      <c r="A162" s="297" t="s">
        <v>23</v>
      </c>
      <c r="B162" s="298" t="s">
        <v>24</v>
      </c>
      <c r="C162" s="298" t="s">
        <v>12</v>
      </c>
      <c r="D162" s="304">
        <v>55</v>
      </c>
      <c r="E162" s="298" t="s">
        <v>183</v>
      </c>
      <c r="F162" s="298">
        <v>121</v>
      </c>
      <c r="G162" s="298">
        <v>123</v>
      </c>
      <c r="H162" s="298">
        <v>1231212</v>
      </c>
      <c r="I162" s="298" t="s">
        <v>55</v>
      </c>
      <c r="J162" s="299" t="s">
        <v>28</v>
      </c>
    </row>
    <row r="163" spans="1:10">
      <c r="A163" s="300" t="s">
        <v>23</v>
      </c>
      <c r="B163" s="301" t="s">
        <v>24</v>
      </c>
      <c r="C163" s="301" t="s">
        <v>12</v>
      </c>
      <c r="D163" s="303">
        <v>55</v>
      </c>
      <c r="E163" s="301" t="s">
        <v>183</v>
      </c>
      <c r="F163" s="301">
        <v>123</v>
      </c>
      <c r="G163" s="301">
        <v>124</v>
      </c>
      <c r="H163" s="301">
        <v>1241232</v>
      </c>
      <c r="I163" s="301" t="s">
        <v>55</v>
      </c>
      <c r="J163" s="302" t="s">
        <v>28</v>
      </c>
    </row>
    <row r="164" spans="1:10">
      <c r="A164" s="297" t="s">
        <v>23</v>
      </c>
      <c r="B164" s="298" t="s">
        <v>24</v>
      </c>
      <c r="C164" s="298" t="s">
        <v>12</v>
      </c>
      <c r="D164" s="304">
        <v>55</v>
      </c>
      <c r="E164" s="298" t="s">
        <v>183</v>
      </c>
      <c r="F164" s="298">
        <v>124</v>
      </c>
      <c r="G164" s="298">
        <v>125</v>
      </c>
      <c r="H164" s="298">
        <v>1251242</v>
      </c>
      <c r="I164" s="298" t="s">
        <v>55</v>
      </c>
      <c r="J164" s="299" t="s">
        <v>28</v>
      </c>
    </row>
    <row r="165" spans="1:10">
      <c r="A165" s="300" t="s">
        <v>23</v>
      </c>
      <c r="B165" s="301" t="s">
        <v>24</v>
      </c>
      <c r="C165" s="301" t="s">
        <v>12</v>
      </c>
      <c r="D165" s="303">
        <v>55</v>
      </c>
      <c r="E165" s="301" t="s">
        <v>183</v>
      </c>
      <c r="F165" s="301">
        <v>125</v>
      </c>
      <c r="G165" s="301">
        <v>126</v>
      </c>
      <c r="H165" s="301">
        <v>1261252</v>
      </c>
      <c r="I165" s="301" t="s">
        <v>55</v>
      </c>
      <c r="J165" s="302" t="s">
        <v>28</v>
      </c>
    </row>
    <row r="166" spans="1:10">
      <c r="A166" s="297" t="s">
        <v>23</v>
      </c>
      <c r="B166" s="298" t="s">
        <v>24</v>
      </c>
      <c r="C166" s="298" t="s">
        <v>12</v>
      </c>
      <c r="D166" s="304">
        <v>55</v>
      </c>
      <c r="E166" s="298" t="s">
        <v>183</v>
      </c>
      <c r="F166" s="298">
        <v>126</v>
      </c>
      <c r="G166" s="298">
        <v>127.20099999999999</v>
      </c>
      <c r="H166" s="298" t="s">
        <v>206</v>
      </c>
      <c r="I166" s="298" t="s">
        <v>55</v>
      </c>
      <c r="J166" s="299" t="s">
        <v>28</v>
      </c>
    </row>
    <row r="167" spans="1:10">
      <c r="A167" s="300" t="s">
        <v>23</v>
      </c>
      <c r="B167" s="301" t="s">
        <v>24</v>
      </c>
      <c r="C167" s="301" t="s">
        <v>12</v>
      </c>
      <c r="D167" s="303">
        <v>55</v>
      </c>
      <c r="E167" s="301" t="s">
        <v>183</v>
      </c>
      <c r="F167" s="301">
        <v>127.20099999999999</v>
      </c>
      <c r="G167" s="301">
        <v>130</v>
      </c>
      <c r="H167" s="301" t="s">
        <v>207</v>
      </c>
      <c r="I167" s="301" t="s">
        <v>59</v>
      </c>
      <c r="J167" s="302" t="s">
        <v>28</v>
      </c>
    </row>
    <row r="168" spans="1:10">
      <c r="A168" s="297" t="s">
        <v>23</v>
      </c>
      <c r="B168" s="298" t="s">
        <v>24</v>
      </c>
      <c r="C168" s="298" t="s">
        <v>12</v>
      </c>
      <c r="D168" s="304">
        <v>55</v>
      </c>
      <c r="E168" s="298" t="s">
        <v>183</v>
      </c>
      <c r="F168" s="298">
        <v>130</v>
      </c>
      <c r="G168" s="298">
        <v>134</v>
      </c>
      <c r="H168" s="298" t="s">
        <v>208</v>
      </c>
      <c r="I168" s="298" t="s">
        <v>59</v>
      </c>
      <c r="J168" s="299" t="s">
        <v>28</v>
      </c>
    </row>
    <row r="169" spans="1:10">
      <c r="A169" s="300" t="s">
        <v>23</v>
      </c>
      <c r="B169" s="301" t="s">
        <v>24</v>
      </c>
      <c r="C169" s="301" t="s">
        <v>12</v>
      </c>
      <c r="D169" s="303">
        <v>55</v>
      </c>
      <c r="E169" s="301" t="s">
        <v>183</v>
      </c>
      <c r="F169" s="301">
        <v>134</v>
      </c>
      <c r="G169" s="301">
        <v>137.46600000000001</v>
      </c>
      <c r="H169" s="301" t="s">
        <v>209</v>
      </c>
      <c r="I169" s="301" t="s">
        <v>59</v>
      </c>
      <c r="J169" s="302" t="s">
        <v>28</v>
      </c>
    </row>
    <row r="170" spans="1:10">
      <c r="A170" s="297" t="s">
        <v>23</v>
      </c>
      <c r="B170" s="298" t="s">
        <v>24</v>
      </c>
      <c r="C170" s="298" t="s">
        <v>12</v>
      </c>
      <c r="D170" s="304">
        <v>55</v>
      </c>
      <c r="E170" s="298" t="s">
        <v>183</v>
      </c>
      <c r="F170" s="298">
        <v>137.46600000000001</v>
      </c>
      <c r="G170" s="298">
        <v>139</v>
      </c>
      <c r="H170" s="298" t="s">
        <v>210</v>
      </c>
      <c r="I170" s="298" t="s">
        <v>63</v>
      </c>
      <c r="J170" s="299" t="s">
        <v>28</v>
      </c>
    </row>
    <row r="171" spans="1:10">
      <c r="A171" s="300" t="s">
        <v>23</v>
      </c>
      <c r="B171" s="301" t="s">
        <v>24</v>
      </c>
      <c r="C171" s="301" t="s">
        <v>12</v>
      </c>
      <c r="D171" s="303">
        <v>55</v>
      </c>
      <c r="E171" s="301" t="s">
        <v>183</v>
      </c>
      <c r="F171" s="301">
        <v>139</v>
      </c>
      <c r="G171" s="301">
        <v>140</v>
      </c>
      <c r="H171" s="301">
        <v>1401392</v>
      </c>
      <c r="I171" s="301" t="s">
        <v>63</v>
      </c>
      <c r="J171" s="302" t="s">
        <v>28</v>
      </c>
    </row>
    <row r="172" spans="1:10">
      <c r="A172" s="297" t="s">
        <v>23</v>
      </c>
      <c r="B172" s="298" t="s">
        <v>24</v>
      </c>
      <c r="C172" s="298" t="s">
        <v>12</v>
      </c>
      <c r="D172" s="304">
        <v>55</v>
      </c>
      <c r="E172" s="298" t="s">
        <v>183</v>
      </c>
      <c r="F172" s="298">
        <v>140</v>
      </c>
      <c r="G172" s="298">
        <v>142</v>
      </c>
      <c r="H172" s="298" t="s">
        <v>211</v>
      </c>
      <c r="I172" s="298" t="s">
        <v>63</v>
      </c>
      <c r="J172" s="299" t="s">
        <v>28</v>
      </c>
    </row>
    <row r="173" spans="1:10">
      <c r="A173" s="300" t="s">
        <v>23</v>
      </c>
      <c r="B173" s="301" t="s">
        <v>24</v>
      </c>
      <c r="C173" s="301" t="s">
        <v>12</v>
      </c>
      <c r="D173" s="303">
        <v>55</v>
      </c>
      <c r="E173" s="301" t="s">
        <v>183</v>
      </c>
      <c r="F173" s="301">
        <v>142</v>
      </c>
      <c r="G173" s="301">
        <v>144</v>
      </c>
      <c r="H173" s="301" t="s">
        <v>212</v>
      </c>
      <c r="I173" s="301" t="s">
        <v>63</v>
      </c>
      <c r="J173" s="302" t="s">
        <v>28</v>
      </c>
    </row>
    <row r="174" spans="1:10">
      <c r="A174" s="297" t="s">
        <v>23</v>
      </c>
      <c r="B174" s="298" t="s">
        <v>24</v>
      </c>
      <c r="C174" s="298" t="s">
        <v>12</v>
      </c>
      <c r="D174" s="304">
        <v>55</v>
      </c>
      <c r="E174" s="298" t="s">
        <v>183</v>
      </c>
      <c r="F174" s="298">
        <v>144</v>
      </c>
      <c r="G174" s="298">
        <v>145.67599999999999</v>
      </c>
      <c r="H174" s="298" t="s">
        <v>213</v>
      </c>
      <c r="I174" s="298" t="s">
        <v>63</v>
      </c>
      <c r="J174" s="299" t="s">
        <v>28</v>
      </c>
    </row>
    <row r="175" spans="1:10">
      <c r="A175" s="300" t="s">
        <v>23</v>
      </c>
      <c r="B175" s="301" t="s">
        <v>24</v>
      </c>
      <c r="C175" s="301" t="s">
        <v>12</v>
      </c>
      <c r="D175" s="303">
        <v>55</v>
      </c>
      <c r="E175" s="301" t="s">
        <v>183</v>
      </c>
      <c r="F175" s="301">
        <v>145.67599999999999</v>
      </c>
      <c r="G175" s="301">
        <v>147</v>
      </c>
      <c r="H175" s="301" t="s">
        <v>214</v>
      </c>
      <c r="I175" s="301" t="s">
        <v>63</v>
      </c>
      <c r="J175" s="302" t="s">
        <v>28</v>
      </c>
    </row>
    <row r="176" spans="1:10">
      <c r="A176" s="297" t="s">
        <v>23</v>
      </c>
      <c r="B176" s="298" t="s">
        <v>24</v>
      </c>
      <c r="C176" s="298" t="s">
        <v>12</v>
      </c>
      <c r="D176" s="304">
        <v>55</v>
      </c>
      <c r="E176" s="298" t="s">
        <v>183</v>
      </c>
      <c r="F176" s="298">
        <v>147</v>
      </c>
      <c r="G176" s="298">
        <v>148</v>
      </c>
      <c r="H176" s="298" t="s">
        <v>215</v>
      </c>
      <c r="I176" s="298" t="s">
        <v>69</v>
      </c>
      <c r="J176" s="299" t="s">
        <v>28</v>
      </c>
    </row>
    <row r="177" spans="1:10">
      <c r="A177" s="300" t="s">
        <v>23</v>
      </c>
      <c r="B177" s="301" t="s">
        <v>24</v>
      </c>
      <c r="C177" s="301" t="s">
        <v>12</v>
      </c>
      <c r="D177" s="303">
        <v>55</v>
      </c>
      <c r="E177" s="301" t="s">
        <v>183</v>
      </c>
      <c r="F177" s="301">
        <v>148</v>
      </c>
      <c r="G177" s="301">
        <v>149</v>
      </c>
      <c r="H177" s="301">
        <v>1491482</v>
      </c>
      <c r="I177" s="301" t="s">
        <v>69</v>
      </c>
      <c r="J177" s="302" t="s">
        <v>28</v>
      </c>
    </row>
    <row r="178" spans="1:10">
      <c r="A178" s="297" t="s">
        <v>23</v>
      </c>
      <c r="B178" s="298" t="s">
        <v>24</v>
      </c>
      <c r="C178" s="298" t="s">
        <v>12</v>
      </c>
      <c r="D178" s="304">
        <v>55</v>
      </c>
      <c r="E178" s="298" t="s">
        <v>183</v>
      </c>
      <c r="F178" s="298">
        <v>149</v>
      </c>
      <c r="G178" s="298">
        <v>150</v>
      </c>
      <c r="H178" s="298">
        <v>1501492</v>
      </c>
      <c r="I178" s="298" t="s">
        <v>69</v>
      </c>
      <c r="J178" s="299" t="s">
        <v>28</v>
      </c>
    </row>
    <row r="179" spans="1:10">
      <c r="A179" s="300" t="s">
        <v>23</v>
      </c>
      <c r="B179" s="301" t="s">
        <v>24</v>
      </c>
      <c r="C179" s="301" t="s">
        <v>12</v>
      </c>
      <c r="D179" s="303">
        <v>55</v>
      </c>
      <c r="E179" s="301" t="s">
        <v>183</v>
      </c>
      <c r="F179" s="301">
        <v>150</v>
      </c>
      <c r="G179" s="301">
        <v>151.89099999999999</v>
      </c>
      <c r="H179" s="301" t="s">
        <v>216</v>
      </c>
      <c r="I179" s="301" t="s">
        <v>69</v>
      </c>
      <c r="J179" s="302" t="s">
        <v>28</v>
      </c>
    </row>
    <row r="180" spans="1:10">
      <c r="A180" s="297" t="s">
        <v>23</v>
      </c>
      <c r="B180" s="298" t="s">
        <v>24</v>
      </c>
      <c r="C180" s="298" t="s">
        <v>12</v>
      </c>
      <c r="D180" s="304">
        <v>55</v>
      </c>
      <c r="E180" s="298" t="s">
        <v>183</v>
      </c>
      <c r="F180" s="298">
        <v>151.89099999999999</v>
      </c>
      <c r="G180" s="298">
        <v>153</v>
      </c>
      <c r="H180" s="298" t="s">
        <v>217</v>
      </c>
      <c r="I180" s="298" t="s">
        <v>69</v>
      </c>
      <c r="J180" s="299" t="s">
        <v>28</v>
      </c>
    </row>
    <row r="181" spans="1:10">
      <c r="A181" s="305" t="s">
        <v>23</v>
      </c>
      <c r="B181" s="306" t="s">
        <v>24</v>
      </c>
      <c r="C181" s="306" t="s">
        <v>12</v>
      </c>
      <c r="D181" s="307">
        <v>55</v>
      </c>
      <c r="E181" s="306" t="s">
        <v>183</v>
      </c>
      <c r="F181" s="306">
        <v>153</v>
      </c>
      <c r="G181" s="306">
        <v>154</v>
      </c>
      <c r="H181" s="306" t="s">
        <v>218</v>
      </c>
      <c r="I181" s="306" t="s">
        <v>73</v>
      </c>
      <c r="J181" s="308" t="s">
        <v>28</v>
      </c>
    </row>
    <row r="182" spans="1:10">
      <c r="A182" s="297" t="s">
        <v>23</v>
      </c>
      <c r="B182" s="298" t="s">
        <v>24</v>
      </c>
      <c r="C182" s="298" t="s">
        <v>12</v>
      </c>
      <c r="D182" s="304">
        <v>55</v>
      </c>
      <c r="E182" s="298" t="s">
        <v>183</v>
      </c>
      <c r="F182" s="298">
        <v>154</v>
      </c>
      <c r="G182" s="298">
        <v>155</v>
      </c>
      <c r="H182" s="298">
        <v>1551542</v>
      </c>
      <c r="I182" s="298" t="s">
        <v>69</v>
      </c>
      <c r="J182" s="299" t="s">
        <v>28</v>
      </c>
    </row>
    <row r="183" spans="1:10">
      <c r="A183" s="300" t="s">
        <v>23</v>
      </c>
      <c r="B183" s="301" t="s">
        <v>24</v>
      </c>
      <c r="C183" s="301" t="s">
        <v>12</v>
      </c>
      <c r="D183" s="303">
        <v>55</v>
      </c>
      <c r="E183" s="301" t="s">
        <v>183</v>
      </c>
      <c r="F183" s="301">
        <v>155</v>
      </c>
      <c r="G183" s="301">
        <v>156</v>
      </c>
      <c r="H183" s="301">
        <v>1561552</v>
      </c>
      <c r="I183" s="301" t="s">
        <v>69</v>
      </c>
      <c r="J183" s="302" t="s">
        <v>28</v>
      </c>
    </row>
    <row r="184" spans="1:10">
      <c r="A184" s="297" t="s">
        <v>23</v>
      </c>
      <c r="B184" s="298" t="s">
        <v>24</v>
      </c>
      <c r="C184" s="298" t="s">
        <v>12</v>
      </c>
      <c r="D184" s="304">
        <v>55</v>
      </c>
      <c r="E184" s="298" t="s">
        <v>183</v>
      </c>
      <c r="F184" s="298">
        <v>156</v>
      </c>
      <c r="G184" s="298">
        <v>157</v>
      </c>
      <c r="H184" s="298">
        <v>1571562</v>
      </c>
      <c r="I184" s="298" t="s">
        <v>69</v>
      </c>
      <c r="J184" s="299" t="s">
        <v>28</v>
      </c>
    </row>
    <row r="185" spans="1:10">
      <c r="A185" s="300" t="s">
        <v>23</v>
      </c>
      <c r="B185" s="301" t="s">
        <v>24</v>
      </c>
      <c r="C185" s="301" t="s">
        <v>12</v>
      </c>
      <c r="D185" s="303">
        <v>55</v>
      </c>
      <c r="E185" s="301" t="s">
        <v>183</v>
      </c>
      <c r="F185" s="301">
        <v>157</v>
      </c>
      <c r="G185" s="301">
        <v>158</v>
      </c>
      <c r="H185" s="301" t="s">
        <v>219</v>
      </c>
      <c r="I185" s="301" t="s">
        <v>69</v>
      </c>
      <c r="J185" s="302" t="s">
        <v>28</v>
      </c>
    </row>
    <row r="186" spans="1:10">
      <c r="A186" s="297" t="s">
        <v>23</v>
      </c>
      <c r="B186" s="298" t="s">
        <v>24</v>
      </c>
      <c r="C186" s="298" t="s">
        <v>12</v>
      </c>
      <c r="D186" s="304">
        <v>55</v>
      </c>
      <c r="E186" s="298" t="s">
        <v>183</v>
      </c>
      <c r="F186" s="298">
        <v>158</v>
      </c>
      <c r="G186" s="298">
        <v>159</v>
      </c>
      <c r="H186" s="298" t="s">
        <v>220</v>
      </c>
      <c r="I186" s="298" t="s">
        <v>69</v>
      </c>
      <c r="J186" s="299" t="s">
        <v>28</v>
      </c>
    </row>
    <row r="187" spans="1:10">
      <c r="A187" s="300" t="s">
        <v>76</v>
      </c>
      <c r="B187" s="301" t="s">
        <v>77</v>
      </c>
      <c r="C187" s="301" t="s">
        <v>12</v>
      </c>
      <c r="D187" s="303">
        <v>56</v>
      </c>
      <c r="E187" s="301" t="s">
        <v>221</v>
      </c>
      <c r="F187" s="301">
        <v>146.83500000000001</v>
      </c>
      <c r="G187" s="301">
        <v>149.19999999999999</v>
      </c>
      <c r="H187" s="301" t="s">
        <v>222</v>
      </c>
      <c r="I187" s="301" t="s">
        <v>83</v>
      </c>
      <c r="J187" s="302" t="s">
        <v>81</v>
      </c>
    </row>
    <row r="188" spans="1:10">
      <c r="A188" s="297" t="s">
        <v>76</v>
      </c>
      <c r="B188" s="298" t="s">
        <v>77</v>
      </c>
      <c r="C188" s="298" t="s">
        <v>12</v>
      </c>
      <c r="D188" s="304">
        <v>56</v>
      </c>
      <c r="E188" s="298" t="s">
        <v>221</v>
      </c>
      <c r="F188" s="298">
        <v>149.19999999999999</v>
      </c>
      <c r="G188" s="298">
        <v>151.506</v>
      </c>
      <c r="H188" s="298" t="s">
        <v>223</v>
      </c>
      <c r="I188" s="298" t="s">
        <v>83</v>
      </c>
      <c r="J188" s="299" t="s">
        <v>81</v>
      </c>
    </row>
    <row r="189" spans="1:10">
      <c r="A189" s="300" t="s">
        <v>76</v>
      </c>
      <c r="B189" s="301" t="s">
        <v>77</v>
      </c>
      <c r="C189" s="301" t="s">
        <v>12</v>
      </c>
      <c r="D189" s="303">
        <v>56</v>
      </c>
      <c r="E189" s="301" t="s">
        <v>221</v>
      </c>
      <c r="F189" s="301">
        <v>151.506</v>
      </c>
      <c r="G189" s="301">
        <v>153.958</v>
      </c>
      <c r="H189" s="301" t="s">
        <v>224</v>
      </c>
      <c r="I189" s="301" t="s">
        <v>83</v>
      </c>
      <c r="J189" s="302" t="s">
        <v>81</v>
      </c>
    </row>
    <row r="190" spans="1:10">
      <c r="A190" s="297" t="s">
        <v>76</v>
      </c>
      <c r="B190" s="298" t="s">
        <v>77</v>
      </c>
      <c r="C190" s="298" t="s">
        <v>12</v>
      </c>
      <c r="D190" s="304">
        <v>56</v>
      </c>
      <c r="E190" s="298" t="s">
        <v>221</v>
      </c>
      <c r="F190" s="298">
        <v>153.958</v>
      </c>
      <c r="G190" s="298">
        <v>157.929</v>
      </c>
      <c r="H190" s="298" t="s">
        <v>225</v>
      </c>
      <c r="I190" s="298" t="s">
        <v>226</v>
      </c>
      <c r="J190" s="299" t="s">
        <v>81</v>
      </c>
    </row>
    <row r="191" spans="1:10">
      <c r="A191" s="300" t="s">
        <v>76</v>
      </c>
      <c r="B191" s="301" t="s">
        <v>77</v>
      </c>
      <c r="C191" s="301" t="s">
        <v>12</v>
      </c>
      <c r="D191" s="303">
        <v>56</v>
      </c>
      <c r="E191" s="301" t="s">
        <v>221</v>
      </c>
      <c r="F191" s="301">
        <v>157.929</v>
      </c>
      <c r="G191" s="301">
        <v>159.25800000000001</v>
      </c>
      <c r="H191" s="301" t="s">
        <v>227</v>
      </c>
      <c r="I191" s="301" t="s">
        <v>228</v>
      </c>
      <c r="J191" s="302" t="s">
        <v>81</v>
      </c>
    </row>
    <row r="192" spans="1:10">
      <c r="A192" s="297" t="s">
        <v>76</v>
      </c>
      <c r="B192" s="298" t="s">
        <v>77</v>
      </c>
      <c r="C192" s="298" t="s">
        <v>12</v>
      </c>
      <c r="D192" s="304">
        <v>56</v>
      </c>
      <c r="E192" s="298" t="s">
        <v>221</v>
      </c>
      <c r="F192" s="298">
        <v>159.25800000000001</v>
      </c>
      <c r="G192" s="298">
        <v>162</v>
      </c>
      <c r="H192" s="298" t="s">
        <v>229</v>
      </c>
      <c r="I192" s="298" t="s">
        <v>86</v>
      </c>
      <c r="J192" s="299" t="s">
        <v>81</v>
      </c>
    </row>
    <row r="193" spans="1:10">
      <c r="A193" s="300" t="s">
        <v>76</v>
      </c>
      <c r="B193" s="301" t="s">
        <v>77</v>
      </c>
      <c r="C193" s="301" t="s">
        <v>12</v>
      </c>
      <c r="D193" s="303">
        <v>56</v>
      </c>
      <c r="E193" s="301" t="s">
        <v>221</v>
      </c>
      <c r="F193" s="301">
        <v>162</v>
      </c>
      <c r="G193" s="301">
        <v>164.6</v>
      </c>
      <c r="H193" s="301" t="s">
        <v>230</v>
      </c>
      <c r="I193" s="301" t="s">
        <v>86</v>
      </c>
      <c r="J193" s="302" t="s">
        <v>81</v>
      </c>
    </row>
    <row r="194" spans="1:10">
      <c r="A194" s="297" t="s">
        <v>76</v>
      </c>
      <c r="B194" s="298" t="s">
        <v>77</v>
      </c>
      <c r="C194" s="298" t="s">
        <v>12</v>
      </c>
      <c r="D194" s="304">
        <v>56</v>
      </c>
      <c r="E194" s="298" t="s">
        <v>221</v>
      </c>
      <c r="F194" s="298">
        <v>164.6</v>
      </c>
      <c r="G194" s="298">
        <v>167.40199999999999</v>
      </c>
      <c r="H194" s="298" t="s">
        <v>231</v>
      </c>
      <c r="I194" s="298" t="s">
        <v>86</v>
      </c>
      <c r="J194" s="299" t="s">
        <v>81</v>
      </c>
    </row>
    <row r="195" spans="1:10">
      <c r="A195" s="300" t="s">
        <v>76</v>
      </c>
      <c r="B195" s="301" t="s">
        <v>77</v>
      </c>
      <c r="C195" s="301" t="s">
        <v>12</v>
      </c>
      <c r="D195" s="303">
        <v>56</v>
      </c>
      <c r="E195" s="301" t="s">
        <v>221</v>
      </c>
      <c r="F195" s="301">
        <v>167.40199999999999</v>
      </c>
      <c r="G195" s="301">
        <v>168.51</v>
      </c>
      <c r="H195" s="301" t="s">
        <v>232</v>
      </c>
      <c r="I195" s="301" t="s">
        <v>233</v>
      </c>
      <c r="J195" s="302" t="s">
        <v>81</v>
      </c>
    </row>
    <row r="196" spans="1:10">
      <c r="A196" s="297" t="s">
        <v>76</v>
      </c>
      <c r="B196" s="298" t="s">
        <v>77</v>
      </c>
      <c r="C196" s="298" t="s">
        <v>12</v>
      </c>
      <c r="D196" s="304">
        <v>56</v>
      </c>
      <c r="E196" s="298" t="s">
        <v>221</v>
      </c>
      <c r="F196" s="298">
        <v>168.51</v>
      </c>
      <c r="G196" s="298">
        <v>172</v>
      </c>
      <c r="H196" s="298" t="s">
        <v>234</v>
      </c>
      <c r="I196" s="298" t="s">
        <v>90</v>
      </c>
      <c r="J196" s="299" t="s">
        <v>81</v>
      </c>
    </row>
    <row r="197" spans="1:10">
      <c r="A197" s="300" t="s">
        <v>76</v>
      </c>
      <c r="B197" s="301" t="s">
        <v>77</v>
      </c>
      <c r="C197" s="301" t="s">
        <v>12</v>
      </c>
      <c r="D197" s="303">
        <v>56</v>
      </c>
      <c r="E197" s="301" t="s">
        <v>221</v>
      </c>
      <c r="F197" s="301">
        <v>172</v>
      </c>
      <c r="G197" s="301">
        <v>175</v>
      </c>
      <c r="H197" s="301" t="s">
        <v>235</v>
      </c>
      <c r="I197" s="301" t="s">
        <v>90</v>
      </c>
      <c r="J197" s="302" t="s">
        <v>81</v>
      </c>
    </row>
    <row r="198" spans="1:10">
      <c r="A198" s="297" t="s">
        <v>76</v>
      </c>
      <c r="B198" s="298" t="s">
        <v>77</v>
      </c>
      <c r="C198" s="298" t="s">
        <v>12</v>
      </c>
      <c r="D198" s="304">
        <v>56</v>
      </c>
      <c r="E198" s="298" t="s">
        <v>221</v>
      </c>
      <c r="F198" s="298">
        <v>175</v>
      </c>
      <c r="G198" s="298">
        <v>178.39</v>
      </c>
      <c r="H198" s="298" t="s">
        <v>236</v>
      </c>
      <c r="I198" s="298" t="s">
        <v>90</v>
      </c>
      <c r="J198" s="299" t="s">
        <v>81</v>
      </c>
    </row>
    <row r="199" spans="1:10">
      <c r="A199" s="300" t="s">
        <v>76</v>
      </c>
      <c r="B199" s="301" t="s">
        <v>77</v>
      </c>
      <c r="C199" s="301" t="s">
        <v>12</v>
      </c>
      <c r="D199" s="303">
        <v>56</v>
      </c>
      <c r="E199" s="301" t="s">
        <v>221</v>
      </c>
      <c r="F199" s="301">
        <v>178.39</v>
      </c>
      <c r="G199" s="301">
        <v>181</v>
      </c>
      <c r="H199" s="301" t="s">
        <v>237</v>
      </c>
      <c r="I199" s="301" t="s">
        <v>94</v>
      </c>
      <c r="J199" s="302" t="s">
        <v>81</v>
      </c>
    </row>
    <row r="200" spans="1:10">
      <c r="A200" s="297" t="s">
        <v>76</v>
      </c>
      <c r="B200" s="298" t="s">
        <v>77</v>
      </c>
      <c r="C200" s="298" t="s">
        <v>12</v>
      </c>
      <c r="D200" s="304">
        <v>56</v>
      </c>
      <c r="E200" s="298" t="s">
        <v>221</v>
      </c>
      <c r="F200" s="298">
        <v>181</v>
      </c>
      <c r="G200" s="298">
        <v>183</v>
      </c>
      <c r="H200" s="298" t="s">
        <v>238</v>
      </c>
      <c r="I200" s="298" t="s">
        <v>94</v>
      </c>
      <c r="J200" s="299" t="s">
        <v>81</v>
      </c>
    </row>
    <row r="201" spans="1:10">
      <c r="A201" s="300" t="s">
        <v>76</v>
      </c>
      <c r="B201" s="301" t="s">
        <v>77</v>
      </c>
      <c r="C201" s="301" t="s">
        <v>12</v>
      </c>
      <c r="D201" s="303">
        <v>56</v>
      </c>
      <c r="E201" s="301" t="s">
        <v>221</v>
      </c>
      <c r="F201" s="301">
        <v>183</v>
      </c>
      <c r="G201" s="301">
        <v>185</v>
      </c>
      <c r="H201" s="301">
        <v>1831852</v>
      </c>
      <c r="I201" s="301" t="s">
        <v>94</v>
      </c>
      <c r="J201" s="302" t="s">
        <v>81</v>
      </c>
    </row>
    <row r="202" spans="1:10">
      <c r="A202" s="297" t="s">
        <v>76</v>
      </c>
      <c r="B202" s="298" t="s">
        <v>77</v>
      </c>
      <c r="C202" s="298" t="s">
        <v>12</v>
      </c>
      <c r="D202" s="304">
        <v>56</v>
      </c>
      <c r="E202" s="298" t="s">
        <v>221</v>
      </c>
      <c r="F202" s="298">
        <v>185</v>
      </c>
      <c r="G202" s="298">
        <v>187.06899999999999</v>
      </c>
      <c r="H202" s="298" t="s">
        <v>239</v>
      </c>
      <c r="I202" s="298" t="s">
        <v>94</v>
      </c>
      <c r="J202" s="299" t="s">
        <v>81</v>
      </c>
    </row>
    <row r="203" spans="1:10">
      <c r="A203" s="300" t="s">
        <v>76</v>
      </c>
      <c r="B203" s="301" t="s">
        <v>77</v>
      </c>
      <c r="C203" s="301" t="s">
        <v>12</v>
      </c>
      <c r="D203" s="303">
        <v>56</v>
      </c>
      <c r="E203" s="301" t="s">
        <v>221</v>
      </c>
      <c r="F203" s="301">
        <v>187.06899999999999</v>
      </c>
      <c r="G203" s="301">
        <v>189</v>
      </c>
      <c r="H203" s="301" t="s">
        <v>240</v>
      </c>
      <c r="I203" s="301" t="s">
        <v>241</v>
      </c>
      <c r="J203" s="302" t="s">
        <v>81</v>
      </c>
    </row>
    <row r="204" spans="1:10">
      <c r="A204" s="297" t="s">
        <v>76</v>
      </c>
      <c r="B204" s="298" t="s">
        <v>77</v>
      </c>
      <c r="C204" s="298" t="s">
        <v>12</v>
      </c>
      <c r="D204" s="304">
        <v>56</v>
      </c>
      <c r="E204" s="298" t="s">
        <v>221</v>
      </c>
      <c r="F204" s="298">
        <v>189</v>
      </c>
      <c r="G204" s="298">
        <v>192.523</v>
      </c>
      <c r="H204" s="298" t="s">
        <v>242</v>
      </c>
      <c r="I204" s="298" t="s">
        <v>241</v>
      </c>
      <c r="J204" s="299" t="s">
        <v>81</v>
      </c>
    </row>
    <row r="205" spans="1:10">
      <c r="A205" s="300" t="s">
        <v>76</v>
      </c>
      <c r="B205" s="301" t="s">
        <v>77</v>
      </c>
      <c r="C205" s="301" t="s">
        <v>12</v>
      </c>
      <c r="D205" s="303">
        <v>56</v>
      </c>
      <c r="E205" s="301" t="s">
        <v>221</v>
      </c>
      <c r="F205" s="301">
        <v>192.523</v>
      </c>
      <c r="G205" s="301">
        <v>195</v>
      </c>
      <c r="H205" s="301" t="s">
        <v>243</v>
      </c>
      <c r="I205" s="301" t="s">
        <v>98</v>
      </c>
      <c r="J205" s="302" t="s">
        <v>81</v>
      </c>
    </row>
    <row r="206" spans="1:10">
      <c r="A206" s="297" t="s">
        <v>76</v>
      </c>
      <c r="B206" s="298" t="s">
        <v>77</v>
      </c>
      <c r="C206" s="298" t="s">
        <v>12</v>
      </c>
      <c r="D206" s="304">
        <v>56</v>
      </c>
      <c r="E206" s="298" t="s">
        <v>221</v>
      </c>
      <c r="F206" s="298">
        <v>195</v>
      </c>
      <c r="G206" s="298">
        <v>198.36</v>
      </c>
      <c r="H206" s="298" t="s">
        <v>244</v>
      </c>
      <c r="I206" s="298" t="s">
        <v>98</v>
      </c>
      <c r="J206" s="299" t="s">
        <v>81</v>
      </c>
    </row>
    <row r="207" spans="1:10">
      <c r="A207" s="300" t="s">
        <v>76</v>
      </c>
      <c r="B207" s="301" t="s">
        <v>77</v>
      </c>
      <c r="C207" s="301" t="s">
        <v>12</v>
      </c>
      <c r="D207" s="303">
        <v>56</v>
      </c>
      <c r="E207" s="301" t="s">
        <v>221</v>
      </c>
      <c r="F207" s="301">
        <v>198.36</v>
      </c>
      <c r="G207" s="301">
        <v>201</v>
      </c>
      <c r="H207" s="301" t="s">
        <v>245</v>
      </c>
      <c r="I207" s="301" t="s">
        <v>101</v>
      </c>
      <c r="J207" s="302" t="s">
        <v>81</v>
      </c>
    </row>
    <row r="208" spans="1:10">
      <c r="A208" s="297" t="s">
        <v>76</v>
      </c>
      <c r="B208" s="298" t="s">
        <v>77</v>
      </c>
      <c r="C208" s="298" t="s">
        <v>12</v>
      </c>
      <c r="D208" s="304">
        <v>56</v>
      </c>
      <c r="E208" s="298" t="s">
        <v>221</v>
      </c>
      <c r="F208" s="298">
        <v>201</v>
      </c>
      <c r="G208" s="298">
        <v>203.85400000000001</v>
      </c>
      <c r="H208" s="298" t="s">
        <v>246</v>
      </c>
      <c r="I208" s="298" t="s">
        <v>101</v>
      </c>
      <c r="J208" s="299" t="s">
        <v>81</v>
      </c>
    </row>
    <row r="209" spans="1:10">
      <c r="A209" s="300" t="s">
        <v>76</v>
      </c>
      <c r="B209" s="301" t="s">
        <v>77</v>
      </c>
      <c r="C209" s="301" t="s">
        <v>12</v>
      </c>
      <c r="D209" s="303">
        <v>56</v>
      </c>
      <c r="E209" s="301" t="s">
        <v>221</v>
      </c>
      <c r="F209" s="301">
        <v>203.85400000000001</v>
      </c>
      <c r="G209" s="301">
        <v>206</v>
      </c>
      <c r="H209" s="301" t="s">
        <v>247</v>
      </c>
      <c r="I209" s="301" t="s">
        <v>248</v>
      </c>
      <c r="J209" s="302" t="s">
        <v>81</v>
      </c>
    </row>
    <row r="210" spans="1:10">
      <c r="A210" s="297" t="s">
        <v>76</v>
      </c>
      <c r="B210" s="298" t="s">
        <v>77</v>
      </c>
      <c r="C210" s="298" t="s">
        <v>12</v>
      </c>
      <c r="D210" s="304">
        <v>56</v>
      </c>
      <c r="E210" s="298" t="s">
        <v>221</v>
      </c>
      <c r="F210" s="298">
        <v>206</v>
      </c>
      <c r="G210" s="298">
        <v>208.61099999999999</v>
      </c>
      <c r="H210" s="298" t="s">
        <v>249</v>
      </c>
      <c r="I210" s="298" t="s">
        <v>248</v>
      </c>
      <c r="J210" s="299" t="s">
        <v>81</v>
      </c>
    </row>
    <row r="211" spans="1:10">
      <c r="A211" s="300" t="s">
        <v>76</v>
      </c>
      <c r="B211" s="301" t="s">
        <v>77</v>
      </c>
      <c r="C211" s="301" t="s">
        <v>12</v>
      </c>
      <c r="D211" s="303">
        <v>56</v>
      </c>
      <c r="E211" s="301" t="s">
        <v>221</v>
      </c>
      <c r="F211" s="301">
        <v>208.61099999999999</v>
      </c>
      <c r="G211" s="301">
        <v>211</v>
      </c>
      <c r="H211" s="301" t="s">
        <v>250</v>
      </c>
      <c r="I211" s="301" t="s">
        <v>104</v>
      </c>
      <c r="J211" s="302" t="s">
        <v>81</v>
      </c>
    </row>
    <row r="212" spans="1:10">
      <c r="A212" s="297" t="s">
        <v>76</v>
      </c>
      <c r="B212" s="298" t="s">
        <v>77</v>
      </c>
      <c r="C212" s="298" t="s">
        <v>12</v>
      </c>
      <c r="D212" s="304">
        <v>56</v>
      </c>
      <c r="E212" s="298" t="s">
        <v>221</v>
      </c>
      <c r="F212" s="298">
        <v>211</v>
      </c>
      <c r="G212" s="298">
        <v>216</v>
      </c>
      <c r="H212" s="298" t="s">
        <v>251</v>
      </c>
      <c r="I212" s="298" t="s">
        <v>104</v>
      </c>
      <c r="J212" s="299" t="s">
        <v>81</v>
      </c>
    </row>
    <row r="213" spans="1:10">
      <c r="A213" s="300" t="s">
        <v>76</v>
      </c>
      <c r="B213" s="301" t="s">
        <v>77</v>
      </c>
      <c r="C213" s="301" t="s">
        <v>12</v>
      </c>
      <c r="D213" s="303">
        <v>56</v>
      </c>
      <c r="E213" s="301" t="s">
        <v>221</v>
      </c>
      <c r="F213" s="301">
        <v>216</v>
      </c>
      <c r="G213" s="301">
        <v>218.80799999999999</v>
      </c>
      <c r="H213" s="301" t="s">
        <v>252</v>
      </c>
      <c r="I213" s="301" t="s">
        <v>104</v>
      </c>
      <c r="J213" s="302" t="s">
        <v>81</v>
      </c>
    </row>
    <row r="214" spans="1:10">
      <c r="A214" s="297" t="s">
        <v>76</v>
      </c>
      <c r="B214" s="298" t="s">
        <v>77</v>
      </c>
      <c r="C214" s="298" t="s">
        <v>12</v>
      </c>
      <c r="D214" s="304">
        <v>56</v>
      </c>
      <c r="E214" s="298" t="s">
        <v>221</v>
      </c>
      <c r="F214" s="298">
        <v>218.80799999999999</v>
      </c>
      <c r="G214" s="298">
        <v>221</v>
      </c>
      <c r="H214" s="298" t="s">
        <v>253</v>
      </c>
      <c r="I214" s="298" t="s">
        <v>108</v>
      </c>
      <c r="J214" s="299" t="s">
        <v>81</v>
      </c>
    </row>
    <row r="215" spans="1:10">
      <c r="A215" s="300" t="s">
        <v>76</v>
      </c>
      <c r="B215" s="301" t="s">
        <v>77</v>
      </c>
      <c r="C215" s="301" t="s">
        <v>12</v>
      </c>
      <c r="D215" s="303">
        <v>56</v>
      </c>
      <c r="E215" s="301" t="s">
        <v>221</v>
      </c>
      <c r="F215" s="301">
        <v>221</v>
      </c>
      <c r="G215" s="301">
        <v>222</v>
      </c>
      <c r="H215" s="301" t="s">
        <v>254</v>
      </c>
      <c r="I215" s="301" t="s">
        <v>108</v>
      </c>
      <c r="J215" s="302" t="s">
        <v>81</v>
      </c>
    </row>
    <row r="216" spans="1:10">
      <c r="A216" s="297" t="s">
        <v>76</v>
      </c>
      <c r="B216" s="298" t="s">
        <v>77</v>
      </c>
      <c r="C216" s="298" t="s">
        <v>12</v>
      </c>
      <c r="D216" s="304">
        <v>56</v>
      </c>
      <c r="E216" s="298" t="s">
        <v>221</v>
      </c>
      <c r="F216" s="298">
        <v>222</v>
      </c>
      <c r="G216" s="298">
        <v>224</v>
      </c>
      <c r="H216" s="298">
        <v>2222242</v>
      </c>
      <c r="I216" s="298" t="s">
        <v>108</v>
      </c>
      <c r="J216" s="299" t="s">
        <v>81</v>
      </c>
    </row>
    <row r="217" spans="1:10">
      <c r="A217" s="300" t="s">
        <v>76</v>
      </c>
      <c r="B217" s="301" t="s">
        <v>77</v>
      </c>
      <c r="C217" s="301" t="s">
        <v>12</v>
      </c>
      <c r="D217" s="303">
        <v>56</v>
      </c>
      <c r="E217" s="301" t="s">
        <v>221</v>
      </c>
      <c r="F217" s="301">
        <v>224</v>
      </c>
      <c r="G217" s="301">
        <v>225</v>
      </c>
      <c r="H217" s="301" t="s">
        <v>255</v>
      </c>
      <c r="I217" s="301" t="s">
        <v>108</v>
      </c>
      <c r="J217" s="302" t="s">
        <v>81</v>
      </c>
    </row>
    <row r="218" spans="1:10">
      <c r="A218" s="297" t="s">
        <v>76</v>
      </c>
      <c r="B218" s="298" t="s">
        <v>77</v>
      </c>
      <c r="C218" s="298" t="s">
        <v>12</v>
      </c>
      <c r="D218" s="304">
        <v>56</v>
      </c>
      <c r="E218" s="298" t="s">
        <v>221</v>
      </c>
      <c r="F218" s="298">
        <v>225</v>
      </c>
      <c r="G218" s="298">
        <v>227</v>
      </c>
      <c r="H218" s="298" t="s">
        <v>256</v>
      </c>
      <c r="I218" s="298" t="s">
        <v>108</v>
      </c>
      <c r="J218" s="299" t="s">
        <v>81</v>
      </c>
    </row>
    <row r="219" spans="1:10">
      <c r="A219" s="300" t="s">
        <v>76</v>
      </c>
      <c r="B219" s="301" t="s">
        <v>77</v>
      </c>
      <c r="C219" s="301" t="s">
        <v>12</v>
      </c>
      <c r="D219" s="303">
        <v>56</v>
      </c>
      <c r="E219" s="301" t="s">
        <v>221</v>
      </c>
      <c r="F219" s="301">
        <v>227</v>
      </c>
      <c r="G219" s="301">
        <v>229.23699999999999</v>
      </c>
      <c r="H219" s="301" t="s">
        <v>257</v>
      </c>
      <c r="I219" s="301" t="s">
        <v>108</v>
      </c>
      <c r="J219" s="302" t="s">
        <v>81</v>
      </c>
    </row>
    <row r="220" spans="1:10">
      <c r="A220" s="297" t="s">
        <v>76</v>
      </c>
      <c r="B220" s="298" t="s">
        <v>77</v>
      </c>
      <c r="C220" s="298" t="s">
        <v>12</v>
      </c>
      <c r="D220" s="304">
        <v>56</v>
      </c>
      <c r="E220" s="298" t="s">
        <v>221</v>
      </c>
      <c r="F220" s="298">
        <v>229.23699999999999</v>
      </c>
      <c r="G220" s="298">
        <v>232</v>
      </c>
      <c r="H220" s="298" t="s">
        <v>258</v>
      </c>
      <c r="I220" s="298" t="s">
        <v>114</v>
      </c>
      <c r="J220" s="299" t="s">
        <v>81</v>
      </c>
    </row>
    <row r="221" spans="1:10">
      <c r="A221" s="300" t="s">
        <v>76</v>
      </c>
      <c r="B221" s="301" t="s">
        <v>77</v>
      </c>
      <c r="C221" s="301" t="s">
        <v>12</v>
      </c>
      <c r="D221" s="303">
        <v>56</v>
      </c>
      <c r="E221" s="301" t="s">
        <v>221</v>
      </c>
      <c r="F221" s="301">
        <v>232</v>
      </c>
      <c r="G221" s="301">
        <v>235</v>
      </c>
      <c r="H221" s="301" t="s">
        <v>259</v>
      </c>
      <c r="I221" s="301" t="s">
        <v>114</v>
      </c>
      <c r="J221" s="302" t="s">
        <v>81</v>
      </c>
    </row>
    <row r="222" spans="1:10">
      <c r="A222" s="297" t="s">
        <v>76</v>
      </c>
      <c r="B222" s="298" t="s">
        <v>77</v>
      </c>
      <c r="C222" s="298" t="s">
        <v>12</v>
      </c>
      <c r="D222" s="304">
        <v>56</v>
      </c>
      <c r="E222" s="298" t="s">
        <v>221</v>
      </c>
      <c r="F222" s="298">
        <v>235</v>
      </c>
      <c r="G222" s="298">
        <v>237.85300000000001</v>
      </c>
      <c r="H222" s="298" t="s">
        <v>260</v>
      </c>
      <c r="I222" s="298" t="s">
        <v>114</v>
      </c>
      <c r="J222" s="299" t="s">
        <v>81</v>
      </c>
    </row>
    <row r="223" spans="1:10">
      <c r="A223" s="300" t="s">
        <v>76</v>
      </c>
      <c r="B223" s="301" t="s">
        <v>77</v>
      </c>
      <c r="C223" s="301" t="s">
        <v>12</v>
      </c>
      <c r="D223" s="303">
        <v>56</v>
      </c>
      <c r="E223" s="301" t="s">
        <v>221</v>
      </c>
      <c r="F223" s="301">
        <v>237.85300000000001</v>
      </c>
      <c r="G223" s="301">
        <v>240.863</v>
      </c>
      <c r="H223" s="301" t="s">
        <v>261</v>
      </c>
      <c r="I223" s="301" t="s">
        <v>114</v>
      </c>
      <c r="J223" s="302" t="s">
        <v>81</v>
      </c>
    </row>
    <row r="224" spans="1:10">
      <c r="A224" s="297" t="s">
        <v>76</v>
      </c>
      <c r="B224" s="298" t="s">
        <v>77</v>
      </c>
      <c r="C224" s="298" t="s">
        <v>12</v>
      </c>
      <c r="D224" s="304">
        <v>56</v>
      </c>
      <c r="E224" s="298" t="s">
        <v>221</v>
      </c>
      <c r="F224" s="298">
        <v>240.863</v>
      </c>
      <c r="G224" s="298">
        <v>248.12</v>
      </c>
      <c r="H224" s="298" t="s">
        <v>262</v>
      </c>
      <c r="I224" s="298" t="s">
        <v>119</v>
      </c>
      <c r="J224" s="299" t="s">
        <v>81</v>
      </c>
    </row>
    <row r="225" spans="1:10">
      <c r="A225" s="300" t="s">
        <v>76</v>
      </c>
      <c r="B225" s="301" t="s">
        <v>77</v>
      </c>
      <c r="C225" s="301" t="s">
        <v>12</v>
      </c>
      <c r="D225" s="303">
        <v>56</v>
      </c>
      <c r="E225" s="301" t="s">
        <v>221</v>
      </c>
      <c r="F225" s="301">
        <v>248.12</v>
      </c>
      <c r="G225" s="301">
        <v>253.60300000000001</v>
      </c>
      <c r="H225" s="301" t="s">
        <v>263</v>
      </c>
      <c r="I225" s="301" t="s">
        <v>119</v>
      </c>
      <c r="J225" s="302" t="s">
        <v>81</v>
      </c>
    </row>
    <row r="226" spans="1:10">
      <c r="A226" s="297" t="s">
        <v>76</v>
      </c>
      <c r="B226" s="298" t="s">
        <v>77</v>
      </c>
      <c r="C226" s="298" t="s">
        <v>12</v>
      </c>
      <c r="D226" s="304">
        <v>56</v>
      </c>
      <c r="E226" s="298" t="s">
        <v>221</v>
      </c>
      <c r="F226" s="298">
        <v>253.60300000000001</v>
      </c>
      <c r="G226" s="298">
        <v>256.39800000000002</v>
      </c>
      <c r="H226" s="298" t="s">
        <v>264</v>
      </c>
      <c r="I226" s="298" t="s">
        <v>265</v>
      </c>
      <c r="J226" s="299" t="s">
        <v>81</v>
      </c>
    </row>
    <row r="227" spans="1:10">
      <c r="A227" s="300" t="s">
        <v>76</v>
      </c>
      <c r="B227" s="301" t="s">
        <v>77</v>
      </c>
      <c r="C227" s="301" t="s">
        <v>12</v>
      </c>
      <c r="D227" s="303">
        <v>61</v>
      </c>
      <c r="E227" s="301" t="s">
        <v>266</v>
      </c>
      <c r="F227" s="301">
        <v>73.900000000000006</v>
      </c>
      <c r="G227" s="301">
        <v>75.302000000000007</v>
      </c>
      <c r="H227" s="301" t="s">
        <v>267</v>
      </c>
      <c r="I227" s="301" t="s">
        <v>268</v>
      </c>
      <c r="J227" s="302" t="s">
        <v>81</v>
      </c>
    </row>
    <row r="228" spans="1:10">
      <c r="A228" s="297" t="s">
        <v>76</v>
      </c>
      <c r="B228" s="298" t="s">
        <v>77</v>
      </c>
      <c r="C228" s="298" t="s">
        <v>12</v>
      </c>
      <c r="D228" s="304">
        <v>61</v>
      </c>
      <c r="E228" s="298" t="s">
        <v>266</v>
      </c>
      <c r="F228" s="298">
        <v>75.302000000000007</v>
      </c>
      <c r="G228" s="298">
        <v>77.135000000000005</v>
      </c>
      <c r="H228" s="298" t="s">
        <v>269</v>
      </c>
      <c r="I228" s="298" t="s">
        <v>268</v>
      </c>
      <c r="J228" s="299" t="s">
        <v>81</v>
      </c>
    </row>
    <row r="229" spans="1:10">
      <c r="A229" s="300" t="s">
        <v>76</v>
      </c>
      <c r="B229" s="301" t="s">
        <v>77</v>
      </c>
      <c r="C229" s="301" t="s">
        <v>12</v>
      </c>
      <c r="D229" s="303">
        <v>61</v>
      </c>
      <c r="E229" s="301" t="s">
        <v>266</v>
      </c>
      <c r="F229" s="301">
        <v>75.302000000000007</v>
      </c>
      <c r="G229" s="301">
        <v>77.135000000000005</v>
      </c>
      <c r="H229" s="301" t="s">
        <v>270</v>
      </c>
      <c r="I229" s="301" t="s">
        <v>268</v>
      </c>
      <c r="J229" s="302" t="s">
        <v>81</v>
      </c>
    </row>
    <row r="230" spans="1:10">
      <c r="A230" s="297" t="s">
        <v>76</v>
      </c>
      <c r="B230" s="298" t="s">
        <v>77</v>
      </c>
      <c r="C230" s="298" t="s">
        <v>12</v>
      </c>
      <c r="D230" s="304">
        <v>61</v>
      </c>
      <c r="E230" s="298" t="s">
        <v>266</v>
      </c>
      <c r="F230" s="298">
        <v>77.135000000000005</v>
      </c>
      <c r="G230" s="298">
        <v>78.346000000000004</v>
      </c>
      <c r="H230" s="298" t="s">
        <v>271</v>
      </c>
      <c r="I230" s="298" t="s">
        <v>268</v>
      </c>
      <c r="J230" s="299" t="s">
        <v>81</v>
      </c>
    </row>
    <row r="231" spans="1:10">
      <c r="A231" s="300" t="s">
        <v>10</v>
      </c>
      <c r="B231" s="301" t="s">
        <v>121</v>
      </c>
      <c r="C231" s="301" t="s">
        <v>12</v>
      </c>
      <c r="D231" s="303">
        <v>92</v>
      </c>
      <c r="E231" s="301" t="s">
        <v>272</v>
      </c>
      <c r="F231" s="301">
        <v>65.075999999999993</v>
      </c>
      <c r="G231" s="301">
        <v>66.77</v>
      </c>
      <c r="H231" s="301" t="s">
        <v>273</v>
      </c>
      <c r="I231" s="301" t="s">
        <v>147</v>
      </c>
      <c r="J231" s="302" t="s">
        <v>15</v>
      </c>
    </row>
    <row r="232" spans="1:10">
      <c r="A232" s="297" t="s">
        <v>10</v>
      </c>
      <c r="B232" s="298" t="s">
        <v>121</v>
      </c>
      <c r="C232" s="298" t="s">
        <v>12</v>
      </c>
      <c r="D232" s="304">
        <v>92</v>
      </c>
      <c r="E232" s="298" t="s">
        <v>272</v>
      </c>
      <c r="F232" s="298">
        <v>66.77</v>
      </c>
      <c r="G232" s="298">
        <v>68.722999999999999</v>
      </c>
      <c r="H232" s="298" t="s">
        <v>274</v>
      </c>
      <c r="I232" s="298" t="s">
        <v>147</v>
      </c>
      <c r="J232" s="299" t="s">
        <v>15</v>
      </c>
    </row>
    <row r="233" spans="1:10">
      <c r="A233" s="300" t="s">
        <v>10</v>
      </c>
      <c r="B233" s="301" t="s">
        <v>121</v>
      </c>
      <c r="C233" s="301" t="s">
        <v>12</v>
      </c>
      <c r="D233" s="303">
        <v>92</v>
      </c>
      <c r="E233" s="301" t="s">
        <v>272</v>
      </c>
      <c r="F233" s="301">
        <v>68.722999999999999</v>
      </c>
      <c r="G233" s="301">
        <v>70</v>
      </c>
      <c r="H233" s="301" t="s">
        <v>275</v>
      </c>
      <c r="I233" s="301" t="s">
        <v>149</v>
      </c>
      <c r="J233" s="302" t="s">
        <v>15</v>
      </c>
    </row>
    <row r="234" spans="1:10">
      <c r="A234" s="297" t="s">
        <v>10</v>
      </c>
      <c r="B234" s="298" t="s">
        <v>121</v>
      </c>
      <c r="C234" s="298" t="s">
        <v>12</v>
      </c>
      <c r="D234" s="304">
        <v>92</v>
      </c>
      <c r="E234" s="298" t="s">
        <v>272</v>
      </c>
      <c r="F234" s="298">
        <v>70</v>
      </c>
      <c r="G234" s="298">
        <v>71</v>
      </c>
      <c r="H234" s="298" t="s">
        <v>276</v>
      </c>
      <c r="I234" s="298" t="s">
        <v>149</v>
      </c>
      <c r="J234" s="299" t="s">
        <v>15</v>
      </c>
    </row>
    <row r="235" spans="1:10">
      <c r="A235" s="300" t="s">
        <v>10</v>
      </c>
      <c r="B235" s="301" t="s">
        <v>121</v>
      </c>
      <c r="C235" s="301" t="s">
        <v>12</v>
      </c>
      <c r="D235" s="303">
        <v>92</v>
      </c>
      <c r="E235" s="301" t="s">
        <v>272</v>
      </c>
      <c r="F235" s="301">
        <v>71</v>
      </c>
      <c r="G235" s="301">
        <v>71.891000000000005</v>
      </c>
      <c r="H235" s="301" t="s">
        <v>277</v>
      </c>
      <c r="I235" s="301" t="s">
        <v>149</v>
      </c>
      <c r="J235" s="302" t="s">
        <v>15</v>
      </c>
    </row>
    <row r="236" spans="1:10">
      <c r="A236" s="297" t="s">
        <v>10</v>
      </c>
      <c r="B236" s="298" t="s">
        <v>121</v>
      </c>
      <c r="C236" s="298" t="s">
        <v>12</v>
      </c>
      <c r="D236" s="304">
        <v>92</v>
      </c>
      <c r="E236" s="298" t="s">
        <v>272</v>
      </c>
      <c r="F236" s="298">
        <v>71.891000000000005</v>
      </c>
      <c r="G236" s="298">
        <v>73</v>
      </c>
      <c r="H236" s="298" t="s">
        <v>278</v>
      </c>
      <c r="I236" s="298" t="s">
        <v>149</v>
      </c>
      <c r="J236" s="299" t="s">
        <v>15</v>
      </c>
    </row>
    <row r="237" spans="1:10">
      <c r="A237" s="300" t="s">
        <v>10</v>
      </c>
      <c r="B237" s="301" t="s">
        <v>121</v>
      </c>
      <c r="C237" s="301" t="s">
        <v>12</v>
      </c>
      <c r="D237" s="303">
        <v>92</v>
      </c>
      <c r="E237" s="301" t="s">
        <v>272</v>
      </c>
      <c r="F237" s="301">
        <v>73</v>
      </c>
      <c r="G237" s="301">
        <v>74</v>
      </c>
      <c r="H237" s="301" t="s">
        <v>279</v>
      </c>
      <c r="I237" s="301" t="s">
        <v>149</v>
      </c>
      <c r="J237" s="302" t="s">
        <v>15</v>
      </c>
    </row>
    <row r="238" spans="1:10">
      <c r="A238" s="297" t="s">
        <v>10</v>
      </c>
      <c r="B238" s="298" t="s">
        <v>121</v>
      </c>
      <c r="C238" s="298" t="s">
        <v>12</v>
      </c>
      <c r="D238" s="304">
        <v>92</v>
      </c>
      <c r="E238" s="298" t="s">
        <v>272</v>
      </c>
      <c r="F238" s="298">
        <v>74</v>
      </c>
      <c r="G238" s="298">
        <v>75.120999999999995</v>
      </c>
      <c r="H238" s="298" t="s">
        <v>280</v>
      </c>
      <c r="I238" s="298" t="s">
        <v>149</v>
      </c>
      <c r="J238" s="299" t="s">
        <v>15</v>
      </c>
    </row>
    <row r="239" spans="1:10">
      <c r="A239" s="300" t="s">
        <v>10</v>
      </c>
      <c r="B239" s="301" t="s">
        <v>121</v>
      </c>
      <c r="C239" s="301" t="s">
        <v>12</v>
      </c>
      <c r="D239" s="303">
        <v>92</v>
      </c>
      <c r="E239" s="301" t="s">
        <v>272</v>
      </c>
      <c r="F239" s="301">
        <v>75.120999999999995</v>
      </c>
      <c r="G239" s="301">
        <v>78.590999999999994</v>
      </c>
      <c r="H239" s="301" t="s">
        <v>281</v>
      </c>
      <c r="I239" s="301" t="s">
        <v>156</v>
      </c>
      <c r="J239" s="302" t="s">
        <v>15</v>
      </c>
    </row>
    <row r="240" spans="1:10">
      <c r="A240" s="297" t="s">
        <v>10</v>
      </c>
      <c r="B240" s="298" t="s">
        <v>121</v>
      </c>
      <c r="C240" s="298" t="s">
        <v>12</v>
      </c>
      <c r="D240" s="304">
        <v>92</v>
      </c>
      <c r="E240" s="298" t="s">
        <v>272</v>
      </c>
      <c r="F240" s="298">
        <v>78.590999999999994</v>
      </c>
      <c r="G240" s="298">
        <v>81.918999999999997</v>
      </c>
      <c r="H240" s="298" t="s">
        <v>282</v>
      </c>
      <c r="I240" s="298" t="s">
        <v>156</v>
      </c>
      <c r="J240" s="299" t="s">
        <v>15</v>
      </c>
    </row>
    <row r="241" spans="1:10">
      <c r="A241" s="300" t="s">
        <v>10</v>
      </c>
      <c r="B241" s="301" t="s">
        <v>121</v>
      </c>
      <c r="C241" s="301" t="s">
        <v>12</v>
      </c>
      <c r="D241" s="303">
        <v>92</v>
      </c>
      <c r="E241" s="301" t="s">
        <v>272</v>
      </c>
      <c r="F241" s="301">
        <v>81.918999999999997</v>
      </c>
      <c r="G241" s="301">
        <v>83</v>
      </c>
      <c r="H241" s="301" t="s">
        <v>283</v>
      </c>
      <c r="I241" s="301" t="s">
        <v>159</v>
      </c>
      <c r="J241" s="302" t="s">
        <v>15</v>
      </c>
    </row>
    <row r="242" spans="1:10">
      <c r="A242" s="297" t="s">
        <v>10</v>
      </c>
      <c r="B242" s="298" t="s">
        <v>121</v>
      </c>
      <c r="C242" s="298" t="s">
        <v>12</v>
      </c>
      <c r="D242" s="304">
        <v>92</v>
      </c>
      <c r="E242" s="298" t="s">
        <v>272</v>
      </c>
      <c r="F242" s="298">
        <v>83</v>
      </c>
      <c r="G242" s="298">
        <v>84</v>
      </c>
      <c r="H242" s="298" t="s">
        <v>284</v>
      </c>
      <c r="I242" s="298" t="s">
        <v>159</v>
      </c>
      <c r="J242" s="299" t="s">
        <v>15</v>
      </c>
    </row>
    <row r="243" spans="1:10">
      <c r="A243" s="300" t="s">
        <v>10</v>
      </c>
      <c r="B243" s="301" t="s">
        <v>121</v>
      </c>
      <c r="C243" s="301" t="s">
        <v>12</v>
      </c>
      <c r="D243" s="303">
        <v>92</v>
      </c>
      <c r="E243" s="301" t="s">
        <v>272</v>
      </c>
      <c r="F243" s="301">
        <v>84</v>
      </c>
      <c r="G243" s="301">
        <v>85</v>
      </c>
      <c r="H243" s="301" t="s">
        <v>285</v>
      </c>
      <c r="I243" s="301" t="s">
        <v>159</v>
      </c>
      <c r="J243" s="302" t="s">
        <v>15</v>
      </c>
    </row>
    <row r="244" spans="1:10">
      <c r="A244" s="297" t="s">
        <v>10</v>
      </c>
      <c r="B244" s="298" t="s">
        <v>121</v>
      </c>
      <c r="C244" s="298" t="s">
        <v>12</v>
      </c>
      <c r="D244" s="304">
        <v>92</v>
      </c>
      <c r="E244" s="298" t="s">
        <v>272</v>
      </c>
      <c r="F244" s="298">
        <v>85</v>
      </c>
      <c r="G244" s="298">
        <v>86.436000000000007</v>
      </c>
      <c r="H244" s="298" t="s">
        <v>286</v>
      </c>
      <c r="I244" s="298" t="s">
        <v>159</v>
      </c>
      <c r="J244" s="299" t="s">
        <v>15</v>
      </c>
    </row>
    <row r="245" spans="1:10">
      <c r="A245" s="300" t="s">
        <v>10</v>
      </c>
      <c r="B245" s="301" t="s">
        <v>121</v>
      </c>
      <c r="C245" s="301" t="s">
        <v>12</v>
      </c>
      <c r="D245" s="303">
        <v>92</v>
      </c>
      <c r="E245" s="301" t="s">
        <v>272</v>
      </c>
      <c r="F245" s="301">
        <v>86.436000000000007</v>
      </c>
      <c r="G245" s="301">
        <v>89</v>
      </c>
      <c r="H245" s="301" t="s">
        <v>287</v>
      </c>
      <c r="I245" s="301" t="s">
        <v>164</v>
      </c>
      <c r="J245" s="302" t="s">
        <v>15</v>
      </c>
    </row>
    <row r="246" spans="1:10">
      <c r="A246" s="297" t="s">
        <v>10</v>
      </c>
      <c r="B246" s="298" t="s">
        <v>121</v>
      </c>
      <c r="C246" s="298" t="s">
        <v>12</v>
      </c>
      <c r="D246" s="304">
        <v>92</v>
      </c>
      <c r="E246" s="298" t="s">
        <v>272</v>
      </c>
      <c r="F246" s="298">
        <v>89</v>
      </c>
      <c r="G246" s="298">
        <v>91.953000000000003</v>
      </c>
      <c r="H246" s="298" t="s">
        <v>288</v>
      </c>
      <c r="I246" s="298" t="s">
        <v>164</v>
      </c>
      <c r="J246" s="299" t="s">
        <v>15</v>
      </c>
    </row>
    <row r="247" spans="1:10">
      <c r="A247" s="300" t="s">
        <v>10</v>
      </c>
      <c r="B247" s="301" t="s">
        <v>121</v>
      </c>
      <c r="C247" s="301" t="s">
        <v>12</v>
      </c>
      <c r="D247" s="303">
        <v>92</v>
      </c>
      <c r="E247" s="301" t="s">
        <v>272</v>
      </c>
      <c r="F247" s="301">
        <v>91.953000000000003</v>
      </c>
      <c r="G247" s="301">
        <v>94</v>
      </c>
      <c r="H247" s="301" t="s">
        <v>289</v>
      </c>
      <c r="I247" s="301" t="s">
        <v>167</v>
      </c>
      <c r="J247" s="302" t="s">
        <v>15</v>
      </c>
    </row>
    <row r="248" spans="1:10">
      <c r="A248" s="297" t="s">
        <v>10</v>
      </c>
      <c r="B248" s="298" t="s">
        <v>121</v>
      </c>
      <c r="C248" s="298" t="s">
        <v>12</v>
      </c>
      <c r="D248" s="304">
        <v>92</v>
      </c>
      <c r="E248" s="298" t="s">
        <v>272</v>
      </c>
      <c r="F248" s="298">
        <v>94</v>
      </c>
      <c r="G248" s="298">
        <v>95</v>
      </c>
      <c r="H248" s="298" t="s">
        <v>290</v>
      </c>
      <c r="I248" s="298" t="s">
        <v>167</v>
      </c>
      <c r="J248" s="299" t="s">
        <v>15</v>
      </c>
    </row>
    <row r="249" spans="1:10">
      <c r="A249" s="300" t="s">
        <v>10</v>
      </c>
      <c r="B249" s="301" t="s">
        <v>121</v>
      </c>
      <c r="C249" s="301" t="s">
        <v>12</v>
      </c>
      <c r="D249" s="303">
        <v>92</v>
      </c>
      <c r="E249" s="301" t="s">
        <v>272</v>
      </c>
      <c r="F249" s="301">
        <v>95</v>
      </c>
      <c r="G249" s="301">
        <v>96</v>
      </c>
      <c r="H249" s="301" t="s">
        <v>291</v>
      </c>
      <c r="I249" s="301" t="s">
        <v>167</v>
      </c>
      <c r="J249" s="302" t="s">
        <v>15</v>
      </c>
    </row>
    <row r="250" spans="1:10">
      <c r="A250" s="297" t="s">
        <v>10</v>
      </c>
      <c r="B250" s="298" t="s">
        <v>121</v>
      </c>
      <c r="C250" s="298" t="s">
        <v>12</v>
      </c>
      <c r="D250" s="304">
        <v>92</v>
      </c>
      <c r="E250" s="298" t="s">
        <v>272</v>
      </c>
      <c r="F250" s="298">
        <v>96</v>
      </c>
      <c r="G250" s="298">
        <v>97.254999999999995</v>
      </c>
      <c r="H250" s="298" t="s">
        <v>292</v>
      </c>
      <c r="I250" s="298" t="s">
        <v>167</v>
      </c>
      <c r="J250" s="299" t="s">
        <v>15</v>
      </c>
    </row>
    <row r="251" spans="1:10">
      <c r="A251" s="300" t="s">
        <v>10</v>
      </c>
      <c r="B251" s="301" t="s">
        <v>121</v>
      </c>
      <c r="C251" s="301" t="s">
        <v>12</v>
      </c>
      <c r="D251" s="303">
        <v>92</v>
      </c>
      <c r="E251" s="301" t="s">
        <v>272</v>
      </c>
      <c r="F251" s="301">
        <v>97.254999999999995</v>
      </c>
      <c r="G251" s="301">
        <v>99</v>
      </c>
      <c r="H251" s="301" t="s">
        <v>293</v>
      </c>
      <c r="I251" s="301" t="s">
        <v>172</v>
      </c>
      <c r="J251" s="302" t="s">
        <v>15</v>
      </c>
    </row>
    <row r="252" spans="1:10">
      <c r="A252" s="297" t="s">
        <v>10</v>
      </c>
      <c r="B252" s="298" t="s">
        <v>121</v>
      </c>
      <c r="C252" s="298" t="s">
        <v>12</v>
      </c>
      <c r="D252" s="304">
        <v>92</v>
      </c>
      <c r="E252" s="298" t="s">
        <v>272</v>
      </c>
      <c r="F252" s="298">
        <v>99</v>
      </c>
      <c r="G252" s="298">
        <v>100</v>
      </c>
      <c r="H252" s="298" t="s">
        <v>294</v>
      </c>
      <c r="I252" s="298" t="s">
        <v>172</v>
      </c>
      <c r="J252" s="299" t="s">
        <v>15</v>
      </c>
    </row>
    <row r="253" spans="1:10">
      <c r="A253" s="300" t="s">
        <v>10</v>
      </c>
      <c r="B253" s="301" t="s">
        <v>121</v>
      </c>
      <c r="C253" s="301" t="s">
        <v>12</v>
      </c>
      <c r="D253" s="303">
        <v>92</v>
      </c>
      <c r="E253" s="301" t="s">
        <v>272</v>
      </c>
      <c r="F253" s="301">
        <v>100</v>
      </c>
      <c r="G253" s="301">
        <v>101.925</v>
      </c>
      <c r="H253" s="301" t="s">
        <v>295</v>
      </c>
      <c r="I253" s="301" t="s">
        <v>172</v>
      </c>
      <c r="J253" s="302" t="s">
        <v>15</v>
      </c>
    </row>
    <row r="254" spans="1:10">
      <c r="A254" s="297" t="s">
        <v>10</v>
      </c>
      <c r="B254" s="298" t="s">
        <v>121</v>
      </c>
      <c r="C254" s="298" t="s">
        <v>12</v>
      </c>
      <c r="D254" s="304">
        <v>92</v>
      </c>
      <c r="E254" s="298" t="s">
        <v>272</v>
      </c>
      <c r="F254" s="298">
        <v>101.925</v>
      </c>
      <c r="G254" s="298">
        <v>104</v>
      </c>
      <c r="H254" s="298" t="s">
        <v>296</v>
      </c>
      <c r="I254" s="298" t="s">
        <v>297</v>
      </c>
      <c r="J254" s="299" t="s">
        <v>15</v>
      </c>
    </row>
    <row r="255" spans="1:10">
      <c r="A255" s="300" t="s">
        <v>10</v>
      </c>
      <c r="B255" s="301" t="s">
        <v>121</v>
      </c>
      <c r="C255" s="301" t="s">
        <v>12</v>
      </c>
      <c r="D255" s="303">
        <v>92</v>
      </c>
      <c r="E255" s="301" t="s">
        <v>272</v>
      </c>
      <c r="F255" s="301">
        <v>104</v>
      </c>
      <c r="G255" s="301">
        <v>104.845</v>
      </c>
      <c r="H255" s="301" t="s">
        <v>298</v>
      </c>
      <c r="I255" s="301" t="s">
        <v>299</v>
      </c>
      <c r="J255" s="302" t="s">
        <v>15</v>
      </c>
    </row>
    <row r="256" spans="1:10">
      <c r="A256" s="297" t="s">
        <v>10</v>
      </c>
      <c r="B256" s="298" t="s">
        <v>121</v>
      </c>
      <c r="C256" s="298" t="s">
        <v>12</v>
      </c>
      <c r="D256" s="304">
        <v>92</v>
      </c>
      <c r="E256" s="298" t="s">
        <v>272</v>
      </c>
      <c r="F256" s="298">
        <v>104.845</v>
      </c>
      <c r="G256" s="298">
        <v>106.381</v>
      </c>
      <c r="H256" s="298" t="s">
        <v>300</v>
      </c>
      <c r="I256" s="298" t="s">
        <v>299</v>
      </c>
      <c r="J256" s="299" t="s">
        <v>15</v>
      </c>
    </row>
    <row r="257" spans="1:10">
      <c r="A257" s="300" t="s">
        <v>10</v>
      </c>
      <c r="B257" s="301" t="s">
        <v>121</v>
      </c>
      <c r="C257" s="301" t="s">
        <v>12</v>
      </c>
      <c r="D257" s="303">
        <v>92</v>
      </c>
      <c r="E257" s="301" t="s">
        <v>272</v>
      </c>
      <c r="F257" s="301">
        <v>106.381</v>
      </c>
      <c r="G257" s="301">
        <v>106.624</v>
      </c>
      <c r="H257" s="301" t="s">
        <v>301</v>
      </c>
      <c r="I257" s="301" t="s">
        <v>299</v>
      </c>
      <c r="J257" s="302" t="s">
        <v>15</v>
      </c>
    </row>
    <row r="258" spans="1:10">
      <c r="A258" s="297" t="s">
        <v>10</v>
      </c>
      <c r="B258" s="298" t="s">
        <v>121</v>
      </c>
      <c r="C258" s="298" t="s">
        <v>12</v>
      </c>
      <c r="D258" s="304">
        <v>92</v>
      </c>
      <c r="E258" s="298" t="s">
        <v>272</v>
      </c>
      <c r="F258" s="298">
        <v>106.624</v>
      </c>
      <c r="G258" s="298">
        <v>108.268</v>
      </c>
      <c r="H258" s="298" t="s">
        <v>302</v>
      </c>
      <c r="I258" s="298" t="s">
        <v>180</v>
      </c>
      <c r="J258" s="299" t="s">
        <v>15</v>
      </c>
    </row>
    <row r="259" spans="1:10">
      <c r="A259" s="300" t="s">
        <v>10</v>
      </c>
      <c r="B259" s="301" t="s">
        <v>121</v>
      </c>
      <c r="C259" s="301" t="s">
        <v>12</v>
      </c>
      <c r="D259" s="303">
        <v>92</v>
      </c>
      <c r="E259" s="301" t="s">
        <v>272</v>
      </c>
      <c r="F259" s="301">
        <v>106.624</v>
      </c>
      <c r="G259" s="301">
        <v>108.268</v>
      </c>
      <c r="H259" s="301" t="s">
        <v>303</v>
      </c>
      <c r="I259" s="301" t="s">
        <v>180</v>
      </c>
      <c r="J259" s="302" t="s">
        <v>15</v>
      </c>
    </row>
    <row r="260" spans="1:10">
      <c r="A260" s="313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4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4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4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4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4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4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4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4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4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4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4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4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4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4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4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4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4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4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4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4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4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4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4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4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4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4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4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4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4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4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4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4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4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4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4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4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4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4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4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4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4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4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4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4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4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4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4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4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4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4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4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4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4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4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4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4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4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4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4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4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4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4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4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4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4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4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4" t="s">
        <v>525</v>
      </c>
      <c r="D75" s="265" t="s">
        <v>526</v>
      </c>
      <c r="E75" s="266" t="s">
        <v>343</v>
      </c>
      <c r="F75" s="266" t="s">
        <v>316</v>
      </c>
      <c r="G75" s="266" t="s">
        <v>326</v>
      </c>
      <c r="H75" s="266" t="s">
        <v>317</v>
      </c>
      <c r="I75" s="266">
        <v>1</v>
      </c>
      <c r="J75" s="267">
        <v>1</v>
      </c>
      <c r="K75" s="268" t="s">
        <v>326</v>
      </c>
    </row>
    <row r="76" spans="1:11">
      <c r="A76" s="214" t="s">
        <v>527</v>
      </c>
    </row>
    <row r="77" spans="1:11">
      <c r="A77" s="214" t="s">
        <v>528</v>
      </c>
    </row>
    <row r="78" spans="1:11">
      <c r="A78" s="214" t="s">
        <v>529</v>
      </c>
    </row>
    <row r="79" spans="1:11">
      <c r="A79" s="214" t="s">
        <v>530</v>
      </c>
    </row>
    <row r="80" spans="1:11">
      <c r="A80" s="214" t="s">
        <v>531</v>
      </c>
    </row>
    <row r="81" spans="1:1">
      <c r="A81" s="214" t="s">
        <v>532</v>
      </c>
    </row>
    <row r="82" spans="1:1">
      <c r="A82" s="67" t="s">
        <v>533</v>
      </c>
    </row>
    <row r="83" spans="1:1">
      <c r="A83" s="214" t="s">
        <v>534</v>
      </c>
    </row>
    <row r="84" spans="1:1">
      <c r="A84" s="214" t="s">
        <v>535</v>
      </c>
    </row>
    <row r="85" spans="1:1">
      <c r="A85" s="214" t="s">
        <v>536</v>
      </c>
    </row>
    <row r="86" spans="1:1">
      <c r="A86" s="214" t="s">
        <v>537</v>
      </c>
    </row>
    <row r="87" spans="1:1">
      <c r="A87" s="214" t="s">
        <v>538</v>
      </c>
    </row>
    <row r="88" spans="1:1">
      <c r="A88" s="214" t="s">
        <v>539</v>
      </c>
    </row>
    <row r="89" spans="1:1">
      <c r="A89" s="214" t="s">
        <v>540</v>
      </c>
    </row>
    <row r="90" spans="1:1">
      <c r="A90" s="214" t="s">
        <v>541</v>
      </c>
    </row>
    <row r="91" spans="1:1">
      <c r="A91" s="214" t="s">
        <v>542</v>
      </c>
    </row>
    <row r="92" spans="1:1">
      <c r="A92" s="214" t="s">
        <v>543</v>
      </c>
    </row>
    <row r="93" spans="1:1">
      <c r="A93" s="214" t="s">
        <v>544</v>
      </c>
    </row>
    <row r="94" spans="1:1">
      <c r="A94" s="214" t="s">
        <v>545</v>
      </c>
    </row>
    <row r="95" spans="1:1">
      <c r="A95" s="214" t="s">
        <v>546</v>
      </c>
    </row>
    <row r="96" spans="1:1">
      <c r="A96" s="214" t="s">
        <v>547</v>
      </c>
    </row>
    <row r="97" spans="1:1">
      <c r="A97" s="214" t="s">
        <v>548</v>
      </c>
    </row>
    <row r="98" spans="1:1">
      <c r="A98" s="214" t="s">
        <v>549</v>
      </c>
    </row>
    <row r="99" spans="1:1">
      <c r="A99" s="214" t="s">
        <v>550</v>
      </c>
    </row>
    <row r="100" spans="1:1">
      <c r="A100" s="214" t="s">
        <v>551</v>
      </c>
    </row>
    <row r="101" spans="1:1">
      <c r="A101" s="214" t="s">
        <v>552</v>
      </c>
    </row>
    <row r="102" spans="1:1">
      <c r="A102" s="214" t="s">
        <v>553</v>
      </c>
    </row>
    <row r="103" spans="1:1">
      <c r="A103" s="214" t="s">
        <v>554</v>
      </c>
    </row>
    <row r="104" spans="1:1">
      <c r="A104" s="214" t="s">
        <v>555</v>
      </c>
    </row>
    <row r="105" spans="1:1">
      <c r="A105" s="214" t="s">
        <v>556</v>
      </c>
    </row>
    <row r="106" spans="1:1">
      <c r="A106" s="214" t="s">
        <v>460</v>
      </c>
    </row>
    <row r="107" spans="1:1">
      <c r="A107" s="214" t="s">
        <v>557</v>
      </c>
    </row>
    <row r="108" spans="1:1">
      <c r="A108" s="214" t="s">
        <v>558</v>
      </c>
    </row>
    <row r="109" spans="1:1">
      <c r="A109" s="214" t="s">
        <v>559</v>
      </c>
    </row>
    <row r="110" spans="1:1">
      <c r="A110" s="214" t="s">
        <v>560</v>
      </c>
    </row>
    <row r="111" spans="1:1">
      <c r="A111" s="214" t="s">
        <v>561</v>
      </c>
    </row>
    <row r="112" spans="1:1">
      <c r="A112" s="214" t="s">
        <v>562</v>
      </c>
    </row>
    <row r="113" spans="1:1">
      <c r="A113" s="214" t="s">
        <v>563</v>
      </c>
    </row>
    <row r="114" spans="1:1">
      <c r="A114" s="214" t="s">
        <v>564</v>
      </c>
    </row>
    <row r="115" spans="1:1">
      <c r="A115" s="214" t="s">
        <v>565</v>
      </c>
    </row>
    <row r="116" spans="1:1">
      <c r="A116" s="214" t="s">
        <v>566</v>
      </c>
    </row>
    <row r="117" spans="1:1">
      <c r="A117" s="214" t="s">
        <v>567</v>
      </c>
    </row>
    <row r="118" spans="1:1">
      <c r="A118" s="214" t="s">
        <v>568</v>
      </c>
    </row>
    <row r="119" spans="1:1">
      <c r="A119" s="214" t="s">
        <v>569</v>
      </c>
    </row>
    <row r="120" spans="1:1">
      <c r="A120" s="214" t="s">
        <v>570</v>
      </c>
    </row>
    <row r="121" spans="1:1">
      <c r="A121" s="214" t="s">
        <v>571</v>
      </c>
    </row>
    <row r="122" spans="1:1">
      <c r="A122" s="214" t="s">
        <v>572</v>
      </c>
    </row>
    <row r="123" spans="1:1">
      <c r="A123" s="214" t="s">
        <v>573</v>
      </c>
    </row>
    <row r="124" spans="1:1">
      <c r="A124" s="214" t="s">
        <v>574</v>
      </c>
    </row>
    <row r="125" spans="1:1">
      <c r="A125" s="214" t="s">
        <v>575</v>
      </c>
    </row>
    <row r="126" spans="1:1">
      <c r="A126" s="214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4" t="s">
        <v>579</v>
      </c>
    </row>
    <row r="130" spans="1:1">
      <c r="A130" s="214" t="s">
        <v>580</v>
      </c>
    </row>
    <row r="131" spans="1:1">
      <c r="A131" s="214" t="s">
        <v>581</v>
      </c>
    </row>
    <row r="132" spans="1:1">
      <c r="A132" s="214" t="s">
        <v>582</v>
      </c>
    </row>
    <row r="133" spans="1:1">
      <c r="A133" s="214" t="s">
        <v>583</v>
      </c>
    </row>
    <row r="134" spans="1:1">
      <c r="A134" s="214" t="s">
        <v>584</v>
      </c>
    </row>
    <row r="135" spans="1:1">
      <c r="A135" s="214" t="s">
        <v>585</v>
      </c>
    </row>
    <row r="136" spans="1:1">
      <c r="A136" s="214" t="s">
        <v>586</v>
      </c>
    </row>
    <row r="137" spans="1:1">
      <c r="A137" s="214" t="s">
        <v>587</v>
      </c>
    </row>
    <row r="138" spans="1:1">
      <c r="A138" s="214" t="s">
        <v>588</v>
      </c>
    </row>
    <row r="139" spans="1:1">
      <c r="A139" s="214" t="s">
        <v>589</v>
      </c>
    </row>
    <row r="140" spans="1:1">
      <c r="A140" s="214" t="s">
        <v>590</v>
      </c>
    </row>
    <row r="141" spans="1:1">
      <c r="A141" s="214" t="s">
        <v>591</v>
      </c>
    </row>
    <row r="142" spans="1:1">
      <c r="A142" s="214" t="s">
        <v>592</v>
      </c>
    </row>
    <row r="143" spans="1:1">
      <c r="A143" s="214" t="s">
        <v>593</v>
      </c>
    </row>
    <row r="144" spans="1:1">
      <c r="A144" s="214" t="s">
        <v>594</v>
      </c>
    </row>
    <row r="145" spans="1:1">
      <c r="A145" s="214" t="s">
        <v>595</v>
      </c>
    </row>
    <row r="146" spans="1:1">
      <c r="A146" s="214" t="s">
        <v>596</v>
      </c>
    </row>
    <row r="147" spans="1:1">
      <c r="A147" s="214" t="s">
        <v>597</v>
      </c>
    </row>
    <row r="148" spans="1:1">
      <c r="A148" s="214" t="s">
        <v>598</v>
      </c>
    </row>
    <row r="149" spans="1:1">
      <c r="A149" s="214" t="s">
        <v>599</v>
      </c>
    </row>
    <row r="150" spans="1:1">
      <c r="A150" s="214" t="s">
        <v>600</v>
      </c>
    </row>
    <row r="151" spans="1:1">
      <c r="A151" s="214" t="s">
        <v>601</v>
      </c>
    </row>
    <row r="152" spans="1:1">
      <c r="A152" s="214" t="s">
        <v>602</v>
      </c>
    </row>
    <row r="153" spans="1:1">
      <c r="A153" t="s">
        <v>603</v>
      </c>
    </row>
    <row r="154" spans="1:1">
      <c r="A154" s="214" t="s">
        <v>604</v>
      </c>
    </row>
    <row r="155" spans="1:1">
      <c r="A155" s="214" t="s">
        <v>605</v>
      </c>
    </row>
    <row r="156" spans="1:1">
      <c r="A156" s="214" t="s">
        <v>606</v>
      </c>
    </row>
    <row r="157" spans="1:1">
      <c r="A157" s="214" t="s">
        <v>607</v>
      </c>
    </row>
    <row r="158" spans="1:1">
      <c r="A158" s="214" t="s">
        <v>608</v>
      </c>
    </row>
    <row r="159" spans="1:1">
      <c r="A159" s="214" t="s">
        <v>609</v>
      </c>
    </row>
    <row r="160" spans="1:1">
      <c r="A160" s="214" t="s">
        <v>610</v>
      </c>
    </row>
    <row r="161" spans="1:1">
      <c r="A161" s="214" t="s">
        <v>611</v>
      </c>
    </row>
    <row r="162" spans="1:1">
      <c r="A162" s="214" t="s">
        <v>612</v>
      </c>
    </row>
    <row r="163" spans="1:1">
      <c r="A163" s="214" t="s">
        <v>613</v>
      </c>
    </row>
    <row r="164" spans="1:1">
      <c r="A164" s="214" t="s">
        <v>614</v>
      </c>
    </row>
    <row r="165" spans="1:1">
      <c r="A165" s="214" t="s">
        <v>615</v>
      </c>
    </row>
    <row r="166" spans="1:1">
      <c r="A166" s="214" t="s">
        <v>616</v>
      </c>
    </row>
    <row r="167" spans="1:1">
      <c r="A167" s="214" t="s">
        <v>617</v>
      </c>
    </row>
    <row r="168" spans="1:1">
      <c r="A168" s="214" t="s">
        <v>618</v>
      </c>
    </row>
    <row r="169" spans="1:1">
      <c r="A169" s="214" t="s">
        <v>619</v>
      </c>
    </row>
    <row r="170" spans="1:1">
      <c r="A170" s="214" t="s">
        <v>620</v>
      </c>
    </row>
    <row r="171" spans="1:1">
      <c r="A171" t="s">
        <v>621</v>
      </c>
    </row>
    <row r="172" spans="1:1">
      <c r="A172" s="214" t="s">
        <v>622</v>
      </c>
    </row>
    <row r="173" spans="1:1">
      <c r="A173" s="214" t="s">
        <v>623</v>
      </c>
    </row>
    <row r="174" spans="1:1">
      <c r="A174" t="s">
        <v>624</v>
      </c>
    </row>
    <row r="175" spans="1:1">
      <c r="A175" s="214" t="s">
        <v>625</v>
      </c>
    </row>
    <row r="176" spans="1:1">
      <c r="A176" s="214" t="s">
        <v>626</v>
      </c>
    </row>
    <row r="177" spans="1:1">
      <c r="A177" t="s">
        <v>627</v>
      </c>
    </row>
    <row r="178" spans="1:1">
      <c r="A178" s="214" t="s">
        <v>628</v>
      </c>
    </row>
    <row r="179" spans="1:1">
      <c r="A179" s="67" t="s">
        <v>629</v>
      </c>
    </row>
    <row r="180" spans="1:1">
      <c r="A180" s="214" t="s">
        <v>630</v>
      </c>
    </row>
    <row r="181" spans="1:1">
      <c r="A181" s="214" t="s">
        <v>631</v>
      </c>
    </row>
    <row r="182" spans="1:1">
      <c r="A182" s="214" t="s">
        <v>632</v>
      </c>
    </row>
    <row r="183" spans="1:1">
      <c r="A183" s="214" t="s">
        <v>633</v>
      </c>
    </row>
    <row r="184" spans="1:1">
      <c r="A184" s="214" t="s">
        <v>634</v>
      </c>
    </row>
    <row r="185" spans="1:1">
      <c r="A185" s="214" t="s">
        <v>635</v>
      </c>
    </row>
    <row r="186" spans="1:1">
      <c r="A186" s="214" t="s">
        <v>636</v>
      </c>
    </row>
    <row r="187" spans="1:1">
      <c r="A187" s="214" t="s">
        <v>637</v>
      </c>
    </row>
    <row r="188" spans="1:1">
      <c r="A188" s="214" t="s">
        <v>638</v>
      </c>
    </row>
    <row r="189" spans="1:1">
      <c r="A189" s="214" t="s">
        <v>639</v>
      </c>
    </row>
    <row r="190" spans="1:1">
      <c r="A190" s="214" t="s">
        <v>640</v>
      </c>
    </row>
    <row r="191" spans="1:1">
      <c r="A191" s="214" t="s">
        <v>641</v>
      </c>
    </row>
    <row r="192" spans="1:1">
      <c r="A192" s="214" t="s">
        <v>642</v>
      </c>
    </row>
    <row r="193" spans="1:1">
      <c r="A193" s="214" t="s">
        <v>643</v>
      </c>
    </row>
    <row r="194" spans="1:1">
      <c r="A194" s="214" t="s">
        <v>644</v>
      </c>
    </row>
    <row r="195" spans="1:1">
      <c r="A195" s="214" t="s">
        <v>645</v>
      </c>
    </row>
    <row r="196" spans="1:1">
      <c r="A196" s="214" t="s">
        <v>646</v>
      </c>
    </row>
    <row r="197" spans="1:1">
      <c r="A197" s="214"/>
    </row>
    <row r="198" spans="1:1">
      <c r="A198" s="214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2">
        <v>30</v>
      </c>
      <c r="O44"/>
    </row>
    <row r="45" spans="1:42">
      <c r="A45" s="323">
        <v>48</v>
      </c>
      <c r="O45"/>
    </row>
    <row r="46" spans="1:42">
      <c r="A46" s="323">
        <v>49</v>
      </c>
      <c r="O46"/>
    </row>
    <row r="47" spans="1:42">
      <c r="A47" s="323">
        <v>53</v>
      </c>
      <c r="O47"/>
    </row>
    <row r="48" spans="1:42">
      <c r="A48" s="323">
        <v>54</v>
      </c>
      <c r="O48"/>
    </row>
    <row r="49" spans="1:15">
      <c r="A49" s="323">
        <v>55</v>
      </c>
      <c r="O49"/>
    </row>
    <row r="50" spans="1:15">
      <c r="A50" s="323">
        <v>56</v>
      </c>
      <c r="O50"/>
    </row>
    <row r="51" spans="1:15">
      <c r="A51" s="323">
        <v>61</v>
      </c>
      <c r="O51"/>
    </row>
    <row r="52" spans="1:15">
      <c r="A52" s="323">
        <v>92</v>
      </c>
      <c r="O52"/>
    </row>
    <row r="53" spans="1:15">
      <c r="A53" s="324">
        <v>78</v>
      </c>
      <c r="O53"/>
    </row>
    <row r="54" spans="1:15">
      <c r="A54" s="324">
        <v>97</v>
      </c>
      <c r="O54"/>
    </row>
    <row r="55" spans="1:15">
      <c r="A55" s="324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G63" activePane="bottomRight" state="frozen"/>
      <selection pane="bottomRight" activeCell="K101" sqref="K1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35" t="s">
        <v>829</v>
      </c>
      <c r="AJ1" s="336"/>
      <c r="AK1" s="336"/>
      <c r="AL1" s="336"/>
      <c r="AM1" s="336"/>
      <c r="AN1" s="336"/>
      <c r="AO1" s="336"/>
      <c r="AP1" s="336"/>
      <c r="AQ1" s="336"/>
      <c r="AR1" s="337"/>
      <c r="AS1" s="337"/>
      <c r="AT1" s="337"/>
      <c r="AU1" s="337"/>
      <c r="AV1" s="337"/>
      <c r="AW1" s="337"/>
      <c r="AX1" s="336"/>
      <c r="AY1" s="336"/>
      <c r="AZ1" s="336"/>
      <c r="BA1" s="336"/>
      <c r="BB1" s="336"/>
      <c r="BC1" s="336"/>
      <c r="BD1" s="336"/>
      <c r="BE1" s="336"/>
      <c r="BF1" s="338"/>
      <c r="BG1" s="3"/>
      <c r="BH1" s="339" t="s">
        <v>830</v>
      </c>
      <c r="BI1" s="340"/>
      <c r="BJ1" s="341"/>
      <c r="BK1" s="342"/>
      <c r="BL1" s="50"/>
      <c r="BM1" s="332" t="s">
        <v>831</v>
      </c>
      <c r="BN1" s="333"/>
      <c r="BO1" s="333"/>
      <c r="BP1" s="333"/>
      <c r="BQ1" s="333"/>
      <c r="BR1" s="333"/>
      <c r="BS1" s="334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200"/>
      <c r="W2" s="23"/>
      <c r="X2" s="21"/>
      <c r="Y2" s="22"/>
      <c r="Z2" s="2"/>
      <c r="AA2" s="147" t="s">
        <v>834</v>
      </c>
      <c r="AB2" s="21"/>
      <c r="AC2" s="21"/>
      <c r="AD2" s="21"/>
      <c r="AE2" s="73"/>
      <c r="AF2" s="73"/>
      <c r="AG2" s="86"/>
      <c r="AH2" s="3"/>
      <c r="AI2" s="335" t="s">
        <v>832</v>
      </c>
      <c r="AJ2" s="336"/>
      <c r="AK2" s="336"/>
      <c r="AL2" s="336"/>
      <c r="AM2" s="336"/>
      <c r="AN2" s="336"/>
      <c r="AO2" s="336"/>
      <c r="AP2" s="336"/>
      <c r="AQ2" s="338"/>
      <c r="AR2" s="240"/>
      <c r="AS2" s="350" t="s">
        <v>835</v>
      </c>
      <c r="AT2" s="337"/>
      <c r="AU2" s="337"/>
      <c r="AV2" s="337"/>
      <c r="AW2" s="337"/>
      <c r="AX2" s="336"/>
      <c r="AY2" s="338"/>
      <c r="AZ2" s="4"/>
      <c r="BA2" s="329" t="s">
        <v>836</v>
      </c>
      <c r="BB2" s="331"/>
      <c r="BC2" s="335" t="s">
        <v>833</v>
      </c>
      <c r="BD2" s="336"/>
      <c r="BE2" s="336"/>
      <c r="BF2" s="338"/>
      <c r="BG2" s="3"/>
      <c r="BH2" s="343"/>
      <c r="BI2" s="344"/>
      <c r="BJ2" s="345"/>
      <c r="BK2" s="346"/>
      <c r="BL2" s="50"/>
      <c r="BM2" s="347"/>
      <c r="BN2" s="348"/>
      <c r="BO2" s="348"/>
      <c r="BP2" s="348"/>
      <c r="BQ2" s="348"/>
      <c r="BR2" s="348"/>
      <c r="BS2" s="349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1"/>
      <c r="W3" s="57" t="s">
        <v>841</v>
      </c>
      <c r="X3" s="58"/>
      <c r="Y3" s="59"/>
      <c r="Z3" s="60"/>
      <c r="AA3" s="148" t="s">
        <v>842</v>
      </c>
      <c r="AB3" s="61"/>
      <c r="AC3" s="61"/>
      <c r="AD3" s="62"/>
      <c r="AE3" s="83" t="s">
        <v>843</v>
      </c>
      <c r="AF3" s="85"/>
      <c r="AG3" s="87"/>
      <c r="AH3" s="63"/>
      <c r="AI3" s="329" t="s">
        <v>837</v>
      </c>
      <c r="AJ3" s="331"/>
      <c r="AK3" s="329" t="s">
        <v>838</v>
      </c>
      <c r="AL3" s="330"/>
      <c r="AM3" s="330"/>
      <c r="AN3" s="330"/>
      <c r="AO3" s="330"/>
      <c r="AP3" s="330"/>
      <c r="AQ3" s="331"/>
      <c r="AR3" s="241"/>
      <c r="AS3" s="353" t="s">
        <v>844</v>
      </c>
      <c r="AT3" s="354"/>
      <c r="AU3" s="353" t="s">
        <v>845</v>
      </c>
      <c r="AV3" s="354"/>
      <c r="AW3" s="353" t="s">
        <v>846</v>
      </c>
      <c r="AX3" s="355"/>
      <c r="AY3" s="64" t="s">
        <v>847</v>
      </c>
      <c r="AZ3" s="64"/>
      <c r="BA3" s="351"/>
      <c r="BB3" s="352"/>
      <c r="BC3" s="329" t="s">
        <v>840</v>
      </c>
      <c r="BD3" s="330"/>
      <c r="BE3" s="330"/>
      <c r="BF3" s="331"/>
      <c r="BG3" s="63"/>
      <c r="BH3" s="343"/>
      <c r="BI3" s="344"/>
      <c r="BJ3" s="345"/>
      <c r="BK3" s="346"/>
      <c r="BL3" s="50"/>
      <c r="BM3" s="332" t="s">
        <v>848</v>
      </c>
      <c r="BN3" s="333"/>
      <c r="BO3" s="333"/>
      <c r="BP3" s="334"/>
      <c r="BQ3" s="332" t="s">
        <v>466</v>
      </c>
      <c r="BR3" s="333"/>
      <c r="BS3" s="334"/>
      <c r="BT3" s="225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6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2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7" t="s">
        <v>851</v>
      </c>
      <c r="AJ4" s="43" t="s">
        <v>849</v>
      </c>
      <c r="AK4" s="136" t="s">
        <v>850</v>
      </c>
      <c r="AL4" s="136" t="s">
        <v>850</v>
      </c>
      <c r="AM4" s="136" t="s">
        <v>850</v>
      </c>
      <c r="AN4" s="136" t="s">
        <v>850</v>
      </c>
      <c r="AO4" s="44" t="s">
        <v>850</v>
      </c>
      <c r="AP4" s="44" t="s">
        <v>850</v>
      </c>
      <c r="AQ4" s="44" t="s">
        <v>850</v>
      </c>
      <c r="AR4" s="242" t="s">
        <v>850</v>
      </c>
      <c r="AS4" s="242" t="s">
        <v>850</v>
      </c>
      <c r="AT4" s="242" t="s">
        <v>850</v>
      </c>
      <c r="AU4" s="242" t="s">
        <v>850</v>
      </c>
      <c r="AV4" s="242" t="s">
        <v>850</v>
      </c>
      <c r="AW4" s="242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70"/>
      <c r="BX4" s="6"/>
    </row>
    <row r="5" spans="1:76" s="224" customFormat="1" ht="14.25" customHeight="1">
      <c r="A5" s="221" t="s">
        <v>853</v>
      </c>
      <c r="B5" s="221" t="s">
        <v>854</v>
      </c>
      <c r="C5" s="250" t="s">
        <v>855</v>
      </c>
      <c r="D5" s="222" t="s">
        <v>856</v>
      </c>
      <c r="E5" s="222" t="s">
        <v>857</v>
      </c>
      <c r="F5" s="222" t="s">
        <v>858</v>
      </c>
      <c r="G5" s="222" t="s">
        <v>859</v>
      </c>
      <c r="H5" s="222" t="s">
        <v>860</v>
      </c>
      <c r="I5" s="222" t="s">
        <v>861</v>
      </c>
      <c r="J5" s="222" t="s">
        <v>3</v>
      </c>
      <c r="K5" s="222" t="s">
        <v>862</v>
      </c>
      <c r="L5" s="222" t="s">
        <v>863</v>
      </c>
      <c r="M5" s="222" t="s">
        <v>864</v>
      </c>
      <c r="N5" s="263" t="s">
        <v>7</v>
      </c>
      <c r="O5" s="222" t="s">
        <v>865</v>
      </c>
      <c r="P5" s="222" t="s">
        <v>866</v>
      </c>
      <c r="Q5" s="250" t="s">
        <v>867</v>
      </c>
      <c r="R5" s="222" t="s">
        <v>868</v>
      </c>
      <c r="S5" s="222" t="s">
        <v>869</v>
      </c>
      <c r="T5" s="222" t="s">
        <v>870</v>
      </c>
      <c r="U5" s="251" t="s">
        <v>8</v>
      </c>
      <c r="V5" s="222" t="s">
        <v>871</v>
      </c>
      <c r="W5" s="222" t="s">
        <v>872</v>
      </c>
      <c r="X5" s="222" t="s">
        <v>873</v>
      </c>
      <c r="Y5" s="222" t="s">
        <v>874</v>
      </c>
      <c r="Z5" s="222" t="s">
        <v>313</v>
      </c>
      <c r="AA5" s="250" t="s">
        <v>875</v>
      </c>
      <c r="AB5" s="222" t="s">
        <v>876</v>
      </c>
      <c r="AC5" s="222" t="s">
        <v>877</v>
      </c>
      <c r="AD5" s="222" t="s">
        <v>878</v>
      </c>
      <c r="AE5" s="250" t="s">
        <v>879</v>
      </c>
      <c r="AF5" s="250" t="s">
        <v>880</v>
      </c>
      <c r="AG5" s="250" t="s">
        <v>881</v>
      </c>
      <c r="AH5" s="222" t="s">
        <v>882</v>
      </c>
      <c r="AI5" s="222" t="s">
        <v>883</v>
      </c>
      <c r="AJ5" s="222" t="s">
        <v>884</v>
      </c>
      <c r="AK5" s="251" t="s">
        <v>885</v>
      </c>
      <c r="AL5" s="251" t="s">
        <v>886</v>
      </c>
      <c r="AM5" s="251" t="s">
        <v>887</v>
      </c>
      <c r="AN5" s="251" t="s">
        <v>888</v>
      </c>
      <c r="AO5" s="222" t="s">
        <v>889</v>
      </c>
      <c r="AP5" s="222" t="s">
        <v>890</v>
      </c>
      <c r="AQ5" s="222" t="s">
        <v>891</v>
      </c>
      <c r="AR5" s="252" t="s">
        <v>892</v>
      </c>
      <c r="AS5" s="252" t="s">
        <v>893</v>
      </c>
      <c r="AT5" s="252" t="s">
        <v>894</v>
      </c>
      <c r="AU5" s="252" t="s">
        <v>895</v>
      </c>
      <c r="AV5" s="252" t="s">
        <v>896</v>
      </c>
      <c r="AW5" s="252" t="s">
        <v>897</v>
      </c>
      <c r="AX5" s="222" t="s">
        <v>898</v>
      </c>
      <c r="AY5" s="222" t="s">
        <v>847</v>
      </c>
      <c r="AZ5" s="222" t="s">
        <v>899</v>
      </c>
      <c r="BA5" s="222" t="s">
        <v>900</v>
      </c>
      <c r="BB5" s="222" t="s">
        <v>901</v>
      </c>
      <c r="BC5" s="222" t="s">
        <v>902</v>
      </c>
      <c r="BD5" s="222" t="s">
        <v>903</v>
      </c>
      <c r="BE5" s="222" t="s">
        <v>904</v>
      </c>
      <c r="BF5" s="222" t="s">
        <v>905</v>
      </c>
      <c r="BG5" s="222" t="s">
        <v>906</v>
      </c>
      <c r="BH5" s="222" t="s">
        <v>907</v>
      </c>
      <c r="BI5" s="222" t="s">
        <v>908</v>
      </c>
      <c r="BJ5" s="222" t="s">
        <v>909</v>
      </c>
      <c r="BK5" s="222" t="s">
        <v>910</v>
      </c>
      <c r="BL5" s="222" t="s">
        <v>911</v>
      </c>
      <c r="BM5" s="222" t="s">
        <v>912</v>
      </c>
      <c r="BN5" s="222" t="s">
        <v>913</v>
      </c>
      <c r="BO5" s="222" t="s">
        <v>914</v>
      </c>
      <c r="BP5" s="222" t="s">
        <v>915</v>
      </c>
      <c r="BQ5" s="222" t="s">
        <v>916</v>
      </c>
      <c r="BR5" s="222" t="s">
        <v>917</v>
      </c>
      <c r="BS5" s="222" t="s">
        <v>918</v>
      </c>
      <c r="BT5" s="170" t="s">
        <v>919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14" t="s">
        <v>537</v>
      </c>
      <c r="E6" s="295">
        <v>321</v>
      </c>
      <c r="F6" s="71" t="s">
        <v>460</v>
      </c>
      <c r="G6" s="9" t="str">
        <f>IF(D6="","*",VLOOKUP(F6,BS_ATIVIDADE[#All],3,FALSE))</f>
        <v>OUTROS</v>
      </c>
      <c r="H6" s="174" t="s">
        <v>317</v>
      </c>
      <c r="I6" s="174" t="s">
        <v>317</v>
      </c>
      <c r="J6" s="218">
        <v>49</v>
      </c>
      <c r="K6" s="218">
        <v>240.89</v>
      </c>
      <c r="L6" s="218" t="s">
        <v>317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6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2" t="s">
        <v>920</v>
      </c>
      <c r="W6" s="262" t="s">
        <v>921</v>
      </c>
      <c r="X6" s="219" t="s">
        <v>662</v>
      </c>
      <c r="Y6" s="159"/>
      <c r="Z6" s="159"/>
      <c r="AA6" s="218" t="s">
        <v>922</v>
      </c>
      <c r="AB6" s="71" t="s">
        <v>653</v>
      </c>
      <c r="AC6" s="71" t="s">
        <v>648</v>
      </c>
      <c r="AD6" s="317">
        <v>0.33333333333333331</v>
      </c>
      <c r="AE6" s="218">
        <v>9347</v>
      </c>
      <c r="AF6" s="218" t="s">
        <v>317</v>
      </c>
      <c r="AG6" s="218" t="s">
        <v>317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9" t="str">
        <f>IF(BS_CONTROLE[[#This Row],[Local - Partida]]=0, "-", BS_CONTROLE[[#This Row],[Local - Partida]])</f>
        <v>-</v>
      </c>
      <c r="AL6" s="259" t="str">
        <f>IF(BS_CONTROLE[[#This Row],[Local - Encerramento]]=0, "-", BS_CONTROLE[[#This Row],[Local - Encerramento]])</f>
        <v>-</v>
      </c>
      <c r="AM6" s="259" t="str">
        <f>IF(BS_CONTROLE[[#This Row],[Entre - Estações]]=0, "-", BS_CONTROLE[[#This Row],[Entre - Estações]])</f>
        <v>ZDS-ZQB</v>
      </c>
      <c r="AN6" s="259" t="str">
        <f>IF(BS_CONTROLE[[#This Row],[SB]]=0, "-", BS_CONTROLE[[#This Row],[SB]])</f>
        <v>ZDS2481</v>
      </c>
      <c r="AO6" s="260">
        <f>IF(BS_CONTROLE[[#This Row],[SUB]]=0, "-", BS_CONTROLE[[#This Row],[SUB]])</f>
        <v>49</v>
      </c>
      <c r="AP6" s="261">
        <f>IF(BS_CONTROLE[[#This Row],[KM - Inicio]]=0, "-", BS_CONTROLE[[#This Row],[KM - Inicio]])</f>
        <v>240.89</v>
      </c>
      <c r="AQ6" s="261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4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2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6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14" t="s">
        <v>523</v>
      </c>
      <c r="E7" s="315">
        <v>171</v>
      </c>
      <c r="F7" s="71" t="s">
        <v>422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6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2" t="s">
        <v>924</v>
      </c>
      <c r="W7" s="262" t="s">
        <v>925</v>
      </c>
      <c r="X7" s="219" t="s">
        <v>662</v>
      </c>
      <c r="Y7" s="159"/>
      <c r="Z7" s="159"/>
      <c r="AA7" s="218">
        <v>1</v>
      </c>
      <c r="AB7" s="71" t="s">
        <v>653</v>
      </c>
      <c r="AC7" s="71" t="s">
        <v>648</v>
      </c>
      <c r="AD7" s="317">
        <v>0.33333333333333331</v>
      </c>
      <c r="AE7" s="218">
        <v>6809</v>
      </c>
      <c r="AF7" s="218">
        <v>6239</v>
      </c>
      <c r="AG7" s="218" t="s">
        <v>317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9" t="str">
        <f>IF(BS_CONTROLE[[#This Row],[Local - Partida]]=0, "-", BS_CONTROLE[[#This Row],[Local - Partida]])</f>
        <v>ZYU1</v>
      </c>
      <c r="AL7" s="259" t="str">
        <f>IF(BS_CONTROLE[[#This Row],[Local - Encerramento]]=0, "-", BS_CONTROLE[[#This Row],[Local - Encerramento]])</f>
        <v>ZYU1</v>
      </c>
      <c r="AM7" s="259" t="str">
        <f>IF(BS_CONTROLE[[#This Row],[Entre - Estações]]=0, "-", BS_CONTROLE[[#This Row],[Entre - Estações]])</f>
        <v>ZXI-ZVK</v>
      </c>
      <c r="AN7" s="259" t="str">
        <f>IF(BS_CONTROLE[[#This Row],[SB]]=0, "-", BS_CONTROLE[[#This Row],[SB]])</f>
        <v>224ZIC2</v>
      </c>
      <c r="AO7" s="260">
        <f>IF(BS_CONTROLE[[#This Row],[SUB]]=0, "-", BS_CONTROLE[[#This Row],[SUB]])</f>
        <v>56</v>
      </c>
      <c r="AP7" s="261">
        <f>IF(BS_CONTROLE[[#This Row],[KM - Inicio]]=0, "-", BS_CONTROLE[[#This Row],[KM - Inicio]])</f>
        <v>225</v>
      </c>
      <c r="AQ7" s="261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4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2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6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14" t="s">
        <v>927</v>
      </c>
      <c r="E8" s="315">
        <v>504</v>
      </c>
      <c r="F8" s="71" t="s">
        <v>395</v>
      </c>
      <c r="G8" s="9" t="str">
        <f>IF(D8="","*",VLOOKUP(F8,BS_ATIVIDADE[#All],3,FALSE))</f>
        <v>LIMPEZA LASTRO</v>
      </c>
      <c r="H8" s="174" t="s">
        <v>317</v>
      </c>
      <c r="I8" s="174" t="s">
        <v>317</v>
      </c>
      <c r="J8" s="218">
        <v>56</v>
      </c>
      <c r="K8" s="218">
        <v>198.4</v>
      </c>
      <c r="L8" s="218" t="s">
        <v>317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6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2" t="s">
        <v>920</v>
      </c>
      <c r="W8" s="262" t="s">
        <v>928</v>
      </c>
      <c r="X8" s="219" t="s">
        <v>662</v>
      </c>
      <c r="Y8" s="159"/>
      <c r="Z8" s="159"/>
      <c r="AA8" s="218" t="s">
        <v>317</v>
      </c>
      <c r="AB8" s="71" t="s">
        <v>317</v>
      </c>
      <c r="AC8" s="71" t="s">
        <v>317</v>
      </c>
      <c r="AD8" s="317" t="s">
        <v>317</v>
      </c>
      <c r="AE8" s="218" t="s">
        <v>317</v>
      </c>
      <c r="AF8" s="218" t="s">
        <v>317</v>
      </c>
      <c r="AG8" s="218" t="s">
        <v>317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9" t="str">
        <f>IF(BS_CONTROLE[[#This Row],[Local - Partida]]=0, "-", BS_CONTROLE[[#This Row],[Local - Partida]])</f>
        <v>-</v>
      </c>
      <c r="AL8" s="259" t="str">
        <f>IF(BS_CONTROLE[[#This Row],[Local - Encerramento]]=0, "-", BS_CONTROLE[[#This Row],[Local - Encerramento]])</f>
        <v>-</v>
      </c>
      <c r="AM8" s="259" t="str">
        <f>IF(BS_CONTROLE[[#This Row],[Entre - Estações]]=0, "-", BS_CONTROLE[[#This Row],[Entre - Estações]])</f>
        <v>ZYU</v>
      </c>
      <c r="AN8" s="259" t="str">
        <f>IF(BS_CONTROLE[[#This Row],[SB]]=0, "-", BS_CONTROLE[[#This Row],[SB]])</f>
        <v>198ZYU2</v>
      </c>
      <c r="AO8" s="260">
        <f>IF(BS_CONTROLE[[#This Row],[SUB]]=0, "-", BS_CONTROLE[[#This Row],[SUB]])</f>
        <v>56</v>
      </c>
      <c r="AP8" s="261">
        <f>IF(BS_CONTROLE[[#This Row],[KM - Inicio]]=0, "-", BS_CONTROLE[[#This Row],[KM - Inicio]])</f>
        <v>198.4</v>
      </c>
      <c r="AQ8" s="261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4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2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6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14" t="s">
        <v>633</v>
      </c>
      <c r="E9" s="315">
        <v>504</v>
      </c>
      <c r="F9" s="71" t="s">
        <v>503</v>
      </c>
      <c r="G9" s="9" t="str">
        <f>IF(D9="","*",VLOOKUP(F9,BS_ATIVIDADE[#All],3,FALSE))</f>
        <v>DORMENTE - SUBSTITUIÇÂO</v>
      </c>
      <c r="H9" s="174" t="s">
        <v>317</v>
      </c>
      <c r="I9" s="174" t="s">
        <v>317</v>
      </c>
      <c r="J9" s="218">
        <v>49</v>
      </c>
      <c r="K9" s="218">
        <v>198.1</v>
      </c>
      <c r="L9" s="218" t="s">
        <v>317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6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2" t="s">
        <v>920</v>
      </c>
      <c r="W9" s="262" t="s">
        <v>931</v>
      </c>
      <c r="X9" s="219" t="s">
        <v>662</v>
      </c>
      <c r="Y9" s="159"/>
      <c r="Z9" s="159"/>
      <c r="AA9" s="218" t="s">
        <v>317</v>
      </c>
      <c r="AB9" s="71" t="s">
        <v>317</v>
      </c>
      <c r="AC9" s="71" t="s">
        <v>317</v>
      </c>
      <c r="AD9" s="317" t="s">
        <v>317</v>
      </c>
      <c r="AE9" s="218" t="s">
        <v>317</v>
      </c>
      <c r="AF9" s="218" t="s">
        <v>317</v>
      </c>
      <c r="AG9" s="218" t="s">
        <v>317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9" t="str">
        <f>IF(BS_CONTROLE[[#This Row],[Local - Partida]]=0, "-", BS_CONTROLE[[#This Row],[Local - Partida]])</f>
        <v>-</v>
      </c>
      <c r="AL9" s="259" t="str">
        <f>IF(BS_CONTROLE[[#This Row],[Local - Encerramento]]=0, "-", BS_CONTROLE[[#This Row],[Local - Encerramento]])</f>
        <v>-</v>
      </c>
      <c r="AM9" s="259" t="str">
        <f>IF(BS_CONTROLE[[#This Row],[Entre - Estações]]=0, "-", BS_CONTROLE[[#This Row],[Entre - Estações]])</f>
        <v>ZFY</v>
      </c>
      <c r="AN9" s="259" t="str">
        <f>IF(BS_CONTROLE[[#This Row],[SB]]=0, "-", BS_CONTROLE[[#This Row],[SB]])</f>
        <v>ZFY1981</v>
      </c>
      <c r="AO9" s="260">
        <f>IF(BS_CONTROLE[[#This Row],[SUB]]=0, "-", BS_CONTROLE[[#This Row],[SUB]])</f>
        <v>49</v>
      </c>
      <c r="AP9" s="261">
        <f>IF(BS_CONTROLE[[#This Row],[KM - Inicio]]=0, "-", BS_CONTROLE[[#This Row],[KM - Inicio]])</f>
        <v>198.1</v>
      </c>
      <c r="AQ9" s="261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4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2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6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14" t="s">
        <v>585</v>
      </c>
      <c r="E10" s="316">
        <v>505</v>
      </c>
      <c r="F10" s="71" t="s">
        <v>503</v>
      </c>
      <c r="G10" s="9" t="str">
        <f>IF(D10="","*",VLOOKUP(F10,BS_ATIVIDADE[#All],3,FALSE))</f>
        <v>DORMENTE - SUBSTITUIÇÂO</v>
      </c>
      <c r="H10" s="174" t="s">
        <v>317</v>
      </c>
      <c r="I10" s="174" t="s">
        <v>317</v>
      </c>
      <c r="J10" s="218">
        <v>49</v>
      </c>
      <c r="K10" s="218">
        <v>194</v>
      </c>
      <c r="L10" s="218" t="s">
        <v>317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6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2" t="s">
        <v>920</v>
      </c>
      <c r="W10" s="262" t="s">
        <v>931</v>
      </c>
      <c r="X10" s="219" t="s">
        <v>662</v>
      </c>
      <c r="Y10" s="159"/>
      <c r="Z10" s="159"/>
      <c r="AA10" s="218" t="s">
        <v>317</v>
      </c>
      <c r="AB10" s="71" t="s">
        <v>317</v>
      </c>
      <c r="AC10" s="71"/>
      <c r="AD10" s="317" t="s">
        <v>317</v>
      </c>
      <c r="AE10" s="218" t="s">
        <v>317</v>
      </c>
      <c r="AF10" s="218" t="s">
        <v>317</v>
      </c>
      <c r="AG10" s="218" t="s">
        <v>317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9" t="str">
        <f>IF(BS_CONTROLE[[#This Row],[Local - Partida]]=0, "-", BS_CONTROLE[[#This Row],[Local - Partida]])</f>
        <v>-</v>
      </c>
      <c r="AL10" s="259" t="str">
        <f>IF(BS_CONTROLE[[#This Row],[Local - Encerramento]]=0, "-", BS_CONTROLE[[#This Row],[Local - Encerramento]])</f>
        <v>-</v>
      </c>
      <c r="AM10" s="259" t="str">
        <f>IF(BS_CONTROLE[[#This Row],[Entre - Estações]]=0, "-", BS_CONTROLE[[#This Row],[Entre - Estações]])</f>
        <v>ZFY</v>
      </c>
      <c r="AN10" s="259" t="str">
        <f>IF(BS_CONTROLE[[#This Row],[SB]]=0, "-", BS_CONTROLE[[#This Row],[SB]])</f>
        <v>ZFY1</v>
      </c>
      <c r="AO10" s="260">
        <f>IF(BS_CONTROLE[[#This Row],[SUB]]=0, "-", BS_CONTROLE[[#This Row],[SUB]])</f>
        <v>49</v>
      </c>
      <c r="AP10" s="261">
        <f>IF(BS_CONTROLE[[#This Row],[KM - Inicio]]=0, "-", BS_CONTROLE[[#This Row],[KM - Inicio]])</f>
        <v>194</v>
      </c>
      <c r="AQ10" s="261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4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2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6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295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6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2"/>
      <c r="W11" s="262"/>
      <c r="X11" s="219"/>
      <c r="Y11" s="159"/>
      <c r="Z11" s="159"/>
      <c r="AA11" s="218"/>
      <c r="AB11" s="71"/>
      <c r="AC11" s="71"/>
      <c r="AD11" s="317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9" t="str">
        <f>IF(BS_CONTROLE[[#This Row],[Local - Partida]]=0, "-", BS_CONTROLE[[#This Row],[Local - Partida]])</f>
        <v>-</v>
      </c>
      <c r="AL11" s="259" t="str">
        <f>IF(BS_CONTROLE[[#This Row],[Local - Encerramento]]=0, "-", BS_CONTROLE[[#This Row],[Local - Encerramento]])</f>
        <v>-</v>
      </c>
      <c r="AM11" s="259" t="str">
        <f>IF(BS_CONTROLE[[#This Row],[Entre - Estações]]=0, "-", BS_CONTROLE[[#This Row],[Entre - Estações]])</f>
        <v>-</v>
      </c>
      <c r="AN11" s="259" t="str">
        <f>IF(BS_CONTROLE[[#This Row],[SB]]=0, "-", BS_CONTROLE[[#This Row],[SB]])</f>
        <v>-</v>
      </c>
      <c r="AO11" s="260" t="str">
        <f>IF(BS_CONTROLE[[#This Row],[SUB]]=0, "-", BS_CONTROLE[[#This Row],[SUB]])</f>
        <v>-</v>
      </c>
      <c r="AP11" s="261" t="str">
        <f>IF(BS_CONTROLE[[#This Row],[KM - Inicio]]=0, "-", BS_CONTROLE[[#This Row],[KM - Inicio]])</f>
        <v>-</v>
      </c>
      <c r="AQ11" s="261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4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2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295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6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2"/>
      <c r="W12" s="262"/>
      <c r="X12" s="219"/>
      <c r="Y12" s="159"/>
      <c r="Z12" s="159"/>
      <c r="AA12" s="218"/>
      <c r="AB12" s="71"/>
      <c r="AC12" s="71"/>
      <c r="AD12" s="317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9" t="str">
        <f>IF(BS_CONTROLE[[#This Row],[Local - Partida]]=0, "-", BS_CONTROLE[[#This Row],[Local - Partida]])</f>
        <v>-</v>
      </c>
      <c r="AL12" s="259" t="str">
        <f>IF(BS_CONTROLE[[#This Row],[Local - Encerramento]]=0, "-", BS_CONTROLE[[#This Row],[Local - Encerramento]])</f>
        <v>-</v>
      </c>
      <c r="AM12" s="259" t="str">
        <f>IF(BS_CONTROLE[[#This Row],[Entre - Estações]]=0, "-", BS_CONTROLE[[#This Row],[Entre - Estações]])</f>
        <v>-</v>
      </c>
      <c r="AN12" s="259" t="str">
        <f>IF(BS_CONTROLE[[#This Row],[SB]]=0, "-", BS_CONTROLE[[#This Row],[SB]])</f>
        <v>-</v>
      </c>
      <c r="AO12" s="260" t="str">
        <f>IF(BS_CONTROLE[[#This Row],[SUB]]=0, "-", BS_CONTROLE[[#This Row],[SUB]])</f>
        <v>-</v>
      </c>
      <c r="AP12" s="261" t="str">
        <f>IF(BS_CONTROLE[[#This Row],[KM - Inicio]]=0, "-", BS_CONTROLE[[#This Row],[KM - Inicio]])</f>
        <v>-</v>
      </c>
      <c r="AQ12" s="261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4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2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638</v>
      </c>
      <c r="E13" s="295">
        <v>652</v>
      </c>
      <c r="F13" s="71" t="s">
        <v>477</v>
      </c>
      <c r="G13" s="9" t="str">
        <f>IF(D13="","*",VLOOKUP(F13,BS_ATIVIDADE[#All],3,FALSE))</f>
        <v>AMV</v>
      </c>
      <c r="H13" s="174" t="s">
        <v>317</v>
      </c>
      <c r="I13" s="174" t="s">
        <v>317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6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2" t="s">
        <v>933</v>
      </c>
      <c r="W13" s="262" t="s">
        <v>934</v>
      </c>
      <c r="X13" s="219" t="s">
        <v>662</v>
      </c>
      <c r="Y13" s="159"/>
      <c r="Z13" s="159"/>
      <c r="AA13" s="218" t="s">
        <v>317</v>
      </c>
      <c r="AB13" s="71" t="s">
        <v>317</v>
      </c>
      <c r="AC13" s="71" t="s">
        <v>317</v>
      </c>
      <c r="AD13" s="317" t="s">
        <v>317</v>
      </c>
      <c r="AE13" s="218" t="s">
        <v>317</v>
      </c>
      <c r="AF13" s="218" t="s">
        <v>317</v>
      </c>
      <c r="AG13" s="218" t="s">
        <v>317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9" t="str">
        <f>IF(BS_CONTROLE[[#This Row],[Local - Partida]]=0, "-", BS_CONTROLE[[#This Row],[Local - Partida]])</f>
        <v>-</v>
      </c>
      <c r="AL13" s="259" t="str">
        <f>IF(BS_CONTROLE[[#This Row],[Local - Encerramento]]=0, "-", BS_CONTROLE[[#This Row],[Local - Encerramento]])</f>
        <v>-</v>
      </c>
      <c r="AM13" s="259" t="str">
        <f>IF(BS_CONTROLE[[#This Row],[Entre - Estações]]=0, "-", BS_CONTROLE[[#This Row],[Entre - Estações]])</f>
        <v>ZKE</v>
      </c>
      <c r="AN13" s="259" t="str">
        <f>IF(BS_CONTROLE[[#This Row],[SB]]=0, "-", BS_CONTROLE[[#This Row],[SB]])</f>
        <v>ZKE2</v>
      </c>
      <c r="AO13" s="260">
        <f>IF(BS_CONTROLE[[#This Row],[SUB]]=0, "-", BS_CONTROLE[[#This Row],[SUB]])</f>
        <v>55</v>
      </c>
      <c r="AP13" s="261">
        <f>IF(BS_CONTROLE[[#This Row],[KM - Inicio]]=0, "-", BS_CONTROLE[[#This Row],[KM - Inicio]])</f>
        <v>77</v>
      </c>
      <c r="AQ13" s="261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4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2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6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 hidden="1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377</v>
      </c>
      <c r="E14" s="296">
        <v>415</v>
      </c>
      <c r="F14" s="71" t="s">
        <v>306</v>
      </c>
      <c r="G14" s="9" t="str">
        <f>IF(D14="","*",VLOOKUP(F14,BS_ATIVIDADE[#All],3,FALSE))</f>
        <v>OUTROS</v>
      </c>
      <c r="H14" s="174" t="s">
        <v>317</v>
      </c>
      <c r="I14" s="174" t="s">
        <v>317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936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6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2" t="s">
        <v>933</v>
      </c>
      <c r="W14" s="262" t="s">
        <v>937</v>
      </c>
      <c r="X14" s="219" t="s">
        <v>657</v>
      </c>
      <c r="Y14" s="159"/>
      <c r="Z14" s="159"/>
      <c r="AA14" s="218"/>
      <c r="AB14" s="71"/>
      <c r="AC14" s="71"/>
      <c r="AD14" s="317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9" t="str">
        <f>IF(BS_CONTROLE[[#This Row],[Local - Partida]]=0, "-", BS_CONTROLE[[#This Row],[Local - Partida]])</f>
        <v>-</v>
      </c>
      <c r="AL14" s="259" t="str">
        <f>IF(BS_CONTROLE[[#This Row],[Local - Encerramento]]=0, "-", BS_CONTROLE[[#This Row],[Local - Encerramento]])</f>
        <v>-</v>
      </c>
      <c r="AM14" s="259" t="str">
        <f>IF(BS_CONTROLE[[#This Row],[Entre - Estações]]=0, "-", BS_CONTROLE[[#This Row],[Entre - Estações]])</f>
        <v>ZKW-ZLU</v>
      </c>
      <c r="AN14" s="259" t="str">
        <f>IF(BS_CONTROLE[[#This Row],[SB]]=0, "-", BS_CONTROLE[[#This Row],[SB]])</f>
        <v>ZKWZLU</v>
      </c>
      <c r="AO14" s="260">
        <f>IF(BS_CONTROLE[[#This Row],[SUB]]=0, "-", BS_CONTROLE[[#This Row],[SUB]])</f>
        <v>55</v>
      </c>
      <c r="AP14" s="261">
        <f>IF(BS_CONTROLE[[#This Row],[KM - Inicio]]=0, "-", BS_CONTROLE[[#This Row],[KM - Inicio]])</f>
        <v>97.843000000000004</v>
      </c>
      <c r="AQ14" s="261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4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2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938</v>
      </c>
      <c r="BK14" s="320" t="s">
        <v>939</v>
      </c>
      <c r="BL14" s="16"/>
      <c r="BM14" s="15" t="s">
        <v>686</v>
      </c>
      <c r="BN14" s="15" t="s">
        <v>686</v>
      </c>
      <c r="BO14" s="166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598</v>
      </c>
      <c r="E15" s="295">
        <v>653</v>
      </c>
      <c r="F15" s="71" t="s">
        <v>499</v>
      </c>
      <c r="G15" s="9" t="str">
        <f>IF(D15="","*",VLOOKUP(F15,BS_ATIVIDADE[#All],3,FALSE))</f>
        <v>SOLDA</v>
      </c>
      <c r="H15" s="174" t="s">
        <v>317</v>
      </c>
      <c r="I15" s="174" t="s">
        <v>317</v>
      </c>
      <c r="J15" s="218">
        <v>55</v>
      </c>
      <c r="K15" s="218">
        <v>99.6</v>
      </c>
      <c r="L15" s="218" t="s">
        <v>317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6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2" t="s">
        <v>933</v>
      </c>
      <c r="W15" s="262" t="s">
        <v>940</v>
      </c>
      <c r="X15" s="219" t="s">
        <v>657</v>
      </c>
      <c r="Y15" s="159"/>
      <c r="Z15" s="159"/>
      <c r="AA15" s="218" t="s">
        <v>317</v>
      </c>
      <c r="AB15" s="71" t="s">
        <v>317</v>
      </c>
      <c r="AC15" s="71" t="s">
        <v>317</v>
      </c>
      <c r="AD15" s="317" t="s">
        <v>317</v>
      </c>
      <c r="AE15" s="218" t="s">
        <v>317</v>
      </c>
      <c r="AF15" s="218" t="s">
        <v>317</v>
      </c>
      <c r="AG15" s="218" t="s">
        <v>317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9" t="str">
        <f>IF(BS_CONTROLE[[#This Row],[Local - Partida]]=0, "-", BS_CONTROLE[[#This Row],[Local - Partida]])</f>
        <v>-</v>
      </c>
      <c r="AL15" s="259" t="str">
        <f>IF(BS_CONTROLE[[#This Row],[Local - Encerramento]]=0, "-", BS_CONTROLE[[#This Row],[Local - Encerramento]])</f>
        <v>-</v>
      </c>
      <c r="AM15" s="259" t="str">
        <f>IF(BS_CONTROLE[[#This Row],[Entre - Estações]]=0, "-", BS_CONTROLE[[#This Row],[Entre - Estações]])</f>
        <v>ZKW</v>
      </c>
      <c r="AN15" s="259" t="str">
        <f>IF(BS_CONTROLE[[#This Row],[SB]]=0, "-", BS_CONTROLE[[#This Row],[SB]])</f>
        <v>102ZKW2</v>
      </c>
      <c r="AO15" s="260">
        <f>IF(BS_CONTROLE[[#This Row],[SUB]]=0, "-", BS_CONTROLE[[#This Row],[SUB]])</f>
        <v>55</v>
      </c>
      <c r="AP15" s="261">
        <f>IF(BS_CONTROLE[[#This Row],[KM - Inicio]]=0, "-", BS_CONTROLE[[#This Row],[KM - Inicio]])</f>
        <v>99.6</v>
      </c>
      <c r="AQ15" s="261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4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2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941</v>
      </c>
      <c r="BK15" s="320" t="s">
        <v>939</v>
      </c>
      <c r="BL15" s="16"/>
      <c r="BM15" s="15" t="s">
        <v>686</v>
      </c>
      <c r="BN15" s="15" t="s">
        <v>686</v>
      </c>
      <c r="BO15" s="166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570</v>
      </c>
      <c r="E16" s="295">
        <v>654</v>
      </c>
      <c r="F16" s="71" t="s">
        <v>499</v>
      </c>
      <c r="G16" s="9" t="str">
        <f>IF(D16="","*",VLOOKUP(F16,BS_ATIVIDADE[#All],3,FALSE))</f>
        <v>SOLDA</v>
      </c>
      <c r="H16" s="174" t="s">
        <v>317</v>
      </c>
      <c r="I16" s="174" t="s">
        <v>317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6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2" t="s">
        <v>933</v>
      </c>
      <c r="W16" s="262" t="s">
        <v>940</v>
      </c>
      <c r="X16" s="219" t="s">
        <v>657</v>
      </c>
      <c r="Y16" s="159"/>
      <c r="Z16" s="159"/>
      <c r="AA16" s="218" t="s">
        <v>317</v>
      </c>
      <c r="AB16" s="71"/>
      <c r="AC16" s="71" t="s">
        <v>317</v>
      </c>
      <c r="AD16" s="317" t="s">
        <v>317</v>
      </c>
      <c r="AE16" s="218" t="s">
        <v>317</v>
      </c>
      <c r="AF16" s="218" t="s">
        <v>317</v>
      </c>
      <c r="AG16" s="218" t="s">
        <v>317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9" t="str">
        <f>IF(BS_CONTROLE[[#This Row],[Local - Partida]]=0, "-", BS_CONTROLE[[#This Row],[Local - Partida]])</f>
        <v>-</v>
      </c>
      <c r="AL16" s="259" t="str">
        <f>IF(BS_CONTROLE[[#This Row],[Local - Encerramento]]=0, "-", BS_CONTROLE[[#This Row],[Local - Encerramento]])</f>
        <v>-</v>
      </c>
      <c r="AM16" s="259" t="str">
        <f>IF(BS_CONTROLE[[#This Row],[Entre - Estações]]=0, "-", BS_CONTROLE[[#This Row],[Entre - Estações]])</f>
        <v>ZKW-ZLU</v>
      </c>
      <c r="AN16" s="259">
        <f>IF(BS_CONTROLE[[#This Row],[SB]]=0, "-", BS_CONTROLE[[#This Row],[SB]])</f>
        <v>1031022</v>
      </c>
      <c r="AO16" s="260">
        <f>IF(BS_CONTROLE[[#This Row],[SUB]]=0, "-", BS_CONTROLE[[#This Row],[SUB]])</f>
        <v>55</v>
      </c>
      <c r="AP16" s="261">
        <f>IF(BS_CONTROLE[[#This Row],[KM - Inicio]]=0, "-", BS_CONTROLE[[#This Row],[KM - Inicio]])</f>
        <v>102.04</v>
      </c>
      <c r="AQ16" s="261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4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2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941</v>
      </c>
      <c r="BK16" s="320" t="s">
        <v>939</v>
      </c>
      <c r="BL16" s="16"/>
      <c r="BM16" s="15" t="s">
        <v>686</v>
      </c>
      <c r="BN16" s="15" t="s">
        <v>686</v>
      </c>
      <c r="BO16" s="166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573</v>
      </c>
      <c r="E17" s="296">
        <v>655</v>
      </c>
      <c r="F17" s="71" t="s">
        <v>499</v>
      </c>
      <c r="G17" s="9" t="str">
        <f>IF(D17="","*",VLOOKUP(F17,BS_ATIVIDADE[#All],3,FALSE))</f>
        <v>SOLDA</v>
      </c>
      <c r="H17" s="174" t="s">
        <v>317</v>
      </c>
      <c r="I17" s="174" t="s">
        <v>317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6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2" t="s">
        <v>933</v>
      </c>
      <c r="W17" s="262" t="s">
        <v>940</v>
      </c>
      <c r="X17" s="219" t="s">
        <v>657</v>
      </c>
      <c r="Y17" s="159"/>
      <c r="Z17" s="159"/>
      <c r="AA17" s="218" t="s">
        <v>317</v>
      </c>
      <c r="AB17" s="71" t="s">
        <v>317</v>
      </c>
      <c r="AC17" s="71" t="s">
        <v>317</v>
      </c>
      <c r="AD17" s="317" t="s">
        <v>317</v>
      </c>
      <c r="AE17" s="218" t="s">
        <v>317</v>
      </c>
      <c r="AF17" s="218" t="s">
        <v>317</v>
      </c>
      <c r="AG17" s="218" t="s">
        <v>317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9" t="str">
        <f>IF(BS_CONTROLE[[#This Row],[Local - Partida]]=0, "-", BS_CONTROLE[[#This Row],[Local - Partida]])</f>
        <v>-</v>
      </c>
      <c r="AL17" s="259" t="str">
        <f>IF(BS_CONTROLE[[#This Row],[Local - Encerramento]]=0, "-", BS_CONTROLE[[#This Row],[Local - Encerramento]])</f>
        <v>-</v>
      </c>
      <c r="AM17" s="259" t="str">
        <f>IF(BS_CONTROLE[[#This Row],[Entre - Estações]]=0, "-", BS_CONTROLE[[#This Row],[Entre - Estações]])</f>
        <v>ZKW-ZLU</v>
      </c>
      <c r="AN17" s="259">
        <f>IF(BS_CONTROLE[[#This Row],[SB]]=0, "-", BS_CONTROLE[[#This Row],[SB]])</f>
        <v>1051032</v>
      </c>
      <c r="AO17" s="260">
        <f>IF(BS_CONTROLE[[#This Row],[SUB]]=0, "-", BS_CONTROLE[[#This Row],[SUB]])</f>
        <v>55</v>
      </c>
      <c r="AP17" s="261">
        <f>IF(BS_CONTROLE[[#This Row],[KM - Inicio]]=0, "-", BS_CONTROLE[[#This Row],[KM - Inicio]])</f>
        <v>103.996</v>
      </c>
      <c r="AQ17" s="261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4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2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938</v>
      </c>
      <c r="BK17" s="320" t="s">
        <v>939</v>
      </c>
      <c r="BL17" s="16"/>
      <c r="BM17" s="15" t="s">
        <v>686</v>
      </c>
      <c r="BN17" s="15" t="s">
        <v>686</v>
      </c>
      <c r="BO17" s="166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14" t="s">
        <v>942</v>
      </c>
      <c r="E18" s="295">
        <v>580</v>
      </c>
      <c r="F18" s="71" t="s">
        <v>331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317</v>
      </c>
      <c r="M18" s="218" t="s">
        <v>943</v>
      </c>
      <c r="N18" s="218" t="s">
        <v>944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6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2" t="s">
        <v>945</v>
      </c>
      <c r="W18" s="262" t="s">
        <v>946</v>
      </c>
      <c r="X18" s="219" t="s">
        <v>662</v>
      </c>
      <c r="Y18" s="159"/>
      <c r="Z18" s="159"/>
      <c r="AA18" s="218" t="s">
        <v>947</v>
      </c>
      <c r="AB18" s="71" t="s">
        <v>659</v>
      </c>
      <c r="AC18" s="71" t="s">
        <v>648</v>
      </c>
      <c r="AD18" s="317">
        <v>0.29166666666666669</v>
      </c>
      <c r="AE18" s="218" t="s">
        <v>317</v>
      </c>
      <c r="AF18" s="218" t="s">
        <v>317</v>
      </c>
      <c r="AG18" s="218" t="s">
        <v>317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9" t="str">
        <f>IF(BS_CONTROLE[[#This Row],[Local - Partida]]=0, "-", BS_CONTROLE[[#This Row],[Local - Partida]])</f>
        <v>Z3VZEV</v>
      </c>
      <c r="AL18" s="259" t="str">
        <f>IF(BS_CONTROLE[[#This Row],[Local - Encerramento]]=0, "-", BS_CONTROLE[[#This Row],[Local - Encerramento]])</f>
        <v>102ZKW2</v>
      </c>
      <c r="AM18" s="259" t="str">
        <f>IF(BS_CONTROLE[[#This Row],[Entre - Estações]]=0, "-", BS_CONTROLE[[#This Row],[Entre - Estações]])</f>
        <v>ZEV-ZKW</v>
      </c>
      <c r="AN18" s="259" t="str">
        <f>IF(BS_CONTROLE[[#This Row],[SB]]=0, "-", BS_CONTROLE[[#This Row],[SB]])</f>
        <v>ZEVZKW</v>
      </c>
      <c r="AO18" s="260">
        <f>IF(BS_CONTROLE[[#This Row],[SUB]]=0, "-", BS_CONTROLE[[#This Row],[SUB]])</f>
        <v>54</v>
      </c>
      <c r="AP18" s="261">
        <f>IF(BS_CONTROLE[[#This Row],[KM - Inicio]]=0, "-", BS_CONTROLE[[#This Row],[KM - Inicio]])</f>
        <v>66</v>
      </c>
      <c r="AQ18" s="261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4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2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948</v>
      </c>
      <c r="BK18" s="17" t="s">
        <v>949</v>
      </c>
      <c r="BL18" s="16"/>
      <c r="BM18" s="15" t="s">
        <v>686</v>
      </c>
      <c r="BN18" s="15" t="s">
        <v>686</v>
      </c>
      <c r="BO18" s="166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530</v>
      </c>
      <c r="E19" s="295">
        <v>622</v>
      </c>
      <c r="F19" s="71" t="s">
        <v>340</v>
      </c>
      <c r="G19" s="9" t="str">
        <f>IF(D19="","*",VLOOKUP(F19,BS_ATIVIDADE[#All],3,FALSE))</f>
        <v>DETECÇÃO</v>
      </c>
      <c r="H19" s="174" t="s">
        <v>950</v>
      </c>
      <c r="I19" s="174" t="s">
        <v>951</v>
      </c>
      <c r="J19" s="218">
        <v>92</v>
      </c>
      <c r="K19" s="218">
        <v>66</v>
      </c>
      <c r="L19" s="218" t="s">
        <v>317</v>
      </c>
      <c r="M19" s="218" t="s">
        <v>952</v>
      </c>
      <c r="N19" s="218" t="s">
        <v>952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6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2" t="s">
        <v>953</v>
      </c>
      <c r="W19" s="262" t="s">
        <v>954</v>
      </c>
      <c r="X19" s="219" t="s">
        <v>662</v>
      </c>
      <c r="Y19" s="159"/>
      <c r="Z19" s="159"/>
      <c r="AA19" s="218">
        <v>1</v>
      </c>
      <c r="AB19" s="71" t="s">
        <v>653</v>
      </c>
      <c r="AC19" s="71" t="s">
        <v>648</v>
      </c>
      <c r="AD19" s="317">
        <v>0.33333333333333331</v>
      </c>
      <c r="AE19" s="218">
        <v>6527</v>
      </c>
      <c r="AF19" s="218" t="s">
        <v>317</v>
      </c>
      <c r="AG19" s="218" t="s">
        <v>317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9" t="str">
        <f>IF(BS_CONTROLE[[#This Row],[Local - Partida]]=0, "-", BS_CONTROLE[[#This Row],[Local - Partida]])</f>
        <v>ZEV-2</v>
      </c>
      <c r="AL19" s="259" t="str">
        <f>IF(BS_CONTROLE[[#This Row],[Local - Encerramento]]=0, "-", BS_CONTROLE[[#This Row],[Local - Encerramento]])</f>
        <v>ZPTZDR</v>
      </c>
      <c r="AM19" s="259" t="str">
        <f>IF(BS_CONTROLE[[#This Row],[Entre - Estações]]=0, "-", BS_CONTROLE[[#This Row],[Entre - Estações]])</f>
        <v>ZEVZPT</v>
      </c>
      <c r="AN19" s="259" t="str">
        <f>IF(BS_CONTROLE[[#This Row],[SB]]=0, "-", BS_CONTROLE[[#This Row],[SB]])</f>
        <v>ZEVZPT</v>
      </c>
      <c r="AO19" s="260">
        <f>IF(BS_CONTROLE[[#This Row],[SUB]]=0, "-", BS_CONTROLE[[#This Row],[SUB]])</f>
        <v>92</v>
      </c>
      <c r="AP19" s="261">
        <f>IF(BS_CONTROLE[[#This Row],[KM - Inicio]]=0, "-", BS_CONTROLE[[#This Row],[KM - Inicio]])</f>
        <v>66</v>
      </c>
      <c r="AQ19" s="261" t="str">
        <f>IF(BS_CONTROLE[[#This Row],[KM - Fim]]=0, "-", BS_CONTROLE[[#This Row],[KM - Fim]])</f>
        <v>-</v>
      </c>
      <c r="AR19" s="318">
        <v>0.32916666666666666</v>
      </c>
      <c r="AS19" s="319">
        <v>0</v>
      </c>
      <c r="AT19" s="319">
        <v>4.1666666666666664E-2</v>
      </c>
      <c r="AU19" s="39"/>
      <c r="AV19" s="39"/>
      <c r="AW19" s="39"/>
      <c r="AX19" s="39"/>
      <c r="AY19" s="294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2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955</v>
      </c>
      <c r="BK19" s="17" t="s">
        <v>956</v>
      </c>
      <c r="BL19" s="16"/>
      <c r="BM19" s="15" t="s">
        <v>686</v>
      </c>
      <c r="BN19" s="15" t="s">
        <v>686</v>
      </c>
      <c r="BO19" s="166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14" t="s">
        <v>539</v>
      </c>
      <c r="E20" s="295">
        <v>574</v>
      </c>
      <c r="F20" s="71" t="s">
        <v>331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317</v>
      </c>
      <c r="M20" s="218" t="s">
        <v>957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6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2" t="s">
        <v>958</v>
      </c>
      <c r="W20" s="262" t="s">
        <v>959</v>
      </c>
      <c r="X20" s="219" t="s">
        <v>657</v>
      </c>
      <c r="Y20" s="159"/>
      <c r="Z20" s="159"/>
      <c r="AA20" s="218" t="s">
        <v>960</v>
      </c>
      <c r="AB20" s="71" t="s">
        <v>653</v>
      </c>
      <c r="AC20" s="71" t="s">
        <v>648</v>
      </c>
      <c r="AD20" s="317">
        <v>0.27083333333333331</v>
      </c>
      <c r="AE20" s="218">
        <v>7663</v>
      </c>
      <c r="AF20" s="218" t="s">
        <v>317</v>
      </c>
      <c r="AG20" s="218" t="s">
        <v>317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9" t="str">
        <f>IF(BS_CONTROLE[[#This Row],[Local - Partida]]=0, "-", BS_CONTROLE[[#This Row],[Local - Partida]])</f>
        <v>Z3VZEV</v>
      </c>
      <c r="AL20" s="259" t="str">
        <f>IF(BS_CONTROLE[[#This Row],[Local - Encerramento]]=0, "-", BS_CONTROLE[[#This Row],[Local - Encerramento]])</f>
        <v>K67ZEV1</v>
      </c>
      <c r="AM20" s="259" t="str">
        <f>IF(BS_CONTROLE[[#This Row],[Entre - Estações]]=0, "-", BS_CONTROLE[[#This Row],[Entre - Estações]])</f>
        <v>ZEV-ZXW</v>
      </c>
      <c r="AN20" s="259" t="str">
        <f>IF(BS_CONTROLE[[#This Row],[SB]]=0, "-", BS_CONTROLE[[#This Row],[SB]])</f>
        <v>K84ZXW2</v>
      </c>
      <c r="AO20" s="260">
        <f>IF(BS_CONTROLE[[#This Row],[SUB]]=0, "-", BS_CONTROLE[[#This Row],[SUB]])</f>
        <v>92</v>
      </c>
      <c r="AP20" s="261">
        <f>IF(BS_CONTROLE[[#This Row],[KM - Inicio]]=0, "-", BS_CONTROLE[[#This Row],[KM - Inicio]])</f>
        <v>83.7</v>
      </c>
      <c r="AQ20" s="261" t="str">
        <f>IF(BS_CONTROLE[[#This Row],[KM - Fim]]=0, "-", BS_CONTROLE[[#This Row],[KM - Fim]])</f>
        <v>-</v>
      </c>
      <c r="AR20" s="318">
        <v>0.34027777777777779</v>
      </c>
      <c r="AS20" s="319">
        <v>0</v>
      </c>
      <c r="AT20" s="319">
        <v>4.1666666666666664E-2</v>
      </c>
      <c r="AU20" s="39"/>
      <c r="AV20" s="39"/>
      <c r="AW20" s="39"/>
      <c r="AX20" s="39"/>
      <c r="AY20" s="294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2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961</v>
      </c>
      <c r="BK20" s="17" t="s">
        <v>962</v>
      </c>
      <c r="BL20" s="16"/>
      <c r="BM20" s="15" t="s">
        <v>686</v>
      </c>
      <c r="BN20" s="15" t="s">
        <v>686</v>
      </c>
      <c r="BO20" s="166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570</v>
      </c>
      <c r="E21" s="295">
        <v>611</v>
      </c>
      <c r="F21" s="71" t="s">
        <v>473</v>
      </c>
      <c r="G21" s="9" t="str">
        <f>IF(D21="","*",VLOOKUP(F21,BS_ATIVIDADE[#All],3,FALSE))</f>
        <v>AMV</v>
      </c>
      <c r="H21" s="174" t="s">
        <v>317</v>
      </c>
      <c r="I21" s="174" t="s">
        <v>317</v>
      </c>
      <c r="J21" s="218">
        <v>54</v>
      </c>
      <c r="K21" s="218">
        <v>66.5</v>
      </c>
      <c r="L21" s="218" t="s">
        <v>317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6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2" t="s">
        <v>963</v>
      </c>
      <c r="W21" s="262" t="s">
        <v>964</v>
      </c>
      <c r="X21" s="219" t="s">
        <v>662</v>
      </c>
      <c r="Y21" s="159"/>
      <c r="Z21" s="159"/>
      <c r="AA21" s="218" t="s">
        <v>317</v>
      </c>
      <c r="AB21" s="71" t="s">
        <v>317</v>
      </c>
      <c r="AC21" s="71" t="s">
        <v>317</v>
      </c>
      <c r="AD21" s="317" t="s">
        <v>317</v>
      </c>
      <c r="AE21" s="218" t="s">
        <v>317</v>
      </c>
      <c r="AF21" s="218" t="s">
        <v>317</v>
      </c>
      <c r="AG21" s="218" t="s">
        <v>317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9" t="str">
        <f>IF(BS_CONTROLE[[#This Row],[Local - Partida]]=0, "-", BS_CONTROLE[[#This Row],[Local - Partida]])</f>
        <v>-</v>
      </c>
      <c r="AL21" s="259" t="str">
        <f>IF(BS_CONTROLE[[#This Row],[Local - Encerramento]]=0, "-", BS_CONTROLE[[#This Row],[Local - Encerramento]])</f>
        <v>-</v>
      </c>
      <c r="AM21" s="259" t="str">
        <f>IF(BS_CONTROLE[[#This Row],[Entre - Estações]]=0, "-", BS_CONTROLE[[#This Row],[Entre - Estações]])</f>
        <v>ZEV</v>
      </c>
      <c r="AN21" s="259" t="str">
        <f>IF(BS_CONTROLE[[#This Row],[SB]]=0, "-", BS_CONTROLE[[#This Row],[SB]])</f>
        <v>K67ZEV1</v>
      </c>
      <c r="AO21" s="260">
        <f>IF(BS_CONTROLE[[#This Row],[SUB]]=0, "-", BS_CONTROLE[[#This Row],[SUB]])</f>
        <v>54</v>
      </c>
      <c r="AP21" s="261">
        <f>IF(BS_CONTROLE[[#This Row],[KM - Inicio]]=0, "-", BS_CONTROLE[[#This Row],[KM - Inicio]])</f>
        <v>66.5</v>
      </c>
      <c r="AQ21" s="261" t="str">
        <f>IF(BS_CONTROLE[[#This Row],[KM - Fim]]=0, "-", BS_CONTROLE[[#This Row],[KM - Fim]])</f>
        <v>-</v>
      </c>
      <c r="AR21" s="318">
        <v>0.47916666666666669</v>
      </c>
      <c r="AS21" s="319">
        <v>0</v>
      </c>
      <c r="AT21" s="319">
        <v>0</v>
      </c>
      <c r="AU21" s="39"/>
      <c r="AV21" s="39"/>
      <c r="AW21" s="39"/>
      <c r="AX21" s="39"/>
      <c r="AY21" s="294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2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965</v>
      </c>
      <c r="BK21" s="17" t="s">
        <v>966</v>
      </c>
      <c r="BL21" s="16"/>
      <c r="BM21" s="15" t="s">
        <v>679</v>
      </c>
      <c r="BN21" s="15" t="s">
        <v>700</v>
      </c>
      <c r="BO21" s="166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615</v>
      </c>
      <c r="E22" s="295">
        <v>611</v>
      </c>
      <c r="F22" s="71" t="s">
        <v>506</v>
      </c>
      <c r="G22" s="9" t="str">
        <f>IF(D22="","*",VLOOKUP(F22,BS_ATIVIDADE[#All],3,FALSE))</f>
        <v>TRILHO - SUBSTITUIÇÂO</v>
      </c>
      <c r="H22" s="174" t="s">
        <v>317</v>
      </c>
      <c r="I22" s="174" t="s">
        <v>317</v>
      </c>
      <c r="J22" s="218">
        <v>92</v>
      </c>
      <c r="K22" s="218">
        <v>103.3</v>
      </c>
      <c r="L22" s="218" t="s">
        <v>317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6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2" t="s">
        <v>963</v>
      </c>
      <c r="W22" s="262" t="s">
        <v>967</v>
      </c>
      <c r="X22" s="219" t="s">
        <v>662</v>
      </c>
      <c r="Y22" s="159"/>
      <c r="Z22" s="159"/>
      <c r="AA22" s="218" t="s">
        <v>317</v>
      </c>
      <c r="AB22" s="71"/>
      <c r="AC22" s="71" t="s">
        <v>317</v>
      </c>
      <c r="AD22" s="317" t="s">
        <v>317</v>
      </c>
      <c r="AE22" s="218" t="s">
        <v>968</v>
      </c>
      <c r="AF22" s="218" t="s">
        <v>317</v>
      </c>
      <c r="AG22" s="218" t="s">
        <v>317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9" t="str">
        <f>IF(BS_CONTROLE[[#This Row],[Local - Partida]]=0, "-", BS_CONTROLE[[#This Row],[Local - Partida]])</f>
        <v>-</v>
      </c>
      <c r="AL22" s="259" t="str">
        <f>IF(BS_CONTROLE[[#This Row],[Local - Encerramento]]=0, "-", BS_CONTROLE[[#This Row],[Local - Encerramento]])</f>
        <v>-</v>
      </c>
      <c r="AM22" s="259" t="str">
        <f>IF(BS_CONTROLE[[#This Row],[Entre - Estações]]=0, "-", BS_CONTROLE[[#This Row],[Entre - Estações]])</f>
        <v>ZGP</v>
      </c>
      <c r="AN22" s="259" t="str">
        <f>IF(BS_CONTROLE[[#This Row],[SB]]=0, "-", BS_CONTROLE[[#This Row],[SB]])</f>
        <v>ZGP2</v>
      </c>
      <c r="AO22" s="260">
        <f>IF(BS_CONTROLE[[#This Row],[SUB]]=0, "-", BS_CONTROLE[[#This Row],[SUB]])</f>
        <v>92</v>
      </c>
      <c r="AP22" s="261">
        <f>IF(BS_CONTROLE[[#This Row],[KM - Inicio]]=0, "-", BS_CONTROLE[[#This Row],[KM - Inicio]])</f>
        <v>103.3</v>
      </c>
      <c r="AQ22" s="261" t="str">
        <f>IF(BS_CONTROLE[[#This Row],[KM - Fim]]=0, "-", BS_CONTROLE[[#This Row],[KM - Fim]])</f>
        <v>-</v>
      </c>
      <c r="AR22" s="318">
        <v>0.47916666666666669</v>
      </c>
      <c r="AS22" s="319">
        <v>0.50069444444444444</v>
      </c>
      <c r="AT22" s="319">
        <v>0.58402777777777781</v>
      </c>
      <c r="AU22" s="39"/>
      <c r="AV22" s="39"/>
      <c r="AW22" s="39"/>
      <c r="AX22" s="39"/>
      <c r="AY22" s="294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2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969</v>
      </c>
      <c r="BK22" s="17" t="s">
        <v>970</v>
      </c>
      <c r="BL22" s="16"/>
      <c r="BM22" s="15" t="s">
        <v>686</v>
      </c>
      <c r="BN22" s="15" t="s">
        <v>686</v>
      </c>
      <c r="BO22" s="166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14" t="s">
        <v>596</v>
      </c>
      <c r="E23" s="295">
        <v>578</v>
      </c>
      <c r="F23" s="71" t="s">
        <v>499</v>
      </c>
      <c r="G23" s="9" t="str">
        <f>IF(D23="","*",VLOOKUP(F23,BS_ATIVIDADE[#All],3,FALSE))</f>
        <v>SOLDA</v>
      </c>
      <c r="H23" s="174" t="s">
        <v>317</v>
      </c>
      <c r="I23" s="174" t="s">
        <v>317</v>
      </c>
      <c r="J23" s="218">
        <v>92</v>
      </c>
      <c r="K23" s="218">
        <v>103.3</v>
      </c>
      <c r="L23" s="218" t="s">
        <v>317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6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2" t="s">
        <v>958</v>
      </c>
      <c r="W23" s="262" t="s">
        <v>940</v>
      </c>
      <c r="X23" s="219" t="s">
        <v>662</v>
      </c>
      <c r="Y23" s="159"/>
      <c r="Z23" s="159"/>
      <c r="AA23" s="218" t="s">
        <v>317</v>
      </c>
      <c r="AB23" s="71" t="s">
        <v>317</v>
      </c>
      <c r="AC23" s="71" t="s">
        <v>317</v>
      </c>
      <c r="AD23" s="317" t="s">
        <v>317</v>
      </c>
      <c r="AE23" s="218" t="s">
        <v>317</v>
      </c>
      <c r="AF23" s="218" t="s">
        <v>317</v>
      </c>
      <c r="AG23" s="218" t="s">
        <v>317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9" t="str">
        <f>IF(BS_CONTROLE[[#This Row],[Local - Partida]]=0, "-", BS_CONTROLE[[#This Row],[Local - Partida]])</f>
        <v>-</v>
      </c>
      <c r="AL23" s="259" t="str">
        <f>IF(BS_CONTROLE[[#This Row],[Local - Encerramento]]=0, "-", BS_CONTROLE[[#This Row],[Local - Encerramento]])</f>
        <v>-</v>
      </c>
      <c r="AM23" s="259" t="s">
        <v>133</v>
      </c>
      <c r="AN23" s="259" t="s">
        <v>132</v>
      </c>
      <c r="AO23" s="260">
        <v>53</v>
      </c>
      <c r="AP23" s="261">
        <v>123.5</v>
      </c>
      <c r="AQ23" s="261" t="str">
        <f>IF(BS_CONTROLE[[#This Row],[KM - Fim]]=0, "-", BS_CONTROLE[[#This Row],[KM - Fim]])</f>
        <v>-</v>
      </c>
      <c r="AR23" s="318">
        <v>0.39583333333333331</v>
      </c>
      <c r="AS23" s="319">
        <v>0.4</v>
      </c>
      <c r="AT23" s="319">
        <v>0.46944444444444444</v>
      </c>
      <c r="AU23" s="39"/>
      <c r="AV23" s="39"/>
      <c r="AW23" s="39"/>
      <c r="AX23" s="39"/>
      <c r="AY23" s="294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2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971</v>
      </c>
      <c r="BK23" s="17" t="s">
        <v>972</v>
      </c>
      <c r="BL23" s="16"/>
      <c r="BM23" s="15" t="s">
        <v>686</v>
      </c>
      <c r="BN23" s="15" t="s">
        <v>686</v>
      </c>
      <c r="BO23" s="166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973</v>
      </c>
      <c r="E24" s="295">
        <v>661</v>
      </c>
      <c r="F24" s="71" t="s">
        <v>473</v>
      </c>
      <c r="G24" s="9" t="str">
        <f>IF(D24="","*",VLOOKUP(F24,BS_ATIVIDADE[#All],3,FALSE))</f>
        <v>AMV</v>
      </c>
      <c r="H24" s="174" t="s">
        <v>317</v>
      </c>
      <c r="I24" s="174"/>
      <c r="J24" s="218">
        <v>92</v>
      </c>
      <c r="K24" s="218">
        <v>102.87</v>
      </c>
      <c r="L24" s="218" t="s">
        <v>317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6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2" t="s">
        <v>958</v>
      </c>
      <c r="W24" s="262" t="s">
        <v>964</v>
      </c>
      <c r="X24" s="219" t="s">
        <v>662</v>
      </c>
      <c r="Y24" s="159"/>
      <c r="Z24" s="159"/>
      <c r="AA24" s="218" t="s">
        <v>317</v>
      </c>
      <c r="AB24" s="71" t="s">
        <v>317</v>
      </c>
      <c r="AC24" s="71" t="s">
        <v>317</v>
      </c>
      <c r="AD24" s="317" t="s">
        <v>317</v>
      </c>
      <c r="AE24" s="218" t="s">
        <v>317</v>
      </c>
      <c r="AF24" s="218" t="s">
        <v>317</v>
      </c>
      <c r="AG24" s="218" t="s">
        <v>317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9" t="str">
        <f>IF(BS_CONTROLE[[#This Row],[Local - Partida]]=0, "-", BS_CONTROLE[[#This Row],[Local - Partida]])</f>
        <v>-</v>
      </c>
      <c r="AL24" s="259" t="str">
        <f>IF(BS_CONTROLE[[#This Row],[Local - Encerramento]]=0, "-", BS_CONTROLE[[#This Row],[Local - Encerramento]])</f>
        <v>-</v>
      </c>
      <c r="AM24" s="259" t="str">
        <f>IF(BS_CONTROLE[[#This Row],[Entre - Estações]]=0, "-", BS_CONTROLE[[#This Row],[Entre - Estações]])</f>
        <v>ZGP</v>
      </c>
      <c r="AN24" s="259" t="str">
        <f>IF(BS_CONTROLE[[#This Row],[SB]]=0, "-", BS_CONTROLE[[#This Row],[SB]])</f>
        <v>ZGP2</v>
      </c>
      <c r="AO24" s="260">
        <f>IF(BS_CONTROLE[[#This Row],[SUB]]=0, "-", BS_CONTROLE[[#This Row],[SUB]])</f>
        <v>92</v>
      </c>
      <c r="AP24" s="261">
        <f>IF(BS_CONTROLE[[#This Row],[KM - Inicio]]=0, "-", BS_CONTROLE[[#This Row],[KM - Inicio]])</f>
        <v>102.87</v>
      </c>
      <c r="AQ24" s="261" t="str">
        <f>IF(BS_CONTROLE[[#This Row],[KM - Fim]]=0, "-", BS_CONTROLE[[#This Row],[KM - Fim]])</f>
        <v>-</v>
      </c>
      <c r="AR24" s="318">
        <v>0.47916666666666669</v>
      </c>
      <c r="AS24" s="319">
        <v>0.50069444444444444</v>
      </c>
      <c r="AT24" s="319">
        <v>0.56319444444444444</v>
      </c>
      <c r="AU24" s="39"/>
      <c r="AV24" s="39"/>
      <c r="AW24" s="39"/>
      <c r="AX24" s="39"/>
      <c r="AY24" s="294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2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974</v>
      </c>
      <c r="BK24" s="17" t="s">
        <v>975</v>
      </c>
      <c r="BL24" s="16"/>
      <c r="BM24" s="15" t="s">
        <v>686</v>
      </c>
      <c r="BN24" s="15" t="s">
        <v>686</v>
      </c>
      <c r="BO24" s="166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540</v>
      </c>
      <c r="E25" s="295">
        <v>457</v>
      </c>
      <c r="F25" s="71" t="s">
        <v>460</v>
      </c>
      <c r="G25" s="9" t="str">
        <f>IF(D25="","*",VLOOKUP(F25,BS_ATIVIDADE[#All],3,FALSE))</f>
        <v>OUTROS</v>
      </c>
      <c r="H25" s="174" t="s">
        <v>178</v>
      </c>
      <c r="I25" s="174" t="s">
        <v>951</v>
      </c>
      <c r="J25" s="218">
        <v>54</v>
      </c>
      <c r="K25" s="218">
        <v>83.7</v>
      </c>
      <c r="L25" s="218" t="s">
        <v>317</v>
      </c>
      <c r="M25" s="218" t="s">
        <v>976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6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2" t="s">
        <v>958</v>
      </c>
      <c r="W25" s="262" t="s">
        <v>977</v>
      </c>
      <c r="X25" s="219" t="s">
        <v>657</v>
      </c>
      <c r="Y25" s="159"/>
      <c r="Z25" s="159"/>
      <c r="AA25" s="218">
        <v>1</v>
      </c>
      <c r="AB25" s="173" t="s">
        <v>653</v>
      </c>
      <c r="AC25" s="173" t="s">
        <v>648</v>
      </c>
      <c r="AD25" s="317">
        <v>0.27083333333333331</v>
      </c>
      <c r="AE25" s="218">
        <v>9038</v>
      </c>
      <c r="AF25" s="218" t="s">
        <v>317</v>
      </c>
      <c r="AG25" s="218" t="s">
        <v>317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9" t="str">
        <f>IF(BS_CONTROLE[[#This Row],[Local - Partida]]=0, "-", BS_CONTROLE[[#This Row],[Local - Partida]])</f>
        <v>ZPT1051</v>
      </c>
      <c r="AL25" s="259" t="str">
        <f>IF(BS_CONTROLE[[#This Row],[Local - Encerramento]]=0, "-", BS_CONTROLE[[#This Row],[Local - Encerramento]])</f>
        <v>ZPTZDR</v>
      </c>
      <c r="AM25" s="259" t="str">
        <f>IF(BS_CONTROLE[[#This Row],[Entre - Estações]]=0, "-", BS_CONTROLE[[#This Row],[Entre - Estações]])</f>
        <v>ZPT-ZXW</v>
      </c>
      <c r="AN25" s="259" t="str">
        <f>IF(BS_CONTROLE[[#This Row],[SB]]=0, "-", BS_CONTROLE[[#This Row],[SB]])</f>
        <v>K84ZXW1</v>
      </c>
      <c r="AO25" s="260">
        <f>IF(BS_CONTROLE[[#This Row],[SUB]]=0, "-", BS_CONTROLE[[#This Row],[SUB]])</f>
        <v>54</v>
      </c>
      <c r="AP25" s="261">
        <f>IF(BS_CONTROLE[[#This Row],[KM - Inicio]]=0, "-", BS_CONTROLE[[#This Row],[KM - Inicio]])</f>
        <v>83.7</v>
      </c>
      <c r="AQ25" s="261" t="str">
        <f>IF(BS_CONTROLE[[#This Row],[KM - Fim]]=0, "-", BS_CONTROLE[[#This Row],[KM - Fim]])</f>
        <v>-</v>
      </c>
      <c r="AR25" s="318">
        <v>0.30763888888888891</v>
      </c>
      <c r="AS25" s="319">
        <v>0</v>
      </c>
      <c r="AT25" s="319">
        <v>4.1666666666666664E-2</v>
      </c>
      <c r="AU25" s="39"/>
      <c r="AV25" s="39"/>
      <c r="AW25" s="39"/>
      <c r="AX25" s="39"/>
      <c r="AY25" s="294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2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978</v>
      </c>
      <c r="BK25" s="17" t="s">
        <v>978</v>
      </c>
      <c r="BL25" s="16"/>
      <c r="BM25" s="15" t="s">
        <v>686</v>
      </c>
      <c r="BN25" s="15" t="s">
        <v>686</v>
      </c>
      <c r="BO25" s="166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14" t="s">
        <v>318</v>
      </c>
      <c r="E26" s="295">
        <v>548</v>
      </c>
      <c r="F26" s="71" t="s">
        <v>393</v>
      </c>
      <c r="G26" s="9" t="str">
        <f>IF(D26="","*",VLOOKUP(F26,BS_ATIVIDADE[#All],3,FALSE))</f>
        <v>JIC</v>
      </c>
      <c r="H26" s="174" t="s">
        <v>317</v>
      </c>
      <c r="I26" s="174" t="s">
        <v>317</v>
      </c>
      <c r="J26" s="218">
        <v>53</v>
      </c>
      <c r="K26" s="218">
        <v>111.75</v>
      </c>
      <c r="L26" s="218" t="s">
        <v>317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6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2" t="s">
        <v>979</v>
      </c>
      <c r="W26" s="262" t="s">
        <v>980</v>
      </c>
      <c r="X26" s="219" t="s">
        <v>662</v>
      </c>
      <c r="Y26" s="159"/>
      <c r="Z26" s="159"/>
      <c r="AA26" s="218" t="s">
        <v>317</v>
      </c>
      <c r="AB26" s="71" t="s">
        <v>317</v>
      </c>
      <c r="AC26" s="71" t="s">
        <v>317</v>
      </c>
      <c r="AD26" s="317" t="s">
        <v>317</v>
      </c>
      <c r="AE26" s="218" t="s">
        <v>317</v>
      </c>
      <c r="AF26" s="218" t="s">
        <v>317</v>
      </c>
      <c r="AG26" s="218" t="s">
        <v>317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9" t="str">
        <f>IF(BS_CONTROLE[[#This Row],[Local - Partida]]=0, "-", BS_CONTROLE[[#This Row],[Local - Partida]])</f>
        <v>-</v>
      </c>
      <c r="AL26" s="259" t="str">
        <f>IF(BS_CONTROLE[[#This Row],[Local - Encerramento]]=0, "-", BS_CONTROLE[[#This Row],[Local - Encerramento]])</f>
        <v>-</v>
      </c>
      <c r="AM26" s="259" t="str">
        <f>IF(BS_CONTROLE[[#This Row],[Entre - Estações]]=0, "-", BS_CONTROLE[[#This Row],[Entre - Estações]])</f>
        <v>PAT-ZGM</v>
      </c>
      <c r="AN26" s="259" t="str">
        <f>IF(BS_CONTROLE[[#This Row],[SB]]=0, "-", BS_CONTROLE[[#This Row],[SB]])</f>
        <v>PAT1122</v>
      </c>
      <c r="AO26" s="260">
        <f>IF(BS_CONTROLE[[#This Row],[SUB]]=0, "-", BS_CONTROLE[[#This Row],[SUB]])</f>
        <v>53</v>
      </c>
      <c r="AP26" s="261">
        <f>IF(BS_CONTROLE[[#This Row],[KM - Inicio]]=0, "-", BS_CONTROLE[[#This Row],[KM - Inicio]])</f>
        <v>111.75</v>
      </c>
      <c r="AQ26" s="261" t="str">
        <f>IF(BS_CONTROLE[[#This Row],[KM - Fim]]=0, "-", BS_CONTROLE[[#This Row],[KM - Fim]])</f>
        <v>-</v>
      </c>
      <c r="AR26" s="318">
        <v>0.33750000000000002</v>
      </c>
      <c r="AS26" s="319">
        <v>0.36875000000000002</v>
      </c>
      <c r="AT26" s="319">
        <v>0.40347222222222223</v>
      </c>
      <c r="AU26" s="39"/>
      <c r="AV26" s="39"/>
      <c r="AW26" s="39"/>
      <c r="AX26" s="39"/>
      <c r="AY26" s="294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2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981</v>
      </c>
      <c r="BK26" s="17" t="s">
        <v>981</v>
      </c>
      <c r="BL26" s="16"/>
      <c r="BM26" s="15" t="s">
        <v>683</v>
      </c>
      <c r="BN26" s="15" t="s">
        <v>712</v>
      </c>
      <c r="BO26" s="166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513</v>
      </c>
      <c r="E27" s="295">
        <v>608</v>
      </c>
      <c r="F27" s="71" t="s">
        <v>422</v>
      </c>
      <c r="G27" s="9" t="str">
        <f>IF(D27="","*",VLOOKUP(F27,BS_ATIVIDADE[#All],3,FALSE))</f>
        <v>MECANIZAÇÃO - SOCADORA</v>
      </c>
      <c r="H27" s="174" t="s">
        <v>983</v>
      </c>
      <c r="I27" s="174" t="s">
        <v>951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6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2" t="s">
        <v>924</v>
      </c>
      <c r="W27" s="262" t="s">
        <v>925</v>
      </c>
      <c r="X27" s="219" t="s">
        <v>662</v>
      </c>
      <c r="Y27" s="159"/>
      <c r="Z27" s="159"/>
      <c r="AA27" s="218">
        <v>1</v>
      </c>
      <c r="AB27" s="173" t="s">
        <v>653</v>
      </c>
      <c r="AC27" s="173" t="s">
        <v>648</v>
      </c>
      <c r="AD27" s="317">
        <v>0.25</v>
      </c>
      <c r="AE27" s="218">
        <v>6235</v>
      </c>
      <c r="AF27" s="218">
        <v>6215</v>
      </c>
      <c r="AG27" s="218" t="s">
        <v>317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9" t="str">
        <f>IF(BS_CONTROLE[[#This Row],[Local - Partida]]=0, "-", BS_CONTROLE[[#This Row],[Local - Partida]])</f>
        <v>109ZPT2</v>
      </c>
      <c r="AL27" s="259" t="str">
        <f>IF(BS_CONTROLE[[#This Row],[Local - Encerramento]]=0, "-", BS_CONTROLE[[#This Row],[Local - Encerramento]])</f>
        <v>ZPTZDR</v>
      </c>
      <c r="AM27" s="259" t="str">
        <f>IF(BS_CONTROLE[[#This Row],[Entre - Estações]]=0, "-", BS_CONTROLE[[#This Row],[Entre - Estações]])</f>
        <v>ZGM1</v>
      </c>
      <c r="AN27" s="259" t="str">
        <f>IF(BS_CONTROLE[[#This Row],[SB]]=0, "-", BS_CONTROLE[[#This Row],[SB]])</f>
        <v>ZGM1</v>
      </c>
      <c r="AO27" s="260">
        <f>IF(BS_CONTROLE[[#This Row],[SUB]]=0, "-", BS_CONTROLE[[#This Row],[SUB]])</f>
        <v>30</v>
      </c>
      <c r="AP27" s="261">
        <f>IF(BS_CONTROLE[[#This Row],[KM - Inicio]]=0, "-", BS_CONTROLE[[#This Row],[KM - Inicio]])</f>
        <v>114.3</v>
      </c>
      <c r="AQ27" s="261">
        <f>IF(BS_CONTROLE[[#This Row],[KM - Fim]]=0, "-", BS_CONTROLE[[#This Row],[KM - Fim]])</f>
        <v>115</v>
      </c>
      <c r="AR27" s="318">
        <v>0</v>
      </c>
      <c r="AS27" s="319">
        <v>0</v>
      </c>
      <c r="AT27" s="319">
        <v>0</v>
      </c>
      <c r="AU27" s="39"/>
      <c r="AV27" s="39"/>
      <c r="AW27" s="39"/>
      <c r="AX27" s="39"/>
      <c r="AY27" s="294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2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984</v>
      </c>
      <c r="BK27" s="17" t="s">
        <v>984</v>
      </c>
      <c r="BL27" s="16"/>
      <c r="BM27" s="15" t="s">
        <v>678</v>
      </c>
      <c r="BN27" s="15" t="s">
        <v>709</v>
      </c>
      <c r="BO27" s="166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620</v>
      </c>
      <c r="E28" s="295">
        <v>667</v>
      </c>
      <c r="F28" s="71" t="s">
        <v>499</v>
      </c>
      <c r="G28" s="9" t="str">
        <f>IF(D28="","*",VLOOKUP(F28,BS_ATIVIDADE[#All],3,FALSE))</f>
        <v>SOLDA</v>
      </c>
      <c r="H28" s="174" t="s">
        <v>317</v>
      </c>
      <c r="I28" s="174" t="s">
        <v>317</v>
      </c>
      <c r="J28" s="218">
        <v>55</v>
      </c>
      <c r="K28" s="218">
        <v>99.6</v>
      </c>
      <c r="L28" s="218" t="s">
        <v>317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6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2" t="s">
        <v>933</v>
      </c>
      <c r="W28" s="262" t="s">
        <v>940</v>
      </c>
      <c r="X28" s="219" t="s">
        <v>657</v>
      </c>
      <c r="Y28" s="159"/>
      <c r="Z28" s="159"/>
      <c r="AA28" s="218" t="s">
        <v>317</v>
      </c>
      <c r="AB28" s="71"/>
      <c r="AC28" s="71" t="s">
        <v>317</v>
      </c>
      <c r="AD28" s="317" t="s">
        <v>317</v>
      </c>
      <c r="AE28" s="218" t="s">
        <v>317</v>
      </c>
      <c r="AF28" s="218" t="s">
        <v>317</v>
      </c>
      <c r="AG28" s="218" t="s">
        <v>317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9" t="str">
        <f>IF(BS_CONTROLE[[#This Row],[Local - Partida]]=0, "-", BS_CONTROLE[[#This Row],[Local - Partida]])</f>
        <v>-</v>
      </c>
      <c r="AL28" s="259" t="str">
        <f>IF(BS_CONTROLE[[#This Row],[Local - Encerramento]]=0, "-", BS_CONTROLE[[#This Row],[Local - Encerramento]])</f>
        <v>-</v>
      </c>
      <c r="AM28" s="259" t="str">
        <f>IF(BS_CONTROLE[[#This Row],[Entre - Estações]]=0, "-", BS_CONTROLE[[#This Row],[Entre - Estações]])</f>
        <v>ZKW</v>
      </c>
      <c r="AN28" s="259" t="str">
        <f>IF(BS_CONTROLE[[#This Row],[SB]]=0, "-", BS_CONTROLE[[#This Row],[SB]])</f>
        <v>102ZKW2</v>
      </c>
      <c r="AO28" s="260">
        <f>IF(BS_CONTROLE[[#This Row],[SUB]]=0, "-", BS_CONTROLE[[#This Row],[SUB]])</f>
        <v>55</v>
      </c>
      <c r="AP28" s="261">
        <f>IF(BS_CONTROLE[[#This Row],[KM - Inicio]]=0, "-", BS_CONTROLE[[#This Row],[KM - Inicio]])</f>
        <v>99.6</v>
      </c>
      <c r="AQ28" s="261" t="str">
        <f>IF(BS_CONTROLE[[#This Row],[KM - Fim]]=0, "-", BS_CONTROLE[[#This Row],[KM - Fim]])</f>
        <v>-</v>
      </c>
      <c r="AR28" s="318">
        <v>0.39583333333333331</v>
      </c>
      <c r="AS28" s="319">
        <v>0</v>
      </c>
      <c r="AT28" s="319">
        <v>6.9444444444444447E-4</v>
      </c>
      <c r="AU28" s="39"/>
      <c r="AV28" s="39"/>
      <c r="AW28" s="39"/>
      <c r="AX28" s="39"/>
      <c r="AY28" s="294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2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941</v>
      </c>
      <c r="BK28" s="320" t="s">
        <v>939</v>
      </c>
      <c r="BL28" s="16"/>
      <c r="BM28" s="15" t="s">
        <v>686</v>
      </c>
      <c r="BN28" s="15" t="s">
        <v>686</v>
      </c>
      <c r="BO28" s="166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295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317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6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9" t="str">
        <f>IF(BS_CONTROLE[[#This Row],[Local - Partida]]=0, "-", BS_CONTROLE[[#This Row],[Local - Partida]])</f>
        <v>-</v>
      </c>
      <c r="AL29" s="259" t="str">
        <f>IF(BS_CONTROLE[[#This Row],[Local - Encerramento]]=0, "-", BS_CONTROLE[[#This Row],[Local - Encerramento]])</f>
        <v>-</v>
      </c>
      <c r="AM29" s="259" t="str">
        <f>IF(BS_CONTROLE[[#This Row],[Entre - Estações]]=0, "-", BS_CONTROLE[[#This Row],[Entre - Estações]])</f>
        <v>-</v>
      </c>
      <c r="AN29" s="259" t="str">
        <f>IF(BS_CONTROLE[[#This Row],[SB]]=0, "-", BS_CONTROLE[[#This Row],[SB]])</f>
        <v>-</v>
      </c>
      <c r="AO29" s="260" t="str">
        <f>IF(BS_CONTROLE[[#This Row],[SUB]]=0, "-", BS_CONTROLE[[#This Row],[SUB]])</f>
        <v>-</v>
      </c>
      <c r="AP29" s="261" t="str">
        <f>IF(BS_CONTROLE[[#This Row],[KM - Inicio]]=0, "-", BS_CONTROLE[[#This Row],[KM - Inicio]])</f>
        <v>-</v>
      </c>
      <c r="AQ29" s="261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4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2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295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317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6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9" t="str">
        <f>IF(BS_CONTROLE[[#This Row],[Local - Partida]]=0, "-", BS_CONTROLE[[#This Row],[Local - Partida]])</f>
        <v>-</v>
      </c>
      <c r="AL30" s="259" t="str">
        <f>IF(BS_CONTROLE[[#This Row],[Local - Encerramento]]=0, "-", BS_CONTROLE[[#This Row],[Local - Encerramento]])</f>
        <v>-</v>
      </c>
      <c r="AM30" s="259" t="str">
        <f>IF(BS_CONTROLE[[#This Row],[Entre - Estações]]=0, "-", BS_CONTROLE[[#This Row],[Entre - Estações]])</f>
        <v>-</v>
      </c>
      <c r="AN30" s="259" t="str">
        <f>IF(BS_CONTROLE[[#This Row],[SB]]=0, "-", BS_CONTROLE[[#This Row],[SB]])</f>
        <v>-</v>
      </c>
      <c r="AO30" s="260" t="str">
        <f>IF(BS_CONTROLE[[#This Row],[SUB]]=0, "-", BS_CONTROLE[[#This Row],[SUB]])</f>
        <v>-</v>
      </c>
      <c r="AP30" s="261" t="str">
        <f>IF(BS_CONTROLE[[#This Row],[KM - Inicio]]=0, "-", BS_CONTROLE[[#This Row],[KM - Inicio]])</f>
        <v>-</v>
      </c>
      <c r="AQ30" s="261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4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2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21" t="s">
        <v>537</v>
      </c>
      <c r="E31" s="295">
        <v>321</v>
      </c>
      <c r="F31" s="71" t="s">
        <v>460</v>
      </c>
      <c r="G31" s="9" t="str">
        <f>IF(D31="","*",VLOOKUP(F31,BS_ATIVIDADE[#All],3,FALSE))</f>
        <v>OUTROS</v>
      </c>
      <c r="H31" s="174" t="s">
        <v>317</v>
      </c>
      <c r="I31" s="174" t="s">
        <v>317</v>
      </c>
      <c r="J31" s="218">
        <v>49</v>
      </c>
      <c r="K31" s="218">
        <v>240.89</v>
      </c>
      <c r="L31" s="218" t="s">
        <v>317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6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2" t="s">
        <v>920</v>
      </c>
      <c r="W31" s="262" t="s">
        <v>921</v>
      </c>
      <c r="X31" s="219" t="s">
        <v>662</v>
      </c>
      <c r="Y31" s="159" t="s">
        <v>665</v>
      </c>
      <c r="Z31" s="159"/>
      <c r="AA31" s="218" t="s">
        <v>985</v>
      </c>
      <c r="AB31" s="71" t="s">
        <v>653</v>
      </c>
      <c r="AC31" s="71" t="s">
        <v>648</v>
      </c>
      <c r="AD31" s="317">
        <v>0.33333333333333331</v>
      </c>
      <c r="AE31" s="218">
        <v>9347</v>
      </c>
      <c r="AF31" s="218" t="s">
        <v>317</v>
      </c>
      <c r="AG31" s="218" t="s">
        <v>317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9" t="str">
        <f>IF(BS_CONTROLE[[#This Row],[Local - Partida]]=0, "-", BS_CONTROLE[[#This Row],[Local - Partida]])</f>
        <v>-</v>
      </c>
      <c r="AL31" s="259" t="str">
        <f>IF(BS_CONTROLE[[#This Row],[Local - Encerramento]]=0, "-", BS_CONTROLE[[#This Row],[Local - Encerramento]])</f>
        <v>-</v>
      </c>
      <c r="AM31" s="259" t="str">
        <f>IF(BS_CONTROLE[[#This Row],[Entre - Estações]]=0, "-", BS_CONTROLE[[#This Row],[Entre - Estações]])</f>
        <v>ZDS-ZQB</v>
      </c>
      <c r="AN31" s="259" t="str">
        <f>IF(BS_CONTROLE[[#This Row],[SB]]=0, "-", BS_CONTROLE[[#This Row],[SB]])</f>
        <v>ZDS2481</v>
      </c>
      <c r="AO31" s="260">
        <f>IF(BS_CONTROLE[[#This Row],[SUB]]=0, "-", BS_CONTROLE[[#This Row],[SUB]])</f>
        <v>49</v>
      </c>
      <c r="AP31" s="261">
        <f>IF(BS_CONTROLE[[#This Row],[KM - Inicio]]=0, "-", BS_CONTROLE[[#This Row],[KM - Inicio]])</f>
        <v>240.89</v>
      </c>
      <c r="AQ31" s="261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4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2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6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21" t="s">
        <v>523</v>
      </c>
      <c r="E32" s="315">
        <v>171</v>
      </c>
      <c r="F32" s="71" t="s">
        <v>422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2" t="s">
        <v>924</v>
      </c>
      <c r="W32" s="262" t="s">
        <v>925</v>
      </c>
      <c r="X32" s="219" t="s">
        <v>657</v>
      </c>
      <c r="Y32" s="159" t="s">
        <v>656</v>
      </c>
      <c r="Z32" s="159"/>
      <c r="AA32" s="218">
        <v>1</v>
      </c>
      <c r="AB32" s="71" t="s">
        <v>653</v>
      </c>
      <c r="AC32" s="71" t="s">
        <v>648</v>
      </c>
      <c r="AD32" s="317">
        <v>0.33333333333333331</v>
      </c>
      <c r="AE32" s="218">
        <v>6809</v>
      </c>
      <c r="AF32" s="218">
        <v>6239</v>
      </c>
      <c r="AG32" s="218" t="s">
        <v>317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9" t="str">
        <f>IF(BS_CONTROLE[[#This Row],[Local - Partida]]=0, "-", BS_CONTROLE[[#This Row],[Local - Partida]])</f>
        <v>ZYU1</v>
      </c>
      <c r="AL32" s="259" t="str">
        <f>IF(BS_CONTROLE[[#This Row],[Local - Encerramento]]=0, "-", BS_CONTROLE[[#This Row],[Local - Encerramento]])</f>
        <v>ZYU1</v>
      </c>
      <c r="AM32" s="259" t="str">
        <f>IF(BS_CONTROLE[[#This Row],[Entre - Estações]]=0, "-", BS_CONTROLE[[#This Row],[Entre - Estações]])</f>
        <v>ZXI-ZVK</v>
      </c>
      <c r="AN32" s="259" t="str">
        <f>IF(BS_CONTROLE[[#This Row],[SB]]=0, "-", BS_CONTROLE[[#This Row],[SB]])</f>
        <v>224ZIC1</v>
      </c>
      <c r="AO32" s="260">
        <f>IF(BS_CONTROLE[[#This Row],[SUB]]=0, "-", BS_CONTROLE[[#This Row],[SUB]])</f>
        <v>49</v>
      </c>
      <c r="AP32" s="261">
        <f>IF(BS_CONTROLE[[#This Row],[KM - Inicio]]=0, "-", BS_CONTROLE[[#This Row],[KM - Inicio]])</f>
        <v>225</v>
      </c>
      <c r="AQ32" s="261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4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2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6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>TISistema</v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21" t="s">
        <v>927</v>
      </c>
      <c r="E33" s="315">
        <v>504</v>
      </c>
      <c r="F33" s="71" t="s">
        <v>395</v>
      </c>
      <c r="G33" s="9" t="str">
        <f>IF(D33="","*",VLOOKUP(F33,BS_ATIVIDADE[#All],3,FALSE))</f>
        <v>LIMPEZA LASTRO</v>
      </c>
      <c r="H33" s="174" t="s">
        <v>317</v>
      </c>
      <c r="I33" s="174" t="s">
        <v>317</v>
      </c>
      <c r="J33" s="218">
        <v>56</v>
      </c>
      <c r="K33" s="218">
        <v>198.4</v>
      </c>
      <c r="L33" s="218" t="s">
        <v>317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6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2" t="s">
        <v>920</v>
      </c>
      <c r="W33" s="262" t="s">
        <v>928</v>
      </c>
      <c r="X33" s="219" t="s">
        <v>662</v>
      </c>
      <c r="Y33" s="159" t="s">
        <v>665</v>
      </c>
      <c r="Z33" s="159"/>
      <c r="AA33" s="84" t="s">
        <v>317</v>
      </c>
      <c r="AB33" s="71" t="s">
        <v>317</v>
      </c>
      <c r="AC33" s="71"/>
      <c r="AD33" s="174" t="s">
        <v>317</v>
      </c>
      <c r="AE33" s="84" t="s">
        <v>317</v>
      </c>
      <c r="AF33" s="84"/>
      <c r="AG33" s="84" t="s">
        <v>317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9" t="str">
        <f>IF(BS_CONTROLE[[#This Row],[Local - Partida]]=0, "-", BS_CONTROLE[[#This Row],[Local - Partida]])</f>
        <v>-</v>
      </c>
      <c r="AL33" s="259" t="str">
        <f>IF(BS_CONTROLE[[#This Row],[Local - Encerramento]]=0, "-", BS_CONTROLE[[#This Row],[Local - Encerramento]])</f>
        <v>-</v>
      </c>
      <c r="AM33" s="259" t="str">
        <f>IF(BS_CONTROLE[[#This Row],[Entre - Estações]]=0, "-", BS_CONTROLE[[#This Row],[Entre - Estações]])</f>
        <v>ZYU</v>
      </c>
      <c r="AN33" s="259" t="str">
        <f>IF(BS_CONTROLE[[#This Row],[SB]]=0, "-", BS_CONTROLE[[#This Row],[SB]])</f>
        <v>198ZYU2</v>
      </c>
      <c r="AO33" s="260">
        <f>IF(BS_CONTROLE[[#This Row],[SUB]]=0, "-", BS_CONTROLE[[#This Row],[SUB]])</f>
        <v>56</v>
      </c>
      <c r="AP33" s="261">
        <f>IF(BS_CONTROLE[[#This Row],[KM - Inicio]]=0, "-", BS_CONTROLE[[#This Row],[KM - Inicio]])</f>
        <v>198.4</v>
      </c>
      <c r="AQ33" s="261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4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2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6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>SuperExecução</v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21" t="s">
        <v>633</v>
      </c>
      <c r="E34" s="315">
        <v>504</v>
      </c>
      <c r="F34" s="71" t="s">
        <v>503</v>
      </c>
      <c r="G34" s="9" t="str">
        <f>IF(D34="","*",VLOOKUP(F34,BS_ATIVIDADE[#All],3,FALSE))</f>
        <v>DORMENTE - SUBSTITUIÇÂO</v>
      </c>
      <c r="H34" s="174" t="s">
        <v>317</v>
      </c>
      <c r="I34" s="174" t="s">
        <v>317</v>
      </c>
      <c r="J34" s="218">
        <v>49</v>
      </c>
      <c r="K34" s="218">
        <v>198.1</v>
      </c>
      <c r="L34" s="218" t="s">
        <v>317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6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2" t="s">
        <v>920</v>
      </c>
      <c r="W34" s="262" t="s">
        <v>931</v>
      </c>
      <c r="X34" s="219" t="s">
        <v>662</v>
      </c>
      <c r="Y34" s="159" t="s">
        <v>665</v>
      </c>
      <c r="Z34" s="159"/>
      <c r="AA34" s="84" t="s">
        <v>317</v>
      </c>
      <c r="AB34" s="71"/>
      <c r="AC34" s="71" t="s">
        <v>317</v>
      </c>
      <c r="AD34" s="174" t="s">
        <v>317</v>
      </c>
      <c r="AE34" s="84" t="s">
        <v>317</v>
      </c>
      <c r="AF34" s="84" t="s">
        <v>317</v>
      </c>
      <c r="AG34" s="84" t="s">
        <v>317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9" t="str">
        <f>IF(BS_CONTROLE[[#This Row],[Local - Partida]]=0, "-", BS_CONTROLE[[#This Row],[Local - Partida]])</f>
        <v>-</v>
      </c>
      <c r="AL34" s="259" t="str">
        <f>IF(BS_CONTROLE[[#This Row],[Local - Encerramento]]=0, "-", BS_CONTROLE[[#This Row],[Local - Encerramento]])</f>
        <v>-</v>
      </c>
      <c r="AM34" s="259" t="str">
        <f>IF(BS_CONTROLE[[#This Row],[Entre - Estações]]=0, "-", BS_CONTROLE[[#This Row],[Entre - Estações]])</f>
        <v>ZFY</v>
      </c>
      <c r="AN34" s="259" t="str">
        <f>IF(BS_CONTROLE[[#This Row],[SB]]=0, "-", BS_CONTROLE[[#This Row],[SB]])</f>
        <v>ZFY1981</v>
      </c>
      <c r="AO34" s="260">
        <f>IF(BS_CONTROLE[[#This Row],[SUB]]=0, "-", BS_CONTROLE[[#This Row],[SUB]])</f>
        <v>49</v>
      </c>
      <c r="AP34" s="261">
        <f>IF(BS_CONTROLE[[#This Row],[KM - Inicio]]=0, "-", BS_CONTROLE[[#This Row],[KM - Inicio]])</f>
        <v>198.1</v>
      </c>
      <c r="AQ34" s="261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4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2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6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21" t="s">
        <v>585</v>
      </c>
      <c r="E35" s="316">
        <v>505</v>
      </c>
      <c r="F35" s="71" t="s">
        <v>503</v>
      </c>
      <c r="G35" s="9" t="str">
        <f>IF(D35="","*",VLOOKUP(F35,BS_ATIVIDADE[#All],3,FALSE))</f>
        <v>DORMENTE - SUBSTITUIÇÂO</v>
      </c>
      <c r="H35" s="174" t="s">
        <v>317</v>
      </c>
      <c r="I35" s="174" t="s">
        <v>317</v>
      </c>
      <c r="J35" s="218">
        <v>49</v>
      </c>
      <c r="K35" s="218">
        <v>194</v>
      </c>
      <c r="L35" s="218" t="s">
        <v>317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6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2" t="s">
        <v>920</v>
      </c>
      <c r="W35" s="262" t="s">
        <v>931</v>
      </c>
      <c r="X35" s="219" t="s">
        <v>662</v>
      </c>
      <c r="Y35" s="159" t="s">
        <v>665</v>
      </c>
      <c r="Z35" s="159"/>
      <c r="AA35" s="84" t="s">
        <v>317</v>
      </c>
      <c r="AB35" s="71" t="s">
        <v>317</v>
      </c>
      <c r="AC35" s="71" t="s">
        <v>317</v>
      </c>
      <c r="AD35" s="174" t="s">
        <v>317</v>
      </c>
      <c r="AE35" s="84" t="s">
        <v>317</v>
      </c>
      <c r="AF35" s="84" t="s">
        <v>317</v>
      </c>
      <c r="AG35" s="84" t="s">
        <v>317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9" t="str">
        <f>IF(BS_CONTROLE[[#This Row],[Local - Partida]]=0, "-", BS_CONTROLE[[#This Row],[Local - Partida]])</f>
        <v>-</v>
      </c>
      <c r="AL35" s="259" t="str">
        <f>IF(BS_CONTROLE[[#This Row],[Local - Encerramento]]=0, "-", BS_CONTROLE[[#This Row],[Local - Encerramento]])</f>
        <v>-</v>
      </c>
      <c r="AM35" s="259" t="str">
        <f>IF(BS_CONTROLE[[#This Row],[Entre - Estações]]=0, "-", BS_CONTROLE[[#This Row],[Entre - Estações]])</f>
        <v>ZFY</v>
      </c>
      <c r="AN35" s="259" t="str">
        <f>IF(BS_CONTROLE[[#This Row],[SB]]=0, "-", BS_CONTROLE[[#This Row],[SB]])</f>
        <v>ZFY1</v>
      </c>
      <c r="AO35" s="260">
        <f>IF(BS_CONTROLE[[#This Row],[SUB]]=0, "-", BS_CONTROLE[[#This Row],[SUB]])</f>
        <v>49</v>
      </c>
      <c r="AP35" s="261">
        <f>IF(BS_CONTROLE[[#This Row],[KM - Inicio]]=0, "-", BS_CONTROLE[[#This Row],[KM - Inicio]])</f>
        <v>194</v>
      </c>
      <c r="AQ35" s="261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4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2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6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631</v>
      </c>
      <c r="E36" s="295">
        <v>31</v>
      </c>
      <c r="F36" s="173" t="s">
        <v>506</v>
      </c>
      <c r="G36" s="9" t="str">
        <f>IF(D36="","*",VLOOKUP(F36,BS_ATIVIDADE[#All],3,FALSE))</f>
        <v>TRILHO - SUBSTITUIÇÂO</v>
      </c>
      <c r="H36" s="174" t="s">
        <v>317</v>
      </c>
      <c r="I36" s="174" t="s">
        <v>317</v>
      </c>
      <c r="J36" s="218">
        <v>61</v>
      </c>
      <c r="K36" s="218">
        <v>73.900000000000006</v>
      </c>
      <c r="L36" s="84" t="s">
        <v>317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9" t="s">
        <v>920</v>
      </c>
      <c r="W36" s="174" t="s">
        <v>994</v>
      </c>
      <c r="X36" s="219" t="s">
        <v>662</v>
      </c>
      <c r="Y36" s="159" t="s">
        <v>665</v>
      </c>
      <c r="Z36" s="159"/>
      <c r="AA36" s="84" t="s">
        <v>317</v>
      </c>
      <c r="AB36" s="71"/>
      <c r="AC36" s="71" t="s">
        <v>317</v>
      </c>
      <c r="AD36" s="174" t="s">
        <v>317</v>
      </c>
      <c r="AE36" s="84" t="s">
        <v>317</v>
      </c>
      <c r="AF36" s="84" t="s">
        <v>317</v>
      </c>
      <c r="AG36" s="84" t="s">
        <v>317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9" t="str">
        <f>IF(BS_CONTROLE[[#This Row],[Local - Partida]]=0, "-", BS_CONTROLE[[#This Row],[Local - Partida]])</f>
        <v>-</v>
      </c>
      <c r="AL36" s="259" t="str">
        <f>IF(BS_CONTROLE[[#This Row],[Local - Encerramento]]=0, "-", BS_CONTROLE[[#This Row],[Local - Encerramento]])</f>
        <v>-</v>
      </c>
      <c r="AM36" s="259" t="str">
        <f>IF(BS_CONTROLE[[#This Row],[Entre - Estações]]=0, "-", BS_CONTROLE[[#This Row],[Entre - Estações]])</f>
        <v>ZPS-ZAL</v>
      </c>
      <c r="AN36" s="259" t="str">
        <f>IF(BS_CONTROLE[[#This Row],[SB]]=0, "-", BS_CONTROLE[[#This Row],[SB]])</f>
        <v>ZPS075</v>
      </c>
      <c r="AO36" s="260">
        <f>IF(BS_CONTROLE[[#This Row],[SUB]]=0, "-", BS_CONTROLE[[#This Row],[SUB]])</f>
        <v>61</v>
      </c>
      <c r="AP36" s="261">
        <f>IF(BS_CONTROLE[[#This Row],[KM - Inicio]]=0, "-", BS_CONTROLE[[#This Row],[KM - Inicio]])</f>
        <v>73.900000000000006</v>
      </c>
      <c r="AQ36" s="261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4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2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6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>NãoControláveisAcidente</v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538</v>
      </c>
      <c r="E37" s="295">
        <v>32</v>
      </c>
      <c r="F37" s="173" t="s">
        <v>460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317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9" t="s">
        <v>933</v>
      </c>
      <c r="W37" s="174" t="s">
        <v>996</v>
      </c>
      <c r="X37" s="219" t="s">
        <v>662</v>
      </c>
      <c r="Y37" s="159" t="s">
        <v>665</v>
      </c>
      <c r="Z37" s="159"/>
      <c r="AA37" s="84">
        <v>1</v>
      </c>
      <c r="AB37" s="71" t="s">
        <v>653</v>
      </c>
      <c r="AC37" s="71" t="s">
        <v>648</v>
      </c>
      <c r="AD37" s="174" t="s">
        <v>317</v>
      </c>
      <c r="AE37" s="84" t="s">
        <v>317</v>
      </c>
      <c r="AF37" s="84" t="s">
        <v>317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9" t="str">
        <f>IF(BS_CONTROLE[[#This Row],[Local - Partida]]=0, "-", BS_CONTROLE[[#This Row],[Local - Partida]])</f>
        <v>102ZKW2</v>
      </c>
      <c r="AL37" s="259" t="str">
        <f>IF(BS_CONTROLE[[#This Row],[Local - Encerramento]]=0, "-", BS_CONTROLE[[#This Row],[Local - Encerramento]])</f>
        <v>102ZKW2</v>
      </c>
      <c r="AM37" s="259" t="str">
        <f>IF(BS_CONTROLE[[#This Row],[Entre - Estações]]=0, "-", BS_CONTROLE[[#This Row],[Entre - Estações]])</f>
        <v>ZLU-ZWI</v>
      </c>
      <c r="AN37" s="259" t="str">
        <f>IF(BS_CONTROLE[[#This Row],[SB]]=0, "-", BS_CONTROLE[[#This Row],[SB]])</f>
        <v>ZWI1132</v>
      </c>
      <c r="AO37" s="260">
        <f>IF(BS_CONTROLE[[#This Row],[SUB]]=0, "-", BS_CONTROLE[[#This Row],[SUB]])</f>
        <v>55</v>
      </c>
      <c r="AP37" s="261">
        <f>IF(BS_CONTROLE[[#This Row],[KM - Inicio]]=0, "-", BS_CONTROLE[[#This Row],[KM - Inicio]])</f>
        <v>117</v>
      </c>
      <c r="AQ37" s="261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4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2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6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6" t="str">
        <f t="shared" si="6"/>
        <v>OKOK</v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942</v>
      </c>
      <c r="E38" s="295">
        <v>33</v>
      </c>
      <c r="F38" s="173" t="s">
        <v>331</v>
      </c>
      <c r="G38" s="9" t="str">
        <f>IF(D38="","*",VLOOKUP(F38,BS_ATIVIDADE[#All],3,FALSE))</f>
        <v>OUTROS</v>
      </c>
      <c r="H38" s="174" t="s">
        <v>60</v>
      </c>
      <c r="I38" s="174" t="s">
        <v>999</v>
      </c>
      <c r="J38" s="218">
        <v>48</v>
      </c>
      <c r="K38" s="218">
        <v>134</v>
      </c>
      <c r="L38" s="84" t="s">
        <v>317</v>
      </c>
      <c r="M38" s="205" t="s">
        <v>1000</v>
      </c>
      <c r="N38" s="205" t="s">
        <v>1001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9" t="s">
        <v>945</v>
      </c>
      <c r="W38" s="174" t="s">
        <v>946</v>
      </c>
      <c r="X38" s="219" t="s">
        <v>662</v>
      </c>
      <c r="Y38" s="159" t="s">
        <v>665</v>
      </c>
      <c r="Z38" s="159"/>
      <c r="AA38" s="84">
        <v>1</v>
      </c>
      <c r="AB38" s="71" t="s">
        <v>659</v>
      </c>
      <c r="AC38" s="71" t="s">
        <v>648</v>
      </c>
      <c r="AD38" s="174">
        <v>0.29166666666666669</v>
      </c>
      <c r="AE38" s="84" t="s">
        <v>317</v>
      </c>
      <c r="AF38" s="84" t="s">
        <v>317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9" t="str">
        <f>IF(BS_CONTROLE[[#This Row],[Local - Partida]]=0, "-", BS_CONTROLE[[#This Row],[Local - Partida]])</f>
        <v>ZEM1301</v>
      </c>
      <c r="AL38" s="259" t="s">
        <v>239</v>
      </c>
      <c r="AM38" s="259" t="s">
        <v>1002</v>
      </c>
      <c r="AN38" s="259" t="s">
        <v>1003</v>
      </c>
      <c r="AO38" s="260">
        <f>IF(BS_CONTROLE[[#This Row],[SUB]]=0, "-", BS_CONTROLE[[#This Row],[SUB]])</f>
        <v>48</v>
      </c>
      <c r="AP38" s="261">
        <f>IF(BS_CONTROLE[[#This Row],[KM - Inicio]]=0, "-", BS_CONTROLE[[#This Row],[KM - Inicio]])</f>
        <v>134</v>
      </c>
      <c r="AQ38" s="261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4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2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6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6" t="str">
        <f t="shared" si="6"/>
        <v>OKOK</v>
      </c>
    </row>
    <row r="39" spans="1:72" ht="43.5" hidden="1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21" t="s">
        <v>1006</v>
      </c>
      <c r="E39" s="315">
        <v>613.29597131785704</v>
      </c>
      <c r="F39" s="71" t="s">
        <v>306</v>
      </c>
      <c r="G39" s="9" t="str">
        <f>IF(D39="","*",VLOOKUP(F39,BS_ATIVIDADE[#All],3,FALSE))</f>
        <v>OUTROS</v>
      </c>
      <c r="H39" s="174" t="s">
        <v>317</v>
      </c>
      <c r="I39" s="174" t="s">
        <v>317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1007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6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9" t="s">
        <v>1008</v>
      </c>
      <c r="W39" s="325" t="s">
        <v>1009</v>
      </c>
      <c r="X39" s="219" t="s">
        <v>657</v>
      </c>
      <c r="Y39" s="159" t="s">
        <v>656</v>
      </c>
      <c r="Z39" s="159"/>
      <c r="AA39" s="84" t="s">
        <v>317</v>
      </c>
      <c r="AB39" s="71"/>
      <c r="AC39" s="71" t="s">
        <v>317</v>
      </c>
      <c r="AD39" s="174"/>
      <c r="AE39" s="84" t="s">
        <v>317</v>
      </c>
      <c r="AF39" s="84" t="s">
        <v>317</v>
      </c>
      <c r="AG39" s="84" t="s">
        <v>317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9" t="str">
        <f>IF(BS_CONTROLE[[#This Row],[Local - Partida]]=0, "-", BS_CONTROLE[[#This Row],[Local - Partida]])</f>
        <v>-</v>
      </c>
      <c r="AL39" s="259" t="str">
        <f>IF(BS_CONTROLE[[#This Row],[Local - Encerramento]]=0, "-", BS_CONTROLE[[#This Row],[Local - Encerramento]])</f>
        <v>-</v>
      </c>
      <c r="AM39" s="259" t="str">
        <f>IF(BS_CONTROLE[[#This Row],[Entre - Estações]]=0, "-", BS_CONTROLE[[#This Row],[Entre - Estações]])</f>
        <v>ZRB-ZEV</v>
      </c>
      <c r="AN39" s="259" t="str">
        <f>IF(BS_CONTROLE[[#This Row],[SB]]=0, "-", BS_CONTROLE[[#This Row],[SB]])</f>
        <v>ZRBZEV</v>
      </c>
      <c r="AO39" s="260">
        <f>IF(BS_CONTROLE[[#This Row],[SUB]]=0, "-", BS_CONTROLE[[#This Row],[SUB]])</f>
        <v>48</v>
      </c>
      <c r="AP39" s="261">
        <f>IF(BS_CONTROLE[[#This Row],[KM - Inicio]]=0, "-", BS_CONTROLE[[#This Row],[KM - Inicio]])</f>
        <v>152.04599999999999</v>
      </c>
      <c r="AQ39" s="261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4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2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6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6" t="str">
        <f t="shared" si="6"/>
        <v>OKOK</v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21" t="s">
        <v>529</v>
      </c>
      <c r="E40" s="295">
        <v>336</v>
      </c>
      <c r="F40" s="71" t="s">
        <v>448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317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6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9" t="s">
        <v>1008</v>
      </c>
      <c r="W40" s="174" t="s">
        <v>1012</v>
      </c>
      <c r="X40" s="219" t="s">
        <v>657</v>
      </c>
      <c r="Y40" s="159" t="s">
        <v>656</v>
      </c>
      <c r="Z40" s="159"/>
      <c r="AA40" s="218">
        <v>1</v>
      </c>
      <c r="AB40" s="71" t="s">
        <v>653</v>
      </c>
      <c r="AC40" s="71" t="s">
        <v>648</v>
      </c>
      <c r="AD40" s="317">
        <v>0.29166666666666669</v>
      </c>
      <c r="AE40" s="218">
        <v>7641</v>
      </c>
      <c r="AF40" s="218">
        <v>6966</v>
      </c>
      <c r="AG40" s="218" t="s">
        <v>317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9" t="str">
        <f>IF(BS_CONTROLE[[#This Row],[Local - Partida]]=0, "-", BS_CONTROLE[[#This Row],[Local - Partida]])</f>
        <v>K67ZEV2</v>
      </c>
      <c r="AL40" s="259" t="str">
        <f>IF(BS_CONTROLE[[#This Row],[Local - Encerramento]]=0, "-", BS_CONTROLE[[#This Row],[Local - Encerramento]])</f>
        <v>K67ZEV2</v>
      </c>
      <c r="AM40" s="259" t="str">
        <f>IF(BS_CONTROLE[[#This Row],[Entre - Estações]]=0, "-", BS_CONTROLE[[#This Row],[Entre - Estações]])</f>
        <v>ZEJ-ZEV</v>
      </c>
      <c r="AN40" s="259" t="str">
        <f>IF(BS_CONTROLE[[#This Row],[SB]]=0, "-", BS_CONTROLE[[#This Row],[SB]])</f>
        <v>ZEV1</v>
      </c>
      <c r="AO40" s="260">
        <f>IF(BS_CONTROLE[[#This Row],[SUB]]=0, "-", BS_CONTROLE[[#This Row],[SUB]])</f>
        <v>48</v>
      </c>
      <c r="AP40" s="261">
        <f>IF(BS_CONTROLE[[#This Row],[KM - Inicio]]=0, "-", BS_CONTROLE[[#This Row],[KM - Inicio]])</f>
        <v>158.69999999999999</v>
      </c>
      <c r="AQ40" s="261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4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2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6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6" t="str">
        <f t="shared" si="6"/>
        <v>OKOK</v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21" t="s">
        <v>553</v>
      </c>
      <c r="E41" s="295">
        <v>337</v>
      </c>
      <c r="F41" s="71" t="s">
        <v>446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317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6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9" t="s">
        <v>1008</v>
      </c>
      <c r="W41" s="174" t="s">
        <v>1014</v>
      </c>
      <c r="X41" s="219" t="s">
        <v>657</v>
      </c>
      <c r="Y41" s="159" t="s">
        <v>656</v>
      </c>
      <c r="Z41" s="159"/>
      <c r="AA41" s="218">
        <v>2</v>
      </c>
      <c r="AB41" s="71" t="s">
        <v>653</v>
      </c>
      <c r="AC41" s="71" t="s">
        <v>648</v>
      </c>
      <c r="AD41" s="317">
        <v>0.2638888888888889</v>
      </c>
      <c r="AE41" s="218">
        <v>9318</v>
      </c>
      <c r="AF41" s="218">
        <v>7660</v>
      </c>
      <c r="AG41" s="218" t="s">
        <v>317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9" t="str">
        <f>IF(BS_CONTROLE[[#This Row],[Local - Partida]]=0, "-", BS_CONTROLE[[#This Row],[Local - Partida]])</f>
        <v>ZEM1</v>
      </c>
      <c r="AL41" s="259" t="str">
        <f>IF(BS_CONTROLE[[#This Row],[Local - Encerramento]]=0, "-", BS_CONTROLE[[#This Row],[Local - Encerramento]])</f>
        <v>ZEM1</v>
      </c>
      <c r="AM41" s="259" t="str">
        <f>IF(BS_CONTROLE[[#This Row],[Entre - Estações]]=0, "-", BS_CONTROLE[[#This Row],[Entre - Estações]])</f>
        <v>ZEJ-ZEV</v>
      </c>
      <c r="AN41" s="259" t="str">
        <f>IF(BS_CONTROLE[[#This Row],[SB]]=0, "-", BS_CONTROLE[[#This Row],[SB]])</f>
        <v>ZEV1571</v>
      </c>
      <c r="AO41" s="260">
        <f>IF(BS_CONTROLE[[#This Row],[SUB]]=0, "-", BS_CONTROLE[[#This Row],[SUB]])</f>
        <v>48</v>
      </c>
      <c r="AP41" s="261">
        <f>IF(BS_CONTROLE[[#This Row],[KM - Inicio]]=0, "-", BS_CONTROLE[[#This Row],[KM - Inicio]])</f>
        <v>157.19999999999999</v>
      </c>
      <c r="AQ41" s="261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4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2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6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6" t="str">
        <f t="shared" si="6"/>
        <v>OKOK</v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21" t="s">
        <v>552</v>
      </c>
      <c r="E42" s="295">
        <v>338</v>
      </c>
      <c r="F42" s="71" t="s">
        <v>439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317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6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9" t="s">
        <v>1008</v>
      </c>
      <c r="W42" s="174" t="s">
        <v>1016</v>
      </c>
      <c r="X42" s="219" t="s">
        <v>657</v>
      </c>
      <c r="Y42" s="159" t="s">
        <v>656</v>
      </c>
      <c r="Z42" s="159"/>
      <c r="AA42" s="218">
        <v>2</v>
      </c>
      <c r="AB42" s="71" t="s">
        <v>653</v>
      </c>
      <c r="AC42" s="71" t="s">
        <v>648</v>
      </c>
      <c r="AD42" s="317">
        <v>0.25</v>
      </c>
      <c r="AE42" s="218">
        <v>9244</v>
      </c>
      <c r="AF42" s="218">
        <v>9278</v>
      </c>
      <c r="AG42" s="218" t="s">
        <v>317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9" t="str">
        <f>IF(BS_CONTROLE[[#This Row],[Local - Partida]]=0, "-", BS_CONTROLE[[#This Row],[Local - Partida]])</f>
        <v>ZEM1</v>
      </c>
      <c r="AL42" s="259" t="str">
        <f>IF(BS_CONTROLE[[#This Row],[Local - Encerramento]]=0, "-", BS_CONTROLE[[#This Row],[Local - Encerramento]])</f>
        <v>ZEM1</v>
      </c>
      <c r="AM42" s="259" t="str">
        <f>IF(BS_CONTROLE[[#This Row],[Entre - Estações]]=0, "-", BS_CONTROLE[[#This Row],[Entre - Estações]])</f>
        <v>ZEJ-ZEV</v>
      </c>
      <c r="AN42" s="259">
        <f>IF(BS_CONTROLE[[#This Row],[SB]]=0, "-", BS_CONTROLE[[#This Row],[SB]])</f>
        <v>1551541</v>
      </c>
      <c r="AO42" s="260">
        <f>IF(BS_CONTROLE[[#This Row],[SUB]]=0, "-", BS_CONTROLE[[#This Row],[SUB]])</f>
        <v>48</v>
      </c>
      <c r="AP42" s="261">
        <f>IF(BS_CONTROLE[[#This Row],[KM - Inicio]]=0, "-", BS_CONTROLE[[#This Row],[KM - Inicio]])</f>
        <v>154.1</v>
      </c>
      <c r="AQ42" s="261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4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2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6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6" t="str">
        <f t="shared" si="6"/>
        <v>OKOK</v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593</v>
      </c>
      <c r="E43" s="295">
        <v>38</v>
      </c>
      <c r="F43" s="173" t="s">
        <v>460</v>
      </c>
      <c r="G43" s="9" t="str">
        <f>IF(D43="","*",VLOOKUP(F43,BS_ATIVIDADE[#All],3,FALSE))</f>
        <v>OUTROS</v>
      </c>
      <c r="H43" s="174" t="s">
        <v>317</v>
      </c>
      <c r="I43" s="174" t="s">
        <v>317</v>
      </c>
      <c r="J43" s="218">
        <v>55</v>
      </c>
      <c r="K43" s="218">
        <v>84.4</v>
      </c>
      <c r="L43" s="84" t="s">
        <v>317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9" t="s">
        <v>1018</v>
      </c>
      <c r="W43" s="174" t="s">
        <v>1019</v>
      </c>
      <c r="X43" s="219" t="s">
        <v>662</v>
      </c>
      <c r="Y43" s="159"/>
      <c r="Z43" s="159"/>
      <c r="AA43" s="84" t="s">
        <v>317</v>
      </c>
      <c r="AB43" s="71" t="s">
        <v>317</v>
      </c>
      <c r="AC43" s="71" t="s">
        <v>317</v>
      </c>
      <c r="AD43" s="174" t="s">
        <v>317</v>
      </c>
      <c r="AE43" s="84" t="s">
        <v>317</v>
      </c>
      <c r="AF43" s="84" t="s">
        <v>317</v>
      </c>
      <c r="AG43" s="84" t="s">
        <v>317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9" t="str">
        <f>IF(BS_CONTROLE[[#This Row],[Local - Partida]]=0, "-", BS_CONTROLE[[#This Row],[Local - Partida]])</f>
        <v>-</v>
      </c>
      <c r="AL43" s="259" t="str">
        <f>IF(BS_CONTROLE[[#This Row],[Local - Encerramento]]=0, "-", BS_CONTROLE[[#This Row],[Local - Encerramento]])</f>
        <v>-</v>
      </c>
      <c r="AM43" s="259" t="str">
        <f>IF(BS_CONTROLE[[#This Row],[Entre - Estações]]=0, "-", BS_CONTROLE[[#This Row],[Entre - Estações]])</f>
        <v>K85</v>
      </c>
      <c r="AN43" s="259" t="str">
        <f>IF(BS_CONTROLE[[#This Row],[SB]]=0, "-", BS_CONTROLE[[#This Row],[SB]])</f>
        <v>K85K832</v>
      </c>
      <c r="AO43" s="260">
        <f>IF(BS_CONTROLE[[#This Row],[SUB]]=0, "-", BS_CONTROLE[[#This Row],[SUB]])</f>
        <v>55</v>
      </c>
      <c r="AP43" s="261">
        <f>IF(BS_CONTROLE[[#This Row],[KM - Inicio]]=0, "-", BS_CONTROLE[[#This Row],[KM - Inicio]])</f>
        <v>84.4</v>
      </c>
      <c r="AQ43" s="261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4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2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6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6" t="str">
        <f t="shared" si="6"/>
        <v>OKOK</v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295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317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6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9" t="str">
        <f>IF(BS_CONTROLE[[#This Row],[Local - Partida]]=0, "-", BS_CONTROLE[[#This Row],[Local - Partida]])</f>
        <v>-</v>
      </c>
      <c r="AL44" s="259" t="str">
        <f>IF(BS_CONTROLE[[#This Row],[Local - Encerramento]]=0, "-", BS_CONTROLE[[#This Row],[Local - Encerramento]])</f>
        <v>-</v>
      </c>
      <c r="AM44" s="259" t="str">
        <f>IF(BS_CONTROLE[[#This Row],[Entre - Estações]]=0, "-", BS_CONTROLE[[#This Row],[Entre - Estações]])</f>
        <v>-</v>
      </c>
      <c r="AN44" s="259" t="str">
        <f>IF(BS_CONTROLE[[#This Row],[SB]]=0, "-", BS_CONTROLE[[#This Row],[SB]])</f>
        <v>-</v>
      </c>
      <c r="AO44" s="260" t="str">
        <f>IF(BS_CONTROLE[[#This Row],[SUB]]=0, "-", BS_CONTROLE[[#This Row],[SUB]])</f>
        <v>-</v>
      </c>
      <c r="AP44" s="261" t="str">
        <f>IF(BS_CONTROLE[[#This Row],[KM - Inicio]]=0, "-", BS_CONTROLE[[#This Row],[KM - Inicio]])</f>
        <v>-</v>
      </c>
      <c r="AQ44" s="261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4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2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584</v>
      </c>
      <c r="E45" s="295">
        <v>40</v>
      </c>
      <c r="F45" s="173" t="s">
        <v>469</v>
      </c>
      <c r="G45" s="9" t="str">
        <f>IF(D45="","*",VLOOKUP(F45,BS_ATIVIDADE[#All],3,FALSE))</f>
        <v>ALÍVIO</v>
      </c>
      <c r="H45" s="174" t="s">
        <v>317</v>
      </c>
      <c r="I45" s="174" t="s">
        <v>317</v>
      </c>
      <c r="J45" s="218">
        <v>92</v>
      </c>
      <c r="K45" s="218">
        <v>95.3</v>
      </c>
      <c r="L45" s="84" t="s">
        <v>317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9" t="s">
        <v>963</v>
      </c>
      <c r="W45" s="174" t="s">
        <v>1021</v>
      </c>
      <c r="X45" s="219" t="s">
        <v>662</v>
      </c>
      <c r="Y45" s="159" t="s">
        <v>665</v>
      </c>
      <c r="Z45" s="159"/>
      <c r="AA45" s="84" t="s">
        <v>317</v>
      </c>
      <c r="AB45" s="71" t="s">
        <v>317</v>
      </c>
      <c r="AC45" s="71" t="s">
        <v>317</v>
      </c>
      <c r="AD45" s="174" t="s">
        <v>317</v>
      </c>
      <c r="AE45" s="84" t="s">
        <v>317</v>
      </c>
      <c r="AF45" s="84" t="s">
        <v>317</v>
      </c>
      <c r="AG45" s="84" t="s">
        <v>317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9" t="str">
        <f>IF(BS_CONTROLE[[#This Row],[Local - Partida]]=0, "-", BS_CONTROLE[[#This Row],[Local - Partida]])</f>
        <v>-</v>
      </c>
      <c r="AL45" s="259" t="str">
        <f>IF(BS_CONTROLE[[#This Row],[Local - Encerramento]]=0, "-", BS_CONTROLE[[#This Row],[Local - Encerramento]])</f>
        <v>-</v>
      </c>
      <c r="AM45" s="259" t="str">
        <f>IF(BS_CONTROLE[[#This Row],[Entre - Estações]]=0, "-", BS_CONTROLE[[#This Row],[Entre - Estações]])</f>
        <v>ZWU-ZDC</v>
      </c>
      <c r="AN45" s="259" t="str">
        <f>IF(BS_CONTROLE[[#This Row],[SB]]=0, "-", BS_CONTROLE[[#This Row],[SB]])</f>
        <v>K96K952</v>
      </c>
      <c r="AO45" s="260">
        <f>IF(BS_CONTROLE[[#This Row],[SUB]]=0, "-", BS_CONTROLE[[#This Row],[SUB]])</f>
        <v>92</v>
      </c>
      <c r="AP45" s="261">
        <f>IF(BS_CONTROLE[[#This Row],[KM - Inicio]]=0, "-", BS_CONTROLE[[#This Row],[KM - Inicio]])</f>
        <v>95.3</v>
      </c>
      <c r="AQ45" s="261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4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2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6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>SemOportunidadeSemOportunidade</v>
      </c>
    </row>
    <row r="46" spans="1:72" ht="53.25" hidden="1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1023</v>
      </c>
      <c r="E46" s="296">
        <v>455</v>
      </c>
      <c r="F46" s="71" t="s">
        <v>306</v>
      </c>
      <c r="G46" s="9" t="str">
        <f>IF(D46="","*",VLOOKUP(F46,BS_ATIVIDADE[#All],3,FALSE))</f>
        <v>OUTROS</v>
      </c>
      <c r="H46" s="174" t="s">
        <v>317</v>
      </c>
      <c r="I46" s="174" t="s">
        <v>317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1024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6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9" t="s">
        <v>1025</v>
      </c>
      <c r="W46" s="325" t="s">
        <v>1026</v>
      </c>
      <c r="X46" s="219" t="s">
        <v>657</v>
      </c>
      <c r="Y46" s="159" t="s">
        <v>656</v>
      </c>
      <c r="Z46" s="159"/>
      <c r="AA46" s="84" t="s">
        <v>317</v>
      </c>
      <c r="AB46" s="71" t="s">
        <v>317</v>
      </c>
      <c r="AC46" s="71" t="s">
        <v>317</v>
      </c>
      <c r="AD46" s="174" t="s">
        <v>317</v>
      </c>
      <c r="AE46" s="84" t="s">
        <v>317</v>
      </c>
      <c r="AF46" s="84" t="s">
        <v>317</v>
      </c>
      <c r="AG46" s="84" t="s">
        <v>317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9" t="str">
        <f>IF(BS_CONTROLE[[#This Row],[Local - Partida]]=0, "-", BS_CONTROLE[[#This Row],[Local - Partida]])</f>
        <v>-</v>
      </c>
      <c r="AL46" s="259" t="str">
        <f>IF(BS_CONTROLE[[#This Row],[Local - Encerramento]]=0, "-", BS_CONTROLE[[#This Row],[Local - Encerramento]])</f>
        <v>-</v>
      </c>
      <c r="AM46" s="259" t="str">
        <f>IF(BS_CONTROLE[[#This Row],[Entre - Estações]]=0, "-", BS_CONTROLE[[#This Row],[Entre - Estações]])</f>
        <v>105-ZGP</v>
      </c>
      <c r="AN46" s="259" t="str">
        <f>IF(BS_CONTROLE[[#This Row],[SB]]=0, "-", BS_CONTROLE[[#This Row],[SB]])</f>
        <v>ZGP1 / 105ZGP1</v>
      </c>
      <c r="AO46" s="260">
        <f>IF(BS_CONTROLE[[#This Row],[SUB]]=0, "-", BS_CONTROLE[[#This Row],[SUB]])</f>
        <v>54</v>
      </c>
      <c r="AP46" s="261">
        <f>IF(BS_CONTROLE[[#This Row],[KM - Inicio]]=0, "-", BS_CONTROLE[[#This Row],[KM - Inicio]])</f>
        <v>102</v>
      </c>
      <c r="AQ46" s="261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4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2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6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6" t="str">
        <f t="shared" si="6"/>
        <v>OKOK</v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513</v>
      </c>
      <c r="E47" s="295">
        <v>456</v>
      </c>
      <c r="F47" s="71" t="s">
        <v>448</v>
      </c>
      <c r="G47" s="9" t="str">
        <f>IF(D47="","*",VLOOKUP(F47,BS_ATIVIDADE[#All],3,FALSE))</f>
        <v>MODERNIZAÇÃO</v>
      </c>
      <c r="H47" s="174" t="s">
        <v>178</v>
      </c>
      <c r="I47" s="174" t="s">
        <v>951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6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2" t="s">
        <v>1025</v>
      </c>
      <c r="W47" s="262" t="s">
        <v>1029</v>
      </c>
      <c r="X47" s="219" t="s">
        <v>657</v>
      </c>
      <c r="Y47" s="159" t="s">
        <v>656</v>
      </c>
      <c r="Z47" s="159"/>
      <c r="AA47" s="218">
        <v>1</v>
      </c>
      <c r="AB47" s="173" t="s">
        <v>653</v>
      </c>
      <c r="AC47" s="173" t="s">
        <v>648</v>
      </c>
      <c r="AD47" s="317">
        <v>0.25</v>
      </c>
      <c r="AE47" s="218">
        <v>6235</v>
      </c>
      <c r="AF47" s="218">
        <v>6215</v>
      </c>
      <c r="AG47" s="218" t="s">
        <v>317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9" t="str">
        <f>IF(BS_CONTROLE[[#This Row],[Local - Partida]]=0, "-", BS_CONTROLE[[#This Row],[Local - Partida]])</f>
        <v>ZPT1051</v>
      </c>
      <c r="AL47" s="259" t="str">
        <f>IF(BS_CONTROLE[[#This Row],[Local - Encerramento]]=0, "-", BS_CONTROLE[[#This Row],[Local - Encerramento]])</f>
        <v>ZPTZDR</v>
      </c>
      <c r="AM47" s="259" t="str">
        <f>IF(BS_CONTROLE[[#This Row],[Entre - Estações]]=0, "-", BS_CONTROLE[[#This Row],[Entre - Estações]])</f>
        <v>105-ZGP</v>
      </c>
      <c r="AN47" s="259" t="str">
        <f>IF(BS_CONTROLE[[#This Row],[SB]]=0, "-", BS_CONTROLE[[#This Row],[SB]])</f>
        <v>ZGP1</v>
      </c>
      <c r="AO47" s="260">
        <f>IF(BS_CONTROLE[[#This Row],[SUB]]=0, "-", BS_CONTROLE[[#This Row],[SUB]])</f>
        <v>54</v>
      </c>
      <c r="AP47" s="261">
        <f>IF(BS_CONTROLE[[#This Row],[KM - Inicio]]=0, "-", BS_CONTROLE[[#This Row],[KM - Inicio]])</f>
        <v>102.2</v>
      </c>
      <c r="AQ47" s="261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4">
        <f t="shared" si="2"/>
        <v>6.9444444444444447E-4</v>
      </c>
      <c r="AZ47" s="14"/>
      <c r="BA47" s="72">
        <v>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2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6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>MecanizaçãoAtivos</v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540</v>
      </c>
      <c r="E48" s="295">
        <v>457</v>
      </c>
      <c r="F48" s="71" t="s">
        <v>460</v>
      </c>
      <c r="G48" s="9" t="str">
        <f>IF(D48="","*",VLOOKUP(F48,BS_ATIVIDADE[#All],3,FALSE))</f>
        <v>OUTROS</v>
      </c>
      <c r="H48" s="174" t="s">
        <v>178</v>
      </c>
      <c r="I48" s="174" t="s">
        <v>951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6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2" t="s">
        <v>1025</v>
      </c>
      <c r="W48" s="262" t="s">
        <v>1029</v>
      </c>
      <c r="X48" s="219" t="s">
        <v>657</v>
      </c>
      <c r="Y48" s="159" t="s">
        <v>656</v>
      </c>
      <c r="Z48" s="159"/>
      <c r="AA48" s="218" t="s">
        <v>1032</v>
      </c>
      <c r="AB48" s="173" t="s">
        <v>653</v>
      </c>
      <c r="AC48" s="173" t="s">
        <v>648</v>
      </c>
      <c r="AD48" s="317">
        <v>0.29166666666666669</v>
      </c>
      <c r="AE48" s="218">
        <v>9038</v>
      </c>
      <c r="AF48" s="218" t="s">
        <v>317</v>
      </c>
      <c r="AG48" s="218" t="s">
        <v>317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9" t="str">
        <f>IF(BS_CONTROLE[[#This Row],[Local - Partida]]=0, "-", BS_CONTROLE[[#This Row],[Local - Partida]])</f>
        <v>ZPT1051</v>
      </c>
      <c r="AL48" s="259" t="str">
        <f>IF(BS_CONTROLE[[#This Row],[Local - Encerramento]]=0, "-", BS_CONTROLE[[#This Row],[Local - Encerramento]])</f>
        <v>ZPTZDR</v>
      </c>
      <c r="AM48" s="259" t="str">
        <f>IF(BS_CONTROLE[[#This Row],[Entre - Estações]]=0, "-", BS_CONTROLE[[#This Row],[Entre - Estações]])</f>
        <v>105-ZGP</v>
      </c>
      <c r="AN48" s="259" t="str">
        <f>IF(BS_CONTROLE[[#This Row],[SB]]=0, "-", BS_CONTROLE[[#This Row],[SB]])</f>
        <v>ZGP1</v>
      </c>
      <c r="AO48" s="260">
        <f>IF(BS_CONTROLE[[#This Row],[SUB]]=0, "-", BS_CONTROLE[[#This Row],[SUB]])</f>
        <v>54</v>
      </c>
      <c r="AP48" s="261">
        <f>IF(BS_CONTROLE[[#This Row],[KM - Inicio]]=0, "-", BS_CONTROLE[[#This Row],[KM - Inicio]])</f>
        <v>103</v>
      </c>
      <c r="AQ48" s="261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4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2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6" t="s">
        <v>1028</v>
      </c>
      <c r="BL48" s="16"/>
      <c r="BM48" s="15" t="s">
        <v>686</v>
      </c>
      <c r="BN48" s="15" t="s">
        <v>686</v>
      </c>
      <c r="BO48" s="166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6" t="str">
        <f t="shared" si="6"/>
        <v>OKOK</v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21" t="s">
        <v>596</v>
      </c>
      <c r="E49" s="295">
        <v>578</v>
      </c>
      <c r="F49" s="71" t="s">
        <v>499</v>
      </c>
      <c r="G49" s="9" t="str">
        <f>IF(D49="","*",VLOOKUP(F49,BS_ATIVIDADE[#All],3,FALSE))</f>
        <v>SOLDA</v>
      </c>
      <c r="H49" s="174" t="s">
        <v>317</v>
      </c>
      <c r="I49" s="174" t="s">
        <v>317</v>
      </c>
      <c r="J49" s="218">
        <v>54</v>
      </c>
      <c r="K49" s="218">
        <v>103.3</v>
      </c>
      <c r="L49" s="84" t="s">
        <v>317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9" t="s">
        <v>963</v>
      </c>
      <c r="W49" s="174" t="s">
        <v>1034</v>
      </c>
      <c r="X49" s="219" t="s">
        <v>662</v>
      </c>
      <c r="Y49" s="159" t="s">
        <v>665</v>
      </c>
      <c r="Z49" s="159"/>
      <c r="AA49" s="84" t="s">
        <v>317</v>
      </c>
      <c r="AB49" s="71" t="s">
        <v>317</v>
      </c>
      <c r="AC49" s="71"/>
      <c r="AD49" s="174" t="s">
        <v>317</v>
      </c>
      <c r="AE49" s="84" t="s">
        <v>317</v>
      </c>
      <c r="AF49" s="84" t="s">
        <v>317</v>
      </c>
      <c r="AG49" s="84" t="s">
        <v>317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9" t="str">
        <f>IF(BS_CONTROLE[[#This Row],[Local - Partida]]=0, "-", BS_CONTROLE[[#This Row],[Local - Partida]])</f>
        <v>-</v>
      </c>
      <c r="AL49" s="259" t="str">
        <f>IF(BS_CONTROLE[[#This Row],[Local - Encerramento]]=0, "-", BS_CONTROLE[[#This Row],[Local - Encerramento]])</f>
        <v>-</v>
      </c>
      <c r="AM49" s="259" t="str">
        <f>IF(BS_CONTROLE[[#This Row],[Entre - Estações]]=0, "-", BS_CONTROLE[[#This Row],[Entre - Estações]])</f>
        <v>105-ZGP</v>
      </c>
      <c r="AN49" s="259" t="str">
        <f>IF(BS_CONTROLE[[#This Row],[SB]]=0, "-", BS_CONTROLE[[#This Row],[SB]])</f>
        <v>ZGP1</v>
      </c>
      <c r="AO49" s="260">
        <f>IF(BS_CONTROLE[[#This Row],[SUB]]=0, "-", BS_CONTROLE[[#This Row],[SUB]])</f>
        <v>54</v>
      </c>
      <c r="AP49" s="261">
        <f>IF(BS_CONTROLE[[#This Row],[KM - Inicio]]=0, "-", BS_CONTROLE[[#This Row],[KM - Inicio]])</f>
        <v>103.3</v>
      </c>
      <c r="AQ49" s="261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4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2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6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6" t="str">
        <f t="shared" si="6"/>
        <v>OKOK</v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447</v>
      </c>
      <c r="E50" s="295">
        <v>45</v>
      </c>
      <c r="F50" s="173" t="s">
        <v>390</v>
      </c>
      <c r="G50" s="9" t="str">
        <f>IF(D50="","*",VLOOKUP(F50,BS_ATIVIDADE[#All],3,FALSE))</f>
        <v>OUTROS</v>
      </c>
      <c r="H50" s="174" t="s">
        <v>178</v>
      </c>
      <c r="I50" s="174" t="s">
        <v>1036</v>
      </c>
      <c r="J50" s="218">
        <v>54</v>
      </c>
      <c r="K50" s="218">
        <v>105</v>
      </c>
      <c r="L50" s="84" t="s">
        <v>317</v>
      </c>
      <c r="M50" s="205" t="s">
        <v>1037</v>
      </c>
      <c r="N50" s="205" t="s">
        <v>1038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9" t="s">
        <v>963</v>
      </c>
      <c r="W50" s="174" t="s">
        <v>1039</v>
      </c>
      <c r="X50" s="219" t="s">
        <v>662</v>
      </c>
      <c r="Y50" s="159" t="s">
        <v>665</v>
      </c>
      <c r="Z50" s="159"/>
      <c r="AA50" s="84">
        <v>1</v>
      </c>
      <c r="AB50" s="71" t="s">
        <v>653</v>
      </c>
      <c r="AC50" s="71" t="s">
        <v>648</v>
      </c>
      <c r="AD50" s="174" t="s">
        <v>317</v>
      </c>
      <c r="AE50" s="84" t="s">
        <v>317</v>
      </c>
      <c r="AF50" s="84"/>
      <c r="AG50" s="84" t="s">
        <v>317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9" t="str">
        <f>IF(BS_CONTROLE[[#This Row],[Local - Partida]]=0, "-", BS_CONTROLE[[#This Row],[Local - Partida]])</f>
        <v>ZPT1051</v>
      </c>
      <c r="AL50" s="259" t="str">
        <f>IF(BS_CONTROLE[[#This Row],[Local - Encerramento]]=0, "-", BS_CONTROLE[[#This Row],[Local - Encerramento]])</f>
        <v>ZEV-1</v>
      </c>
      <c r="AM50" s="259" t="str">
        <f>IF(BS_CONTROLE[[#This Row],[Entre - Estações]]=0, "-", BS_CONTROLE[[#This Row],[Entre - Estações]])</f>
        <v>ZPT-ZEV</v>
      </c>
      <c r="AN50" s="259" t="str">
        <f>IF(BS_CONTROLE[[#This Row],[SB]]=0, "-", BS_CONTROLE[[#This Row],[SB]])</f>
        <v>ZPTZEV</v>
      </c>
      <c r="AO50" s="260">
        <f>IF(BS_CONTROLE[[#This Row],[SUB]]=0, "-", BS_CONTROLE[[#This Row],[SUB]])</f>
        <v>54</v>
      </c>
      <c r="AP50" s="261">
        <f>IF(BS_CONTROLE[[#This Row],[KM - Inicio]]=0, "-", BS_CONTROLE[[#This Row],[KM - Inicio]])</f>
        <v>105</v>
      </c>
      <c r="AQ50" s="261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4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2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6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6" t="str">
        <f t="shared" si="6"/>
        <v>OKOK</v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530</v>
      </c>
      <c r="E51" s="295">
        <v>622</v>
      </c>
      <c r="F51" s="71" t="s">
        <v>340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317</v>
      </c>
      <c r="M51" s="205" t="s">
        <v>125</v>
      </c>
      <c r="N51" s="205" t="s">
        <v>1042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2" t="s">
        <v>953</v>
      </c>
      <c r="W51" s="262" t="s">
        <v>954</v>
      </c>
      <c r="X51" s="219" t="s">
        <v>662</v>
      </c>
      <c r="Y51" s="159" t="s">
        <v>665</v>
      </c>
      <c r="Z51" s="159"/>
      <c r="AA51" s="218">
        <v>1</v>
      </c>
      <c r="AB51" s="71" t="s">
        <v>653</v>
      </c>
      <c r="AC51" s="71" t="s">
        <v>648</v>
      </c>
      <c r="AD51" s="317">
        <v>0.33333333333333331</v>
      </c>
      <c r="AE51" s="218">
        <v>6527</v>
      </c>
      <c r="AF51" s="218" t="s">
        <v>317</v>
      </c>
      <c r="AG51" s="218" t="s">
        <v>317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9" t="str">
        <f>IF(BS_CONTROLE[[#This Row],[Local - Partida]]=0, "-", BS_CONTROLE[[#This Row],[Local - Partida]])</f>
        <v>ZPT</v>
      </c>
      <c r="AL51" s="259" t="str">
        <f>IF(BS_CONTROLE[[#This Row],[Local - Encerramento]]=0, "-", BS_CONTROLE[[#This Row],[Local - Encerramento]])</f>
        <v>ZPG</v>
      </c>
      <c r="AM51" s="259" t="str">
        <f>IF(BS_CONTROLE[[#This Row],[Entre - Estações]]=0, "-", BS_CONTROLE[[#This Row],[Entre - Estações]])</f>
        <v>ZPT-ZPG</v>
      </c>
      <c r="AN51" s="259" t="str">
        <f>IF(BS_CONTROLE[[#This Row],[SB]]=0, "-", BS_CONTROLE[[#This Row],[SB]])</f>
        <v>ZPTZPGZPT</v>
      </c>
      <c r="AO51" s="260">
        <f>IF(BS_CONTROLE[[#This Row],[SUB]]=0, "-", BS_CONTROLE[[#This Row],[SUB]])</f>
        <v>53</v>
      </c>
      <c r="AP51" s="261">
        <f>IF(BS_CONTROLE[[#This Row],[KM - Inicio]]=0, "-", BS_CONTROLE[[#This Row],[KM - Inicio]])</f>
        <v>109</v>
      </c>
      <c r="AQ51" s="261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4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2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6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579</v>
      </c>
      <c r="E52" s="295">
        <v>46</v>
      </c>
      <c r="F52" s="173" t="s">
        <v>395</v>
      </c>
      <c r="G52" s="9" t="str">
        <f>IF(D52="","*",VLOOKUP(F52,BS_ATIVIDADE[#All],3,FALSE))</f>
        <v>LIMPEZA LASTRO</v>
      </c>
      <c r="H52" s="174" t="s">
        <v>317</v>
      </c>
      <c r="I52" s="174" t="s">
        <v>317</v>
      </c>
      <c r="J52" s="218">
        <v>53</v>
      </c>
      <c r="K52" s="218">
        <v>115.5</v>
      </c>
      <c r="L52" s="84" t="s">
        <v>317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9" t="s">
        <v>963</v>
      </c>
      <c r="W52" s="174" t="s">
        <v>928</v>
      </c>
      <c r="X52" s="219" t="s">
        <v>662</v>
      </c>
      <c r="Y52" s="159" t="s">
        <v>665</v>
      </c>
      <c r="Z52" s="159"/>
      <c r="AA52" s="84" t="s">
        <v>317</v>
      </c>
      <c r="AB52" s="71" t="s">
        <v>317</v>
      </c>
      <c r="AC52" s="71"/>
      <c r="AD52" s="174" t="s">
        <v>317</v>
      </c>
      <c r="AE52" s="84"/>
      <c r="AF52" s="84" t="s">
        <v>317</v>
      </c>
      <c r="AG52" s="84" t="s">
        <v>317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9" t="str">
        <f>IF(BS_CONTROLE[[#This Row],[Local - Partida]]=0, "-", BS_CONTROLE[[#This Row],[Local - Partida]])</f>
        <v>-</v>
      </c>
      <c r="AL52" s="259" t="str">
        <f>IF(BS_CONTROLE[[#This Row],[Local - Encerramento]]=0, "-", BS_CONTROLE[[#This Row],[Local - Encerramento]])</f>
        <v>-</v>
      </c>
      <c r="AM52" s="259" t="str">
        <f>IF(BS_CONTROLE[[#This Row],[Entre - Estações]]=0, "-", BS_CONTROLE[[#This Row],[Entre - Estações]])</f>
        <v>ZGM-109</v>
      </c>
      <c r="AN52" s="259" t="str">
        <f>IF(BS_CONTROLE[[#This Row],[SB]]=0, "-", BS_CONTROLE[[#This Row],[SB]])</f>
        <v>117ZGM2</v>
      </c>
      <c r="AO52" s="260">
        <f>IF(BS_CONTROLE[[#This Row],[SUB]]=0, "-", BS_CONTROLE[[#This Row],[SUB]])</f>
        <v>53</v>
      </c>
      <c r="AP52" s="261">
        <f>IF(BS_CONTROLE[[#This Row],[KM - Inicio]]=0, "-", BS_CONTROLE[[#This Row],[KM - Inicio]])</f>
        <v>115.5</v>
      </c>
      <c r="AQ52" s="261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4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2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6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>SemOportunidadeSemOportunidade</v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295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317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6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9" t="str">
        <f>IF(BS_CONTROLE[[#This Row],[Local - Partida]]=0, "-", BS_CONTROLE[[#This Row],[Local - Partida]])</f>
        <v>-</v>
      </c>
      <c r="AL53" s="259" t="str">
        <f>IF(BS_CONTROLE[[#This Row],[Local - Encerramento]]=0, "-", BS_CONTROLE[[#This Row],[Local - Encerramento]])</f>
        <v>-</v>
      </c>
      <c r="AM53" s="259" t="str">
        <f>IF(BS_CONTROLE[[#This Row],[Entre - Estações]]=0, "-", BS_CONTROLE[[#This Row],[Entre - Estações]])</f>
        <v>-</v>
      </c>
      <c r="AN53" s="259" t="str">
        <f>IF(BS_CONTROLE[[#This Row],[SB]]=0, "-", BS_CONTROLE[[#This Row],[SB]])</f>
        <v>-</v>
      </c>
      <c r="AO53" s="260" t="str">
        <f>IF(BS_CONTROLE[[#This Row],[SUB]]=0, "-", BS_CONTROLE[[#This Row],[SUB]])</f>
        <v>-</v>
      </c>
      <c r="AP53" s="261" t="str">
        <f>IF(BS_CONTROLE[[#This Row],[KM - Inicio]]=0, "-", BS_CONTROLE[[#This Row],[KM - Inicio]])</f>
        <v>-</v>
      </c>
      <c r="AQ53" s="261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4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2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295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317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6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9" t="str">
        <f>IF(BS_CONTROLE[[#This Row],[Local - Partida]]=0, "-", BS_CONTROLE[[#This Row],[Local - Partida]])</f>
        <v>-</v>
      </c>
      <c r="AL54" s="259" t="str">
        <f>IF(BS_CONTROLE[[#This Row],[Local - Encerramento]]=0, "-", BS_CONTROLE[[#This Row],[Local - Encerramento]])</f>
        <v>-</v>
      </c>
      <c r="AM54" s="259" t="str">
        <f>IF(BS_CONTROLE[[#This Row],[Entre - Estações]]=0, "-", BS_CONTROLE[[#This Row],[Entre - Estações]])</f>
        <v>-</v>
      </c>
      <c r="AN54" s="259" t="str">
        <f>IF(BS_CONTROLE[[#This Row],[SB]]=0, "-", BS_CONTROLE[[#This Row],[SB]])</f>
        <v>-</v>
      </c>
      <c r="AO54" s="260" t="str">
        <f>IF(BS_CONTROLE[[#This Row],[SUB]]=0, "-", BS_CONTROLE[[#This Row],[SUB]])</f>
        <v>-</v>
      </c>
      <c r="AP54" s="261" t="str">
        <f>IF(BS_CONTROLE[[#This Row],[KM - Inicio]]=0, "-", BS_CONTROLE[[#This Row],[KM - Inicio]])</f>
        <v>-</v>
      </c>
      <c r="AQ54" s="261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4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2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>A7445994</v>
      </c>
      <c r="B55" s="172">
        <v>45994</v>
      </c>
      <c r="C55" s="8">
        <f>IF(BS_CONTROLE[[#This Row],[DATA]]="","",WEEKNUM(BS_CONTROLE[[#This Row],[DATA]]))</f>
        <v>49</v>
      </c>
      <c r="D55" s="52" t="s">
        <v>438</v>
      </c>
      <c r="E55" s="295">
        <v>50</v>
      </c>
      <c r="F55" s="173" t="s">
        <v>338</v>
      </c>
      <c r="G55" s="9" t="str">
        <f>IF(D55="","*",VLOOKUP(F55,BS_ATIVIDADE[#All],3,FALSE))</f>
        <v>DETECÇÃO</v>
      </c>
      <c r="H55" s="174" t="s">
        <v>1048</v>
      </c>
      <c r="I55" s="174" t="s">
        <v>246</v>
      </c>
      <c r="J55" s="218">
        <v>56</v>
      </c>
      <c r="K55" s="218">
        <v>256</v>
      </c>
      <c r="L55" s="84" t="s">
        <v>317</v>
      </c>
      <c r="M55" s="205" t="s">
        <v>1049</v>
      </c>
      <c r="N55" s="205" t="s">
        <v>1050</v>
      </c>
      <c r="O55" s="174">
        <v>0.375</v>
      </c>
      <c r="P55" s="174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2" t="s">
        <v>953</v>
      </c>
      <c r="W55" s="174" t="s">
        <v>1051</v>
      </c>
      <c r="X55" s="219" t="s">
        <v>657</v>
      </c>
      <c r="Y55" s="159" t="s">
        <v>656</v>
      </c>
      <c r="Z55" s="159"/>
      <c r="AA55" s="84">
        <v>1</v>
      </c>
      <c r="AB55" s="71" t="s">
        <v>653</v>
      </c>
      <c r="AC55" s="71" t="s">
        <v>648</v>
      </c>
      <c r="AD55" s="174">
        <v>0.375</v>
      </c>
      <c r="AE55" s="84">
        <v>6296</v>
      </c>
      <c r="AF55" s="84" t="s">
        <v>317</v>
      </c>
      <c r="AG55" s="84" t="s">
        <v>317</v>
      </c>
      <c r="AH55" s="49"/>
      <c r="AI55" s="143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9" t="str">
        <f>IF(BS_CONTROLE[[#This Row],[Local - Partida]]=0, "-", BS_CONTROLE[[#This Row],[Local - Partida]])</f>
        <v>ZBVZQB</v>
      </c>
      <c r="AL55" s="259" t="str">
        <f>IF(BS_CONTROLE[[#This Row],[Local - Encerramento]]=0, "-", BS_CONTROLE[[#This Row],[Local - Encerramento]])</f>
        <v>ZYU2</v>
      </c>
      <c r="AM55" s="259" t="str">
        <f>IF(BS_CONTROLE[[#This Row],[Entre - Estações]]=0, "-", BS_CONTROLE[[#This Row],[Entre - Estações]])</f>
        <v>ZQBZBV-ZYU</v>
      </c>
      <c r="AN55" s="259" t="str">
        <f>IF(BS_CONTROLE[[#This Row],[SB]]=0, "-", BS_CONTROLE[[#This Row],[SB]])</f>
        <v>ZQBZBVZYU</v>
      </c>
      <c r="AO55" s="260">
        <f>IF(BS_CONTROLE[[#This Row],[SUB]]=0, "-", BS_CONTROLE[[#This Row],[SUB]])</f>
        <v>56</v>
      </c>
      <c r="AP55" s="261">
        <f>IF(BS_CONTROLE[[#This Row],[KM - Inicio]]=0, "-", BS_CONTROLE[[#This Row],[KM - Inicio]])</f>
        <v>256</v>
      </c>
      <c r="AQ55" s="261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4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2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6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6" t="str">
        <f t="shared" si="6"/>
        <v>OKOK</v>
      </c>
    </row>
    <row r="56" spans="1:72" hidden="1">
      <c r="A56" s="51" t="str">
        <f t="shared" si="1"/>
        <v>W5945994</v>
      </c>
      <c r="B56" s="172">
        <v>45994</v>
      </c>
      <c r="C56" s="8">
        <f>IF(BS_CONTROLE[[#This Row],[DATA]]="","",WEEKNUM(BS_CONTROLE[[#This Row],[DATA]]))</f>
        <v>49</v>
      </c>
      <c r="D56" s="321" t="s">
        <v>537</v>
      </c>
      <c r="E56" s="295">
        <v>321</v>
      </c>
      <c r="F56" s="71" t="s">
        <v>460</v>
      </c>
      <c r="G56" s="9" t="str">
        <f>IF(D56="","*",VLOOKUP(F56,BS_ATIVIDADE[#All],3,FALSE))</f>
        <v>OUTROS</v>
      </c>
      <c r="H56" s="174" t="s">
        <v>317</v>
      </c>
      <c r="I56" s="174" t="s">
        <v>317</v>
      </c>
      <c r="J56" s="218">
        <v>49</v>
      </c>
      <c r="K56" s="218">
        <v>240.89</v>
      </c>
      <c r="L56" s="218" t="s">
        <v>317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4">
        <v>0.41666666666666669</v>
      </c>
      <c r="P56" s="174">
        <v>6.25E-2</v>
      </c>
      <c r="Q56" s="218">
        <v>15</v>
      </c>
      <c r="R56" s="10" t="str">
        <f>IFERROR(_xlfn.XLOOKUP(F56, BS_ATIVIDADE[ATIVIDADE],BS_ATIVIDADE[UNIDADE] ), "*")</f>
        <v>BINÁRIO</v>
      </c>
      <c r="S56" s="26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2" t="s">
        <v>920</v>
      </c>
      <c r="W56" s="262" t="s">
        <v>921</v>
      </c>
      <c r="X56" s="219" t="s">
        <v>662</v>
      </c>
      <c r="Y56" s="159" t="s">
        <v>665</v>
      </c>
      <c r="Z56" s="159"/>
      <c r="AA56" s="218" t="s">
        <v>985</v>
      </c>
      <c r="AB56" s="71" t="s">
        <v>653</v>
      </c>
      <c r="AC56" s="71" t="s">
        <v>648</v>
      </c>
      <c r="AD56" s="317">
        <v>0.33333333333333331</v>
      </c>
      <c r="AE56" s="218">
        <v>9347</v>
      </c>
      <c r="AF56" s="218" t="s">
        <v>317</v>
      </c>
      <c r="AG56" s="218" t="s">
        <v>317</v>
      </c>
      <c r="AH56" s="49"/>
      <c r="AI56" s="143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9" t="str">
        <f>IF(BS_CONTROLE[[#This Row],[Local - Partida]]=0, "-", BS_CONTROLE[[#This Row],[Local - Partida]])</f>
        <v>-</v>
      </c>
      <c r="AL56" s="259" t="str">
        <f>IF(BS_CONTROLE[[#This Row],[Local - Encerramento]]=0, "-", BS_CONTROLE[[#This Row],[Local - Encerramento]])</f>
        <v>-</v>
      </c>
      <c r="AM56" s="259" t="str">
        <f>IF(BS_CONTROLE[[#This Row],[Entre - Estações]]=0, "-", BS_CONTROLE[[#This Row],[Entre - Estações]])</f>
        <v>ZDS-ZQB</v>
      </c>
      <c r="AN56" s="259" t="str">
        <f>IF(BS_CONTROLE[[#This Row],[SB]]=0, "-", BS_CONTROLE[[#This Row],[SB]])</f>
        <v>ZDS2481</v>
      </c>
      <c r="AO56" s="260">
        <f>IF(BS_CONTROLE[[#This Row],[SUB]]=0, "-", BS_CONTROLE[[#This Row],[SUB]])</f>
        <v>49</v>
      </c>
      <c r="AP56" s="261">
        <f>IF(BS_CONTROLE[[#This Row],[KM - Inicio]]=0, "-", BS_CONTROLE[[#This Row],[KM - Inicio]])</f>
        <v>240.89</v>
      </c>
      <c r="AQ56" s="261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4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2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6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6" t="str">
        <f t="shared" si="6"/>
        <v>MecânicaLocomotiva</v>
      </c>
    </row>
    <row r="57" spans="1:72" hidden="1">
      <c r="A57" s="51" t="str">
        <f t="shared" si="1"/>
        <v>V8945994</v>
      </c>
      <c r="B57" s="172">
        <v>45994</v>
      </c>
      <c r="C57" s="8">
        <f>IF(BS_CONTROLE[[#This Row],[DATA]]="","",WEEKNUM(BS_CONTROLE[[#This Row],[DATA]]))</f>
        <v>49</v>
      </c>
      <c r="D57" s="321" t="s">
        <v>523</v>
      </c>
      <c r="E57" s="315">
        <v>171</v>
      </c>
      <c r="F57" s="71" t="s">
        <v>422</v>
      </c>
      <c r="G57" s="9" t="str">
        <f>IF(D57="","*",VLOOKUP(F57,BS_ATIVIDADE[#All],3,FALSE))</f>
        <v>MECANIZAÇÃO - SOCADORA</v>
      </c>
      <c r="H57" s="174" t="s">
        <v>102</v>
      </c>
      <c r="I57" s="174" t="s">
        <v>102</v>
      </c>
      <c r="J57" s="218">
        <v>49</v>
      </c>
      <c r="K57" s="218">
        <v>225</v>
      </c>
      <c r="L57" s="84">
        <v>224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4">
        <v>0.41666666666666669</v>
      </c>
      <c r="P57" s="174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2" t="s">
        <v>924</v>
      </c>
      <c r="W57" s="262" t="s">
        <v>925</v>
      </c>
      <c r="X57" s="219" t="s">
        <v>662</v>
      </c>
      <c r="Y57" s="159" t="s">
        <v>665</v>
      </c>
      <c r="Z57" s="159"/>
      <c r="AA57" s="218">
        <v>1</v>
      </c>
      <c r="AB57" s="71" t="s">
        <v>653</v>
      </c>
      <c r="AC57" s="71" t="s">
        <v>648</v>
      </c>
      <c r="AD57" s="317">
        <v>0.33333333333333331</v>
      </c>
      <c r="AE57" s="218">
        <v>6809</v>
      </c>
      <c r="AF57" s="218">
        <v>6239</v>
      </c>
      <c r="AG57" s="218" t="s">
        <v>317</v>
      </c>
      <c r="AH57" s="49"/>
      <c r="AI57" s="143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9" t="str">
        <f>IF(BS_CONTROLE[[#This Row],[Local - Partida]]=0, "-", BS_CONTROLE[[#This Row],[Local - Partida]])</f>
        <v>ZYU1</v>
      </c>
      <c r="AL57" s="259" t="str">
        <f>IF(BS_CONTROLE[[#This Row],[Local - Encerramento]]=0, "-", BS_CONTROLE[[#This Row],[Local - Encerramento]])</f>
        <v>ZYU1</v>
      </c>
      <c r="AM57" s="259" t="str">
        <f>IF(BS_CONTROLE[[#This Row],[Entre - Estações]]=0, "-", BS_CONTROLE[[#This Row],[Entre - Estações]])</f>
        <v>ZXI-ZVK</v>
      </c>
      <c r="AN57" s="259" t="str">
        <f>IF(BS_CONTROLE[[#This Row],[SB]]=0, "-", BS_CONTROLE[[#This Row],[SB]])</f>
        <v>224ZIC1</v>
      </c>
      <c r="AO57" s="260">
        <f>IF(BS_CONTROLE[[#This Row],[SUB]]=0, "-", BS_CONTROLE[[#This Row],[SUB]])</f>
        <v>49</v>
      </c>
      <c r="AP57" s="261">
        <f>IF(BS_CONTROLE[[#This Row],[KM - Inicio]]=0, "-", BS_CONTROLE[[#This Row],[KM - Inicio]])</f>
        <v>225</v>
      </c>
      <c r="AQ57" s="261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4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2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6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6" t="str">
        <f t="shared" si="6"/>
        <v>MecanizaçãoOperação</v>
      </c>
    </row>
    <row r="58" spans="1:72" hidden="1">
      <c r="A58" s="51" t="str">
        <f t="shared" si="1"/>
        <v>OSMAR (TMA-677)45994</v>
      </c>
      <c r="B58" s="172">
        <v>45994</v>
      </c>
      <c r="C58" s="8">
        <f>IF(BS_CONTROLE[[#This Row],[DATA]]="","",WEEKNUM(BS_CONTROLE[[#This Row],[DATA]]))</f>
        <v>49</v>
      </c>
      <c r="D58" s="321" t="s">
        <v>927</v>
      </c>
      <c r="E58" s="315">
        <v>504</v>
      </c>
      <c r="F58" s="71" t="s">
        <v>395</v>
      </c>
      <c r="G58" s="9" t="str">
        <f>IF(D58="","*",VLOOKUP(F58,BS_ATIVIDADE[#All],3,FALSE))</f>
        <v>LIMPEZA LASTRO</v>
      </c>
      <c r="H58" s="174" t="s">
        <v>317</v>
      </c>
      <c r="I58" s="174" t="s">
        <v>317</v>
      </c>
      <c r="J58" s="218">
        <v>56</v>
      </c>
      <c r="K58" s="218">
        <v>198.4</v>
      </c>
      <c r="L58" s="218" t="s">
        <v>317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4">
        <v>0.41666666666666669</v>
      </c>
      <c r="P58" s="174">
        <v>4.1666666666666664E-2</v>
      </c>
      <c r="Q58" s="218">
        <v>15</v>
      </c>
      <c r="R58" s="10" t="str">
        <f>IFERROR(_xlfn.XLOOKUP(F58, BS_ATIVIDADE[ATIVIDADE],BS_ATIVIDADE[UNIDADE] ), "*")</f>
        <v>M</v>
      </c>
      <c r="S58" s="26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2" t="s">
        <v>920</v>
      </c>
      <c r="W58" s="262" t="s">
        <v>928</v>
      </c>
      <c r="X58" s="219" t="s">
        <v>662</v>
      </c>
      <c r="Y58" s="159" t="s">
        <v>665</v>
      </c>
      <c r="Z58" s="159"/>
      <c r="AA58" s="84" t="s">
        <v>317</v>
      </c>
      <c r="AB58" s="71" t="s">
        <v>317</v>
      </c>
      <c r="AC58" s="71"/>
      <c r="AD58" s="174" t="s">
        <v>317</v>
      </c>
      <c r="AE58" s="84" t="s">
        <v>317</v>
      </c>
      <c r="AF58" s="84"/>
      <c r="AG58" s="84" t="s">
        <v>317</v>
      </c>
      <c r="AH58" s="49"/>
      <c r="AI58" s="143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9" t="str">
        <f>IF(BS_CONTROLE[[#This Row],[Local - Partida]]=0, "-", BS_CONTROLE[[#This Row],[Local - Partida]])</f>
        <v>-</v>
      </c>
      <c r="AL58" s="259" t="str">
        <f>IF(BS_CONTROLE[[#This Row],[Local - Encerramento]]=0, "-", BS_CONTROLE[[#This Row],[Local - Encerramento]])</f>
        <v>-</v>
      </c>
      <c r="AM58" s="259" t="str">
        <f>IF(BS_CONTROLE[[#This Row],[Entre - Estações]]=0, "-", BS_CONTROLE[[#This Row],[Entre - Estações]])</f>
        <v>ZYU</v>
      </c>
      <c r="AN58" s="259" t="str">
        <f>IF(BS_CONTROLE[[#This Row],[SB]]=0, "-", BS_CONTROLE[[#This Row],[SB]])</f>
        <v>198ZYU2</v>
      </c>
      <c r="AO58" s="260">
        <f>IF(BS_CONTROLE[[#This Row],[SUB]]=0, "-", BS_CONTROLE[[#This Row],[SUB]])</f>
        <v>56</v>
      </c>
      <c r="AP58" s="261">
        <f>IF(BS_CONTROLE[[#This Row],[KM - Inicio]]=0, "-", BS_CONTROLE[[#This Row],[KM - Inicio]])</f>
        <v>198.4</v>
      </c>
      <c r="AQ58" s="261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4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2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6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6" t="str">
        <f t="shared" si="6"/>
        <v>OKOK</v>
      </c>
    </row>
    <row r="59" spans="1:72" hidden="1">
      <c r="A59" s="51" t="str">
        <f t="shared" si="1"/>
        <v>ROGÉRIO (TP-730)45994</v>
      </c>
      <c r="B59" s="172">
        <v>45994</v>
      </c>
      <c r="C59" s="8">
        <f>IF(BS_CONTROLE[[#This Row],[DATA]]="","",WEEKNUM(BS_CONTROLE[[#This Row],[DATA]]))</f>
        <v>49</v>
      </c>
      <c r="D59" s="321" t="s">
        <v>633</v>
      </c>
      <c r="E59" s="315">
        <v>504</v>
      </c>
      <c r="F59" s="71" t="s">
        <v>503</v>
      </c>
      <c r="G59" s="9" t="str">
        <f>IF(D59="","*",VLOOKUP(F59,BS_ATIVIDADE[#All],3,FALSE))</f>
        <v>DORMENTE - SUBSTITUIÇÂO</v>
      </c>
      <c r="H59" s="174" t="s">
        <v>317</v>
      </c>
      <c r="I59" s="174" t="s">
        <v>317</v>
      </c>
      <c r="J59" s="218">
        <v>49</v>
      </c>
      <c r="K59" s="218">
        <v>198.1</v>
      </c>
      <c r="L59" s="218" t="s">
        <v>317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4">
        <v>0.41666666666666669</v>
      </c>
      <c r="P59" s="174">
        <v>6.25E-2</v>
      </c>
      <c r="Q59" s="218">
        <v>30</v>
      </c>
      <c r="R59" s="10" t="str">
        <f>IFERROR(_xlfn.XLOOKUP(F59, BS_ATIVIDADE[ATIVIDADE],BS_ATIVIDADE[UNIDADE] ), "*")</f>
        <v>Nº DE DORMENTES</v>
      </c>
      <c r="S59" s="26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2" t="s">
        <v>920</v>
      </c>
      <c r="W59" s="262" t="s">
        <v>931</v>
      </c>
      <c r="X59" s="219" t="s">
        <v>662</v>
      </c>
      <c r="Y59" s="159" t="s">
        <v>665</v>
      </c>
      <c r="Z59" s="159"/>
      <c r="AA59" s="84" t="s">
        <v>317</v>
      </c>
      <c r="AB59" s="71"/>
      <c r="AC59" s="71" t="s">
        <v>317</v>
      </c>
      <c r="AD59" s="174" t="s">
        <v>317</v>
      </c>
      <c r="AE59" s="84" t="s">
        <v>317</v>
      </c>
      <c r="AF59" s="84" t="s">
        <v>317</v>
      </c>
      <c r="AG59" s="84" t="s">
        <v>317</v>
      </c>
      <c r="AH59" s="49"/>
      <c r="AI59" s="143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9" t="str">
        <f>IF(BS_CONTROLE[[#This Row],[Local - Partida]]=0, "-", BS_CONTROLE[[#This Row],[Local - Partida]])</f>
        <v>-</v>
      </c>
      <c r="AL59" s="259" t="str">
        <f>IF(BS_CONTROLE[[#This Row],[Local - Encerramento]]=0, "-", BS_CONTROLE[[#This Row],[Local - Encerramento]])</f>
        <v>-</v>
      </c>
      <c r="AM59" s="259" t="str">
        <f>IF(BS_CONTROLE[[#This Row],[Entre - Estações]]=0, "-", BS_CONTROLE[[#This Row],[Entre - Estações]])</f>
        <v>ZFY</v>
      </c>
      <c r="AN59" s="259" t="str">
        <f>IF(BS_CONTROLE[[#This Row],[SB]]=0, "-", BS_CONTROLE[[#This Row],[SB]])</f>
        <v>ZFY1981</v>
      </c>
      <c r="AO59" s="260">
        <f>IF(BS_CONTROLE[[#This Row],[SUB]]=0, "-", BS_CONTROLE[[#This Row],[SUB]])</f>
        <v>49</v>
      </c>
      <c r="AP59" s="261">
        <f>IF(BS_CONTROLE[[#This Row],[KM - Inicio]]=0, "-", BS_CONTROLE[[#This Row],[KM - Inicio]])</f>
        <v>198.1</v>
      </c>
      <c r="AQ59" s="261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4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2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6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6" t="str">
        <f t="shared" si="6"/>
        <v>OKOK</v>
      </c>
    </row>
    <row r="60" spans="1:72" hidden="1">
      <c r="A60" s="51" t="str">
        <f t="shared" si="1"/>
        <v>EDSON (TP-780)45994</v>
      </c>
      <c r="B60" s="172">
        <v>45994</v>
      </c>
      <c r="C60" s="8">
        <f>IF(BS_CONTROLE[[#This Row],[DATA]]="","",WEEKNUM(BS_CONTROLE[[#This Row],[DATA]]))</f>
        <v>49</v>
      </c>
      <c r="D60" s="321" t="s">
        <v>585</v>
      </c>
      <c r="E60" s="316">
        <v>505</v>
      </c>
      <c r="F60" s="71" t="s">
        <v>460</v>
      </c>
      <c r="G60" s="9" t="str">
        <f>IF(D60="","*",VLOOKUP(F60,BS_ATIVIDADE[#All],3,FALSE))</f>
        <v>OUTROS</v>
      </c>
      <c r="H60" s="174" t="s">
        <v>317</v>
      </c>
      <c r="I60" s="174" t="s">
        <v>317</v>
      </c>
      <c r="J60" s="218">
        <v>49</v>
      </c>
      <c r="K60" s="218">
        <v>194</v>
      </c>
      <c r="L60" s="218" t="s">
        <v>317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4">
        <v>0.41666666666666669</v>
      </c>
      <c r="P60" s="174">
        <v>6.25E-2</v>
      </c>
      <c r="Q60" s="218">
        <v>1</v>
      </c>
      <c r="R60" s="10" t="str">
        <f>IFERROR(_xlfn.XLOOKUP(F60, BS_ATIVIDADE[ATIVIDADE],BS_ATIVIDADE[UNIDADE] ), "*")</f>
        <v>BINÁRIO</v>
      </c>
      <c r="S60" s="26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2" t="s">
        <v>920</v>
      </c>
      <c r="W60" s="262" t="s">
        <v>931</v>
      </c>
      <c r="X60" s="219" t="s">
        <v>662</v>
      </c>
      <c r="Y60" s="159" t="s">
        <v>665</v>
      </c>
      <c r="Z60" s="159"/>
      <c r="AA60" s="84" t="s">
        <v>317</v>
      </c>
      <c r="AB60" s="71" t="s">
        <v>317</v>
      </c>
      <c r="AC60" s="71" t="s">
        <v>317</v>
      </c>
      <c r="AD60" s="174" t="s">
        <v>317</v>
      </c>
      <c r="AE60" s="84" t="s">
        <v>317</v>
      </c>
      <c r="AF60" s="84" t="s">
        <v>317</v>
      </c>
      <c r="AG60" s="84" t="s">
        <v>317</v>
      </c>
      <c r="AH60" s="49"/>
      <c r="AI60" s="143" t="s">
        <v>460</v>
      </c>
      <c r="AJ60" s="9" t="str">
        <f>IF(D60="","*",VLOOKUP(AI60,BS_ATIVIDADE[#Data],3,FALSE))</f>
        <v>OUTROS</v>
      </c>
      <c r="AK60" s="259" t="str">
        <f>IF(BS_CONTROLE[[#This Row],[Local - Partida]]=0, "-", BS_CONTROLE[[#This Row],[Local - Partida]])</f>
        <v>-</v>
      </c>
      <c r="AL60" s="259" t="str">
        <f>IF(BS_CONTROLE[[#This Row],[Local - Encerramento]]=0, "-", BS_CONTROLE[[#This Row],[Local - Encerramento]])</f>
        <v>-</v>
      </c>
      <c r="AM60" s="259" t="str">
        <f>IF(BS_CONTROLE[[#This Row],[Entre - Estações]]=0, "-", BS_CONTROLE[[#This Row],[Entre - Estações]])</f>
        <v>ZFY</v>
      </c>
      <c r="AN60" s="259" t="str">
        <f>IF(BS_CONTROLE[[#This Row],[SB]]=0, "-", BS_CONTROLE[[#This Row],[SB]])</f>
        <v>ZFY1</v>
      </c>
      <c r="AO60" s="260">
        <f>IF(BS_CONTROLE[[#This Row],[SUB]]=0, "-", BS_CONTROLE[[#This Row],[SUB]])</f>
        <v>49</v>
      </c>
      <c r="AP60" s="261">
        <f>IF(BS_CONTROLE[[#This Row],[KM - Inicio]]=0, "-", BS_CONTROLE[[#This Row],[KM - Inicio]])</f>
        <v>194</v>
      </c>
      <c r="AQ60" s="261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4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2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6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6" t="str">
        <f t="shared" si="6"/>
        <v>OKOK</v>
      </c>
    </row>
    <row r="61" spans="1:72" hidden="1">
      <c r="A61" s="51" t="str">
        <f t="shared" si="1"/>
        <v>ROBSON (TF-701)45994</v>
      </c>
      <c r="B61" s="172">
        <v>45994</v>
      </c>
      <c r="C61" s="8">
        <f>IF(BS_CONTROLE[[#This Row],[DATA]]="","",WEEKNUM(BS_CONTROLE[[#This Row],[DATA]]))</f>
        <v>49</v>
      </c>
      <c r="D61" s="52" t="s">
        <v>631</v>
      </c>
      <c r="E61" s="295">
        <v>31</v>
      </c>
      <c r="F61" s="173" t="s">
        <v>506</v>
      </c>
      <c r="G61" s="9" t="str">
        <f>IF(D61="","*",VLOOKUP(F61,BS_ATIVIDADE[#All],3,FALSE))</f>
        <v>TRILHO - SUBSTITUIÇÂO</v>
      </c>
      <c r="H61" s="174" t="s">
        <v>317</v>
      </c>
      <c r="I61" s="174" t="s">
        <v>317</v>
      </c>
      <c r="J61" s="218">
        <v>61</v>
      </c>
      <c r="K61" s="218">
        <v>73.900000000000006</v>
      </c>
      <c r="L61" s="84" t="s">
        <v>317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4">
        <v>0.41666666666666669</v>
      </c>
      <c r="P61" s="174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9" t="s">
        <v>920</v>
      </c>
      <c r="W61" s="174" t="s">
        <v>994</v>
      </c>
      <c r="X61" s="219" t="s">
        <v>662</v>
      </c>
      <c r="Y61" s="159" t="s">
        <v>665</v>
      </c>
      <c r="Z61" s="159"/>
      <c r="AA61" s="84" t="s">
        <v>317</v>
      </c>
      <c r="AB61" s="71"/>
      <c r="AC61" s="71" t="s">
        <v>317</v>
      </c>
      <c r="AD61" s="174" t="s">
        <v>317</v>
      </c>
      <c r="AE61" s="84" t="s">
        <v>317</v>
      </c>
      <c r="AF61" s="84" t="s">
        <v>317</v>
      </c>
      <c r="AG61" s="84" t="s">
        <v>317</v>
      </c>
      <c r="AH61" s="49"/>
      <c r="AI61" s="143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9" t="str">
        <f>IF(BS_CONTROLE[[#This Row],[Local - Partida]]=0, "-", BS_CONTROLE[[#This Row],[Local - Partida]])</f>
        <v>-</v>
      </c>
      <c r="AL61" s="259" t="str">
        <f>IF(BS_CONTROLE[[#This Row],[Local - Encerramento]]=0, "-", BS_CONTROLE[[#This Row],[Local - Encerramento]])</f>
        <v>-</v>
      </c>
      <c r="AM61" s="259" t="str">
        <f>IF(BS_CONTROLE[[#This Row],[Entre - Estações]]=0, "-", BS_CONTROLE[[#This Row],[Entre - Estações]])</f>
        <v>ZPS-ZAL</v>
      </c>
      <c r="AN61" s="259" t="str">
        <f>IF(BS_CONTROLE[[#This Row],[SB]]=0, "-", BS_CONTROLE[[#This Row],[SB]])</f>
        <v>ZPS075</v>
      </c>
      <c r="AO61" s="260">
        <f>IF(BS_CONTROLE[[#This Row],[SUB]]=0, "-", BS_CONTROLE[[#This Row],[SUB]])</f>
        <v>61</v>
      </c>
      <c r="AP61" s="261">
        <f>IF(BS_CONTROLE[[#This Row],[KM - Inicio]]=0, "-", BS_CONTROLE[[#This Row],[KM - Inicio]])</f>
        <v>73.900000000000006</v>
      </c>
      <c r="AQ61" s="261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4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2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6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6" t="str">
        <f t="shared" si="6"/>
        <v>SuperEquipamento</v>
      </c>
    </row>
    <row r="62" spans="1:72" hidden="1">
      <c r="A62" s="51" t="str">
        <f t="shared" si="1"/>
        <v>N57</v>
      </c>
      <c r="B62" s="172"/>
      <c r="C62" s="8" t="str">
        <f>IF(BS_CONTROLE[[#This Row],[DATA]]="","",WEEKNUM(BS_CONTROLE[[#This Row],[DATA]]))</f>
        <v/>
      </c>
      <c r="D62" s="52" t="s">
        <v>942</v>
      </c>
      <c r="E62" s="295">
        <v>57</v>
      </c>
      <c r="F62" s="173" t="s">
        <v>331</v>
      </c>
      <c r="G62" s="9" t="str">
        <f>IF(D62="","*",VLOOKUP(F62,BS_ATIVIDADE[#All],3,FALSE))</f>
        <v>OUTROS</v>
      </c>
      <c r="H62" s="174" t="s">
        <v>239</v>
      </c>
      <c r="I62" s="174" t="s">
        <v>1065</v>
      </c>
      <c r="J62" s="218">
        <v>49</v>
      </c>
      <c r="K62" s="218">
        <v>185</v>
      </c>
      <c r="L62" s="84"/>
      <c r="M62" s="205" t="s">
        <v>1066</v>
      </c>
      <c r="N62" s="205" t="s">
        <v>1067</v>
      </c>
      <c r="O62" s="174">
        <v>0.35416666666666669</v>
      </c>
      <c r="P62" s="174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9" t="s">
        <v>945</v>
      </c>
      <c r="W62" s="174" t="s">
        <v>946</v>
      </c>
      <c r="X62" s="219" t="s">
        <v>662</v>
      </c>
      <c r="Y62" s="159"/>
      <c r="Z62" s="159"/>
      <c r="AA62" s="84" t="s">
        <v>1068</v>
      </c>
      <c r="AB62" s="71" t="s">
        <v>664</v>
      </c>
      <c r="AC62" s="71" t="s">
        <v>660</v>
      </c>
      <c r="AD62" s="174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3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9" t="str">
        <f>IF(BS_CONTROLE[[#This Row],[Local - Partida]]=0, "-", BS_CONTROLE[[#This Row],[Local - Partida]])</f>
        <v>185ZXP2</v>
      </c>
      <c r="AL62" s="259" t="str">
        <f>IF(BS_CONTROLE[[#This Row],[Local - Encerramento]]=0, "-", BS_CONTROLE[[#This Row],[Local - Encerramento]])</f>
        <v>ZCR</v>
      </c>
      <c r="AM62" s="259" t="str">
        <f>IF(BS_CONTROLE[[#This Row],[Entre - Estações]]=0, "-", BS_CONTROLE[[#This Row],[Entre - Estações]])</f>
        <v>185ZXP-ZCR</v>
      </c>
      <c r="AN62" s="259" t="str">
        <f>IF(BS_CONTROLE[[#This Row],[SB]]=0, "-", BS_CONTROLE[[#This Row],[SB]])</f>
        <v>185ZXPZCR</v>
      </c>
      <c r="AO62" s="260">
        <f>IF(BS_CONTROLE[[#This Row],[SUB]]=0, "-", BS_CONTROLE[[#This Row],[SUB]])</f>
        <v>49</v>
      </c>
      <c r="AP62" s="261">
        <f>IF(BS_CONTROLE[[#This Row],[KM - Inicio]]=0, "-", BS_CONTROLE[[#This Row],[KM - Inicio]])</f>
        <v>185</v>
      </c>
      <c r="AQ62" s="261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4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2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295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317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6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9" t="str">
        <f>IF(BS_CONTROLE[[#This Row],[Local - Partida]]=0, "-", BS_CONTROLE[[#This Row],[Local - Partida]])</f>
        <v>-</v>
      </c>
      <c r="AL63" s="259" t="str">
        <f>IF(BS_CONTROLE[[#This Row],[Local - Encerramento]]=0, "-", BS_CONTROLE[[#This Row],[Local - Encerramento]])</f>
        <v>-</v>
      </c>
      <c r="AM63" s="259" t="str">
        <f>IF(BS_CONTROLE[[#This Row],[Entre - Estações]]=0, "-", BS_CONTROLE[[#This Row],[Entre - Estações]])</f>
        <v>-</v>
      </c>
      <c r="AN63" s="259" t="str">
        <f>IF(BS_CONTROLE[[#This Row],[SB]]=0, "-", BS_CONTROLE[[#This Row],[SB]])</f>
        <v>-</v>
      </c>
      <c r="AO63" s="260" t="str">
        <f>IF(BS_CONTROLE[[#This Row],[SUB]]=0, "-", BS_CONTROLE[[#This Row],[SUB]])</f>
        <v>-</v>
      </c>
      <c r="AP63" s="261" t="str">
        <f>IF(BS_CONTROLE[[#This Row],[KM - Inicio]]=0, "-", BS_CONTROLE[[#This Row],[KM - Inicio]])</f>
        <v>-</v>
      </c>
      <c r="AQ63" s="261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4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2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>FRANCENILDO (TF-513)45994</v>
      </c>
      <c r="B64" s="172">
        <v>45994</v>
      </c>
      <c r="C64" s="8">
        <f>IF(BS_CONTROLE[[#This Row],[DATA]]="","",WEEKNUM(BS_CONTROLE[[#This Row],[DATA]]))</f>
        <v>49</v>
      </c>
      <c r="D64" s="52" t="s">
        <v>591</v>
      </c>
      <c r="E64" s="295">
        <v>59</v>
      </c>
      <c r="F64" s="173" t="s">
        <v>506</v>
      </c>
      <c r="G64" s="9" t="str">
        <f>IF(D64="","*",VLOOKUP(F64,BS_ATIVIDADE[#All],3,FALSE))</f>
        <v>TRILHO - SUBSTITUIÇÂO</v>
      </c>
      <c r="H64" s="174" t="s">
        <v>317</v>
      </c>
      <c r="I64" s="174" t="s">
        <v>317</v>
      </c>
      <c r="J64" s="218">
        <v>55</v>
      </c>
      <c r="K64" s="218">
        <v>87.4</v>
      </c>
      <c r="L64" s="84" t="s">
        <v>317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4">
        <v>0.41666666666666669</v>
      </c>
      <c r="P64" s="174">
        <v>6.25E-2</v>
      </c>
      <c r="Q64" s="84">
        <v>18</v>
      </c>
      <c r="R64" s="10" t="str">
        <f>IFERROR(_xlfn.XLOOKUP(F64, BS_ATIVIDADE[ATIVIDADE],BS_ATIVIDADE[UNIDADE] ), "*")</f>
        <v>M</v>
      </c>
      <c r="S64" s="26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9" t="s">
        <v>933</v>
      </c>
      <c r="W64" s="174" t="s">
        <v>994</v>
      </c>
      <c r="X64" s="219" t="s">
        <v>662</v>
      </c>
      <c r="Y64" s="159" t="s">
        <v>665</v>
      </c>
      <c r="Z64" s="159"/>
      <c r="AA64" s="84" t="s">
        <v>317</v>
      </c>
      <c r="AB64" s="71" t="s">
        <v>317</v>
      </c>
      <c r="AC64" s="71" t="s">
        <v>317</v>
      </c>
      <c r="AD64" s="174" t="s">
        <v>317</v>
      </c>
      <c r="AE64" s="84" t="s">
        <v>317</v>
      </c>
      <c r="AF64" s="84" t="s">
        <v>317</v>
      </c>
      <c r="AG64" s="84" t="s">
        <v>317</v>
      </c>
      <c r="AH64" s="49"/>
      <c r="AI64" s="143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9" t="str">
        <f>IF(BS_CONTROLE[[#This Row],[Local - Partida]]=0, "-", BS_CONTROLE[[#This Row],[Local - Partida]])</f>
        <v>-</v>
      </c>
      <c r="AL64" s="259" t="str">
        <f>IF(BS_CONTROLE[[#This Row],[Local - Encerramento]]=0, "-", BS_CONTROLE[[#This Row],[Local - Encerramento]])</f>
        <v>-</v>
      </c>
      <c r="AM64" s="259" t="str">
        <f>IF(BS_CONTROLE[[#This Row],[Entre - Estações]]=0, "-", BS_CONTROLE[[#This Row],[Entre - Estações]])</f>
        <v>ZKE-ZWW</v>
      </c>
      <c r="AN64" s="259" t="str">
        <f>IF(BS_CONTROLE[[#This Row],[SB]]=0, "-", BS_CONTROLE[[#This Row],[SB]])</f>
        <v>ZWW2</v>
      </c>
      <c r="AO64" s="260">
        <f>IF(BS_CONTROLE[[#This Row],[SUB]]=0, "-", BS_CONTROLE[[#This Row],[SUB]])</f>
        <v>55</v>
      </c>
      <c r="AP64" s="261">
        <f>IF(BS_CONTROLE[[#This Row],[KM - Inicio]]=0, "-", BS_CONTROLE[[#This Row],[KM - Inicio]])</f>
        <v>87.4</v>
      </c>
      <c r="AQ64" s="261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4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2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6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6" t="str">
        <f t="shared" si="6"/>
        <v>CondiçõesClimáticaTemperatura</v>
      </c>
    </row>
    <row r="65" spans="1:72" hidden="1">
      <c r="A65" s="51" t="str">
        <f t="shared" si="1"/>
        <v>DIEGO (TP-681)45994</v>
      </c>
      <c r="B65" s="172">
        <v>45994</v>
      </c>
      <c r="C65" s="8">
        <f>IF(BS_CONTROLE[[#This Row],[DATA]]="","",WEEKNUM(BS_CONTROLE[[#This Row],[DATA]]))</f>
        <v>49</v>
      </c>
      <c r="D65" s="52" t="s">
        <v>580</v>
      </c>
      <c r="E65" s="295">
        <v>60</v>
      </c>
      <c r="F65" s="173" t="s">
        <v>395</v>
      </c>
      <c r="G65" s="9" t="str">
        <f>IF(D65="","*",VLOOKUP(F65,BS_ATIVIDADE[#All],3,FALSE))</f>
        <v>LIMPEZA LASTRO</v>
      </c>
      <c r="H65" s="174" t="s">
        <v>317</v>
      </c>
      <c r="I65" s="174" t="s">
        <v>317</v>
      </c>
      <c r="J65" s="218">
        <v>55</v>
      </c>
      <c r="K65" s="218">
        <v>157</v>
      </c>
      <c r="L65" s="84" t="s">
        <v>317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5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4">
        <v>0.41666666666666669</v>
      </c>
      <c r="P65" s="174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9" t="s">
        <v>933</v>
      </c>
      <c r="W65" s="174" t="s">
        <v>928</v>
      </c>
      <c r="X65" s="219" t="s">
        <v>662</v>
      </c>
      <c r="Y65" s="159" t="s">
        <v>665</v>
      </c>
      <c r="Z65" s="159"/>
      <c r="AA65" s="84" t="s">
        <v>317</v>
      </c>
      <c r="AB65" s="71" t="s">
        <v>317</v>
      </c>
      <c r="AC65" s="71" t="s">
        <v>317</v>
      </c>
      <c r="AD65" s="174" t="s">
        <v>317</v>
      </c>
      <c r="AE65" s="84" t="s">
        <v>317</v>
      </c>
      <c r="AF65" s="84" t="s">
        <v>317</v>
      </c>
      <c r="AG65" s="84" t="s">
        <v>317</v>
      </c>
      <c r="AH65" s="49"/>
      <c r="AI65" s="143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9" t="str">
        <f>IF(BS_CONTROLE[[#This Row],[Local - Partida]]=0, "-", BS_CONTROLE[[#This Row],[Local - Partida]])</f>
        <v>-</v>
      </c>
      <c r="AL65" s="259" t="str">
        <f>IF(BS_CONTROLE[[#This Row],[Local - Encerramento]]=0, "-", BS_CONTROLE[[#This Row],[Local - Encerramento]])</f>
        <v>-</v>
      </c>
      <c r="AM65" s="259" t="str">
        <f>IF(BS_CONTROLE[[#This Row],[Entre - Estações]]=0, "-", BS_CONTROLE[[#This Row],[Entre - Estações]])</f>
        <v>ZEJ-ZEV</v>
      </c>
      <c r="AN65" s="259">
        <f>IF(BS_CONTROLE[[#This Row],[SB]]=0, "-", BS_CONTROLE[[#This Row],[SB]])</f>
        <v>1571562</v>
      </c>
      <c r="AO65" s="260">
        <f>IF(BS_CONTROLE[[#This Row],[SUB]]=0, "-", BS_CONTROLE[[#This Row],[SUB]])</f>
        <v>55</v>
      </c>
      <c r="AP65" s="261">
        <f>IF(BS_CONTROLE[[#This Row],[KM - Inicio]]=0, "-", BS_CONTROLE[[#This Row],[KM - Inicio]])</f>
        <v>157</v>
      </c>
      <c r="AQ65" s="261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4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2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6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6" t="str">
        <f t="shared" si="6"/>
        <v>AnomaliaVia</v>
      </c>
    </row>
    <row r="66" spans="1:72" hidden="1">
      <c r="A66" s="51" t="str">
        <f t="shared" si="1"/>
        <v>A8745994</v>
      </c>
      <c r="B66" s="172">
        <v>45994</v>
      </c>
      <c r="C66" s="8">
        <f>IF(BS_CONTROLE[[#This Row],[DATA]]="","",WEEKNUM(BS_CONTROLE[[#This Row],[DATA]]))</f>
        <v>49</v>
      </c>
      <c r="D66" s="52" t="s">
        <v>449</v>
      </c>
      <c r="E66" s="295">
        <v>66</v>
      </c>
      <c r="F66" s="173" t="s">
        <v>390</v>
      </c>
      <c r="G66" s="9" t="str">
        <f>IF(D66="","*",VLOOKUP(F66,BS_ATIVIDADE[#All],3,FALSE))</f>
        <v>OUTROS</v>
      </c>
      <c r="H66" s="174" t="s">
        <v>273</v>
      </c>
      <c r="I66" s="174" t="s">
        <v>1071</v>
      </c>
      <c r="J66" s="218">
        <v>92</v>
      </c>
      <c r="K66" s="218">
        <v>66.5</v>
      </c>
      <c r="L66" s="84" t="s">
        <v>317</v>
      </c>
      <c r="M66" s="205" t="s">
        <v>1072</v>
      </c>
      <c r="N66" s="205" t="s">
        <v>1073</v>
      </c>
      <c r="O66" s="174">
        <v>0.33333333333333331</v>
      </c>
      <c r="P66" s="174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9" t="s">
        <v>933</v>
      </c>
      <c r="W66" s="174" t="s">
        <v>1039</v>
      </c>
      <c r="X66" s="219" t="s">
        <v>662</v>
      </c>
      <c r="Y66" s="159" t="s">
        <v>665</v>
      </c>
      <c r="Z66" s="159"/>
      <c r="AA66" s="84">
        <v>1</v>
      </c>
      <c r="AB66" s="71" t="s">
        <v>653</v>
      </c>
      <c r="AC66" s="71" t="s">
        <v>648</v>
      </c>
      <c r="AD66" s="174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3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9" t="str">
        <f>IF(BS_CONTROLE[[#This Row],[Local - Partida]]=0, "-", BS_CONTROLE[[#This Row],[Local - Partida]])</f>
        <v>K67ZEV2</v>
      </c>
      <c r="AL66" s="259" t="str">
        <f>IF(BS_CONTROLE[[#This Row],[Local - Encerramento]]=0, "-", BS_CONTROLE[[#This Row],[Local - Encerramento]])</f>
        <v>ZBV</v>
      </c>
      <c r="AM66" s="259" t="str">
        <f>IF(BS_CONTROLE[[#This Row],[Entre - Estações]]=0, "-", BS_CONTROLE[[#This Row],[Entre - Estações]])</f>
        <v>ZEV-ZBV</v>
      </c>
      <c r="AN66" s="259" t="str">
        <f>IF(BS_CONTROLE[[#This Row],[SB]]=0, "-", BS_CONTROLE[[#This Row],[SB]])</f>
        <v>ZEVZBV</v>
      </c>
      <c r="AO66" s="260">
        <f>IF(BS_CONTROLE[[#This Row],[SUB]]=0, "-", BS_CONTROLE[[#This Row],[SUB]])</f>
        <v>92</v>
      </c>
      <c r="AP66" s="261">
        <f>IF(BS_CONTROLE[[#This Row],[KM - Inicio]]=0, "-", BS_CONTROLE[[#This Row],[KM - Inicio]])</f>
        <v>66.5</v>
      </c>
      <c r="AQ66" s="261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4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2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6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6" t="str">
        <f t="shared" si="6"/>
        <v>OKOK</v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295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317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6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9" t="str">
        <f>IF(BS_CONTROLE[[#This Row],[Local - Partida]]=0, "-", BS_CONTROLE[[#This Row],[Local - Partida]])</f>
        <v>-</v>
      </c>
      <c r="AL67" s="259" t="str">
        <f>IF(BS_CONTROLE[[#This Row],[Local - Encerramento]]=0, "-", BS_CONTROLE[[#This Row],[Local - Encerramento]])</f>
        <v>-</v>
      </c>
      <c r="AM67" s="259" t="str">
        <f>IF(BS_CONTROLE[[#This Row],[Entre - Estações]]=0, "-", BS_CONTROLE[[#This Row],[Entre - Estações]])</f>
        <v>-</v>
      </c>
      <c r="AN67" s="259" t="str">
        <f>IF(BS_CONTROLE[[#This Row],[SB]]=0, "-", BS_CONTROLE[[#This Row],[SB]])</f>
        <v>-</v>
      </c>
      <c r="AO67" s="260" t="str">
        <f>IF(BS_CONTROLE[[#This Row],[SUB]]=0, "-", BS_CONTROLE[[#This Row],[SUB]])</f>
        <v>-</v>
      </c>
      <c r="AP67" s="261" t="str">
        <f>IF(BS_CONTROLE[[#This Row],[KM - Inicio]]=0, "-", BS_CONTROLE[[#This Row],[KM - Inicio]])</f>
        <v>-</v>
      </c>
      <c r="AQ67" s="261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4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2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>ADENILSON (TP-512)45994</v>
      </c>
      <c r="B68" s="172">
        <v>45994</v>
      </c>
      <c r="C68" s="8">
        <f>IF(BS_CONTROLE[[#This Row],[DATA]]="","",WEEKNUM(BS_CONTROLE[[#This Row],[DATA]]))</f>
        <v>49</v>
      </c>
      <c r="D68" s="52" t="s">
        <v>1076</v>
      </c>
      <c r="E68" s="295">
        <v>63</v>
      </c>
      <c r="F68" s="173" t="s">
        <v>450</v>
      </c>
      <c r="G68" s="9" t="str">
        <f>IF(D68="","*",VLOOKUP(F68,BS_ATIVIDADE[#All],3,FALSE))</f>
        <v>MODERNIZAÇÃO</v>
      </c>
      <c r="H68" s="174" t="s">
        <v>317</v>
      </c>
      <c r="I68" s="174" t="s">
        <v>317</v>
      </c>
      <c r="J68" s="218">
        <v>55</v>
      </c>
      <c r="K68" s="218">
        <v>122.196</v>
      </c>
      <c r="L68" s="84" t="s">
        <v>317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5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4">
        <v>0.375</v>
      </c>
      <c r="P68" s="174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9" t="s">
        <v>1008</v>
      </c>
      <c r="W68" s="262" t="s">
        <v>940</v>
      </c>
      <c r="X68" s="219" t="s">
        <v>662</v>
      </c>
      <c r="Y68" s="159" t="s">
        <v>665</v>
      </c>
      <c r="Z68" s="159"/>
      <c r="AA68" s="84" t="s">
        <v>317</v>
      </c>
      <c r="AB68" s="71" t="s">
        <v>317</v>
      </c>
      <c r="AC68" s="71"/>
      <c r="AD68" s="174" t="s">
        <v>317</v>
      </c>
      <c r="AE68" s="84" t="s">
        <v>317</v>
      </c>
      <c r="AF68" s="84" t="s">
        <v>317</v>
      </c>
      <c r="AG68" s="84" t="s">
        <v>317</v>
      </c>
      <c r="AH68" s="49"/>
      <c r="AI68" s="143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9" t="str">
        <f>IF(BS_CONTROLE[[#This Row],[Local - Partida]]=0, "-", BS_CONTROLE[[#This Row],[Local - Partida]])</f>
        <v>-</v>
      </c>
      <c r="AL68" s="259" t="str">
        <f>IF(BS_CONTROLE[[#This Row],[Local - Encerramento]]=0, "-", BS_CONTROLE[[#This Row],[Local - Encerramento]])</f>
        <v>-</v>
      </c>
      <c r="AM68" s="259" t="str">
        <f>IF(BS_CONTROLE[[#This Row],[Entre - Estações]]=0, "-", BS_CONTROLE[[#This Row],[Entre - Estações]])</f>
        <v>ZWI-ZYQ</v>
      </c>
      <c r="AN68" s="259">
        <f>IF(BS_CONTROLE[[#This Row],[SB]]=0, "-", BS_CONTROLE[[#This Row],[SB]])</f>
        <v>1231212</v>
      </c>
      <c r="AO68" s="260">
        <f>IF(BS_CONTROLE[[#This Row],[SUB]]=0, "-", BS_CONTROLE[[#This Row],[SUB]])</f>
        <v>55</v>
      </c>
      <c r="AP68" s="261">
        <f>IF(BS_CONTROLE[[#This Row],[KM - Inicio]]=0, "-", BS_CONTROLE[[#This Row],[KM - Inicio]])</f>
        <v>122.196</v>
      </c>
      <c r="AQ68" s="261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4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2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6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6" t="str">
        <f t="shared" si="6"/>
        <v>CondiçõesClimáticaTemperatura</v>
      </c>
    </row>
    <row r="69" spans="1:72" hidden="1">
      <c r="A69" s="51" t="str">
        <f t="shared" si="1"/>
        <v>CAIQUE (TP-869)45994</v>
      </c>
      <c r="B69" s="172">
        <v>45994</v>
      </c>
      <c r="C69" s="8">
        <f>IF(BS_CONTROLE[[#This Row],[DATA]]="","",WEEKNUM(BS_CONTROLE[[#This Row],[DATA]]))</f>
        <v>49</v>
      </c>
      <c r="D69" s="52" t="s">
        <v>569</v>
      </c>
      <c r="E69" s="295">
        <v>64</v>
      </c>
      <c r="F69" s="173" t="s">
        <v>450</v>
      </c>
      <c r="G69" s="9" t="str">
        <f>IF(D69="","*",VLOOKUP(F69,BS_ATIVIDADE[#All],3,FALSE))</f>
        <v>MODERNIZAÇÃO</v>
      </c>
      <c r="H69" s="174" t="s">
        <v>317</v>
      </c>
      <c r="I69" s="174" t="s">
        <v>317</v>
      </c>
      <c r="J69" s="218">
        <v>55</v>
      </c>
      <c r="K69" s="218">
        <v>122.199</v>
      </c>
      <c r="L69" s="84" t="s">
        <v>317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5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4">
        <v>0.375</v>
      </c>
      <c r="P69" s="174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9" t="s">
        <v>1008</v>
      </c>
      <c r="W69" s="262" t="s">
        <v>940</v>
      </c>
      <c r="X69" s="219" t="s">
        <v>662</v>
      </c>
      <c r="Y69" s="159" t="s">
        <v>665</v>
      </c>
      <c r="Z69" s="159"/>
      <c r="AA69" s="84" t="s">
        <v>317</v>
      </c>
      <c r="AB69" s="71" t="s">
        <v>317</v>
      </c>
      <c r="AC69" s="71" t="s">
        <v>317</v>
      </c>
      <c r="AD69" s="174" t="s">
        <v>317</v>
      </c>
      <c r="AE69" s="84" t="s">
        <v>317</v>
      </c>
      <c r="AF69" s="84" t="s">
        <v>317</v>
      </c>
      <c r="AG69" s="84" t="s">
        <v>317</v>
      </c>
      <c r="AH69" s="49"/>
      <c r="AI69" s="143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9" t="str">
        <f>IF(BS_CONTROLE[[#This Row],[Local - Partida]]=0, "-", BS_CONTROLE[[#This Row],[Local - Partida]])</f>
        <v>-</v>
      </c>
      <c r="AL69" s="259" t="str">
        <f>IF(BS_CONTROLE[[#This Row],[Local - Encerramento]]=0, "-", BS_CONTROLE[[#This Row],[Local - Encerramento]])</f>
        <v>-</v>
      </c>
      <c r="AM69" s="259" t="str">
        <f>IF(BS_CONTROLE[[#This Row],[Entre - Estações]]=0, "-", BS_CONTROLE[[#This Row],[Entre - Estações]])</f>
        <v>ZWI-ZYQ</v>
      </c>
      <c r="AN69" s="259">
        <f>IF(BS_CONTROLE[[#This Row],[SB]]=0, "-", BS_CONTROLE[[#This Row],[SB]])</f>
        <v>1231212</v>
      </c>
      <c r="AO69" s="260">
        <f>IF(BS_CONTROLE[[#This Row],[SUB]]=0, "-", BS_CONTROLE[[#This Row],[SUB]])</f>
        <v>55</v>
      </c>
      <c r="AP69" s="261">
        <f>IF(BS_CONTROLE[[#This Row],[KM - Inicio]]=0, "-", BS_CONTROLE[[#This Row],[KM - Inicio]])</f>
        <v>122.199</v>
      </c>
      <c r="AQ69" s="261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4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2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6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6" t="str">
        <f t="shared" si="6"/>
        <v>CondiçõesClimáticaTemperatura</v>
      </c>
    </row>
    <row r="70" spans="1:72" hidden="1">
      <c r="A70" s="51" t="str">
        <f t="shared" si="1"/>
        <v>MATEUS (TP-809)45994</v>
      </c>
      <c r="B70" s="172">
        <v>45994</v>
      </c>
      <c r="C70" s="8">
        <f>IF(BS_CONTROLE[[#This Row],[DATA]]="","",WEEKNUM(BS_CONTROLE[[#This Row],[DATA]]))</f>
        <v>49</v>
      </c>
      <c r="D70" s="52" t="s">
        <v>620</v>
      </c>
      <c r="E70" s="296">
        <v>65</v>
      </c>
      <c r="F70" s="173" t="s">
        <v>450</v>
      </c>
      <c r="G70" s="9" t="str">
        <f>IF(D70="","*",VLOOKUP(F70,BS_ATIVIDADE[#All],3,FALSE))</f>
        <v>MODERNIZAÇÃO</v>
      </c>
      <c r="H70" s="174"/>
      <c r="I70" s="174"/>
      <c r="J70" s="218">
        <v>55</v>
      </c>
      <c r="K70" s="218">
        <v>122.2</v>
      </c>
      <c r="L70" s="84" t="s">
        <v>317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5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4">
        <v>0.375</v>
      </c>
      <c r="P70" s="174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9" t="s">
        <v>1008</v>
      </c>
      <c r="W70" s="262" t="s">
        <v>940</v>
      </c>
      <c r="X70" s="219" t="s">
        <v>662</v>
      </c>
      <c r="Y70" s="159" t="s">
        <v>665</v>
      </c>
      <c r="Z70" s="159"/>
      <c r="AA70" s="84" t="s">
        <v>317</v>
      </c>
      <c r="AB70" s="71"/>
      <c r="AC70" s="71" t="s">
        <v>317</v>
      </c>
      <c r="AD70" s="174" t="s">
        <v>317</v>
      </c>
      <c r="AE70" s="84" t="s">
        <v>317</v>
      </c>
      <c r="AF70" s="84" t="s">
        <v>317</v>
      </c>
      <c r="AG70" s="84" t="s">
        <v>317</v>
      </c>
      <c r="AH70" s="49"/>
      <c r="AI70" s="143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9" t="str">
        <f>IF(BS_CONTROLE[[#This Row],[Local - Partida]]=0, "-", BS_CONTROLE[[#This Row],[Local - Partida]])</f>
        <v>-</v>
      </c>
      <c r="AL70" s="259" t="str">
        <f>IF(BS_CONTROLE[[#This Row],[Local - Encerramento]]=0, "-", BS_CONTROLE[[#This Row],[Local - Encerramento]])</f>
        <v>-</v>
      </c>
      <c r="AM70" s="259" t="str">
        <f>IF(BS_CONTROLE[[#This Row],[Entre - Estações]]=0, "-", BS_CONTROLE[[#This Row],[Entre - Estações]])</f>
        <v>ZWI-ZYQ</v>
      </c>
      <c r="AN70" s="259">
        <f>IF(BS_CONTROLE[[#This Row],[SB]]=0, "-", BS_CONTROLE[[#This Row],[SB]])</f>
        <v>1231212</v>
      </c>
      <c r="AO70" s="260">
        <f>IF(BS_CONTROLE[[#This Row],[SUB]]=0, "-", BS_CONTROLE[[#This Row],[SUB]])</f>
        <v>55</v>
      </c>
      <c r="AP70" s="261">
        <f>IF(BS_CONTROLE[[#This Row],[KM - Inicio]]=0, "-", BS_CONTROLE[[#This Row],[KM - Inicio]])</f>
        <v>122.2</v>
      </c>
      <c r="AQ70" s="261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4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2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6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6" t="str">
        <f t="shared" si="6"/>
        <v>CondiçõesClimáticaTemperatura</v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295"/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/>
      <c r="M71" s="205"/>
      <c r="N71" s="205"/>
      <c r="O71" s="174"/>
      <c r="P71" s="174"/>
      <c r="Q71" s="84"/>
      <c r="R71" s="10" t="str">
        <f>IFERROR(_xlfn.XLOOKUP(F71, BS_ATIVIDADE[ATIVIDADE],BS_ATIVIDADE[UNIDADE] ), "*")</f>
        <v>*</v>
      </c>
      <c r="S71" s="26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9" t="str">
        <f>IF(BS_CONTROLE[[#This Row],[Local - Partida]]=0, "-", BS_CONTROLE[[#This Row],[Local - Partida]])</f>
        <v>-</v>
      </c>
      <c r="AL71" s="259" t="str">
        <f>IF(BS_CONTROLE[[#This Row],[Local - Encerramento]]=0, "-", BS_CONTROLE[[#This Row],[Local - Encerramento]])</f>
        <v>-</v>
      </c>
      <c r="AM71" s="259" t="str">
        <f>IF(BS_CONTROLE[[#This Row],[Entre - Estações]]=0, "-", BS_CONTROLE[[#This Row],[Entre - Estações]])</f>
        <v>-</v>
      </c>
      <c r="AN71" s="259" t="str">
        <f>IF(BS_CONTROLE[[#This Row],[SB]]=0, "-", BS_CONTROLE[[#This Row],[SB]])</f>
        <v>-</v>
      </c>
      <c r="AO71" s="260" t="str">
        <f>IF(BS_CONTROLE[[#This Row],[SUB]]=0, "-", BS_CONTROLE[[#This Row],[SUB]])</f>
        <v>-</v>
      </c>
      <c r="AP71" s="261" t="str">
        <f>IF(BS_CONTROLE[[#This Row],[KM - Inicio]]=0, "-", BS_CONTROLE[[#This Row],[KM - Inicio]])</f>
        <v>-</v>
      </c>
      <c r="AQ71" s="261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4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2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>A8545994</v>
      </c>
      <c r="B72" s="172">
        <v>45994</v>
      </c>
      <c r="C72" s="8">
        <f>IF(BS_CONTROLE[[#This Row],[DATA]]="","",WEEKNUM(BS_CONTROLE[[#This Row],[DATA]]))</f>
        <v>49</v>
      </c>
      <c r="D72" s="52" t="s">
        <v>447</v>
      </c>
      <c r="E72" s="295">
        <v>67</v>
      </c>
      <c r="F72" s="173" t="s">
        <v>331</v>
      </c>
      <c r="G72" s="9" t="str">
        <f>IF(D72="","*",VLOOKUP(F72,BS_ATIVIDADE[#All],3,FALSE))</f>
        <v>OUTROS</v>
      </c>
      <c r="H72" s="174" t="s">
        <v>273</v>
      </c>
      <c r="I72" s="174" t="s">
        <v>159</v>
      </c>
      <c r="J72" s="218">
        <v>92</v>
      </c>
      <c r="K72" s="218">
        <v>66.5</v>
      </c>
      <c r="L72" s="84" t="s">
        <v>317</v>
      </c>
      <c r="M72" s="205" t="s">
        <v>957</v>
      </c>
      <c r="N72" s="205" t="s">
        <v>1078</v>
      </c>
      <c r="O72" s="174">
        <v>0.375</v>
      </c>
      <c r="P72" s="174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9" t="s">
        <v>963</v>
      </c>
      <c r="W72" s="174" t="s">
        <v>946</v>
      </c>
      <c r="X72" s="219" t="s">
        <v>662</v>
      </c>
      <c r="Y72" s="159" t="s">
        <v>665</v>
      </c>
      <c r="Z72" s="159"/>
      <c r="AA72" s="84">
        <v>1</v>
      </c>
      <c r="AB72" s="71" t="s">
        <v>653</v>
      </c>
      <c r="AC72" s="71" t="s">
        <v>648</v>
      </c>
      <c r="AD72" s="174">
        <v>0.3125</v>
      </c>
      <c r="AE72" s="84">
        <v>1611</v>
      </c>
      <c r="AF72" s="84" t="s">
        <v>317</v>
      </c>
      <c r="AG72" s="84" t="s">
        <v>317</v>
      </c>
      <c r="AH72" s="49"/>
      <c r="AI72" s="143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9" t="str">
        <f>IF(BS_CONTROLE[[#This Row],[Local - Partida]]=0, "-", BS_CONTROLE[[#This Row],[Local - Partida]])</f>
        <v>K67ZEV2</v>
      </c>
      <c r="AL72" s="259" t="str">
        <f>IF(BS_CONTROLE[[#This Row],[Local - Encerramento]]=0, "-", BS_CONTROLE[[#This Row],[Local - Encerramento]])</f>
        <v>ZXW</v>
      </c>
      <c r="AM72" s="259" t="str">
        <f>IF(BS_CONTROLE[[#This Row],[Entre - Estações]]=0, "-", BS_CONTROLE[[#This Row],[Entre - Estações]])</f>
        <v>ZEV-ZXW</v>
      </c>
      <c r="AN72" s="259" t="str">
        <f>IF(BS_CONTROLE[[#This Row],[SB]]=0, "-", BS_CONTROLE[[#This Row],[SB]])</f>
        <v>ZEVZXW</v>
      </c>
      <c r="AO72" s="260">
        <f>IF(BS_CONTROLE[[#This Row],[SUB]]=0, "-", BS_CONTROLE[[#This Row],[SUB]])</f>
        <v>92</v>
      </c>
      <c r="AP72" s="261">
        <f>IF(BS_CONTROLE[[#This Row],[KM - Inicio]]=0, "-", BS_CONTROLE[[#This Row],[KM - Inicio]])</f>
        <v>66.5</v>
      </c>
      <c r="AQ72" s="261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4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2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6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6" t="str">
        <f t="shared" si="12"/>
        <v>OKOK</v>
      </c>
    </row>
    <row r="73" spans="1:72" hidden="1">
      <c r="A73" s="51" t="str">
        <f t="shared" si="7"/>
        <v>EDSON (TP-719)45994</v>
      </c>
      <c r="B73" s="172">
        <v>45994</v>
      </c>
      <c r="C73" s="8">
        <f>IF(BS_CONTROLE[[#This Row],[DATA]]="","",WEEKNUM(BS_CONTROLE[[#This Row],[DATA]]))</f>
        <v>49</v>
      </c>
      <c r="D73" s="52" t="s">
        <v>584</v>
      </c>
      <c r="E73" s="295">
        <v>40</v>
      </c>
      <c r="F73" s="173" t="s">
        <v>469</v>
      </c>
      <c r="G73" s="9" t="str">
        <f>IF(D73="","*",VLOOKUP(F73,BS_ATIVIDADE[#All],3,FALSE))</f>
        <v>ALÍVIO</v>
      </c>
      <c r="H73" s="174" t="s">
        <v>317</v>
      </c>
      <c r="I73" s="174" t="s">
        <v>317</v>
      </c>
      <c r="J73" s="218">
        <v>92</v>
      </c>
      <c r="K73" s="218">
        <v>95.3</v>
      </c>
      <c r="L73" s="84" t="s">
        <v>317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4">
        <v>0.41666666666666669</v>
      </c>
      <c r="P73" s="174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9" t="s">
        <v>963</v>
      </c>
      <c r="W73" s="174" t="s">
        <v>1021</v>
      </c>
      <c r="X73" s="219" t="s">
        <v>662</v>
      </c>
      <c r="Y73" s="159" t="s">
        <v>665</v>
      </c>
      <c r="Z73" s="159"/>
      <c r="AA73" s="84" t="s">
        <v>317</v>
      </c>
      <c r="AB73" s="71" t="s">
        <v>317</v>
      </c>
      <c r="AC73" s="71" t="s">
        <v>317</v>
      </c>
      <c r="AD73" s="174"/>
      <c r="AE73" s="84" t="s">
        <v>317</v>
      </c>
      <c r="AF73" s="84" t="s">
        <v>317</v>
      </c>
      <c r="AG73" s="84" t="s">
        <v>317</v>
      </c>
      <c r="AH73" s="49"/>
      <c r="AI73" s="143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9" t="str">
        <f>IF(BS_CONTROLE[[#This Row],[Local - Partida]]=0, "-", BS_CONTROLE[[#This Row],[Local - Partida]])</f>
        <v>-</v>
      </c>
      <c r="AL73" s="259" t="str">
        <f>IF(BS_CONTROLE[[#This Row],[Local - Encerramento]]=0, "-", BS_CONTROLE[[#This Row],[Local - Encerramento]])</f>
        <v>-</v>
      </c>
      <c r="AM73" s="259" t="str">
        <f>IF(BS_CONTROLE[[#This Row],[Entre - Estações]]=0, "-", BS_CONTROLE[[#This Row],[Entre - Estações]])</f>
        <v>ZWU-ZDC</v>
      </c>
      <c r="AN73" s="259" t="str">
        <f>IF(BS_CONTROLE[[#This Row],[SB]]=0, "-", BS_CONTROLE[[#This Row],[SB]])</f>
        <v>K96K952</v>
      </c>
      <c r="AO73" s="260">
        <f>IF(BS_CONTROLE[[#This Row],[SUB]]=0, "-", BS_CONTROLE[[#This Row],[SUB]])</f>
        <v>92</v>
      </c>
      <c r="AP73" s="261">
        <f>IF(BS_CONTROLE[[#This Row],[KM - Inicio]]=0, "-", BS_CONTROLE[[#This Row],[KM - Inicio]])</f>
        <v>95.3</v>
      </c>
      <c r="AQ73" s="261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4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2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6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6" t="str">
        <f t="shared" si="12"/>
        <v>OKOK</v>
      </c>
    </row>
    <row r="74" spans="1:72" hidden="1">
      <c r="A74" s="51" t="str">
        <f t="shared" si="7"/>
        <v>HUELTON (TP-725)45994</v>
      </c>
      <c r="B74" s="172">
        <v>45994</v>
      </c>
      <c r="C74" s="8">
        <f>IF(BS_CONTROLE[[#This Row],[DATA]]="","",WEEKNUM(BS_CONTROLE[[#This Row],[DATA]]))</f>
        <v>49</v>
      </c>
      <c r="D74" s="321" t="s">
        <v>596</v>
      </c>
      <c r="E74" s="295">
        <v>578</v>
      </c>
      <c r="F74" s="71" t="s">
        <v>499</v>
      </c>
      <c r="G74" s="9" t="str">
        <f>IF(D74="","*",VLOOKUP(F74,BS_ATIVIDADE[#All],3,FALSE))</f>
        <v>SOLDA</v>
      </c>
      <c r="H74" s="174" t="s">
        <v>317</v>
      </c>
      <c r="I74" s="174" t="s">
        <v>317</v>
      </c>
      <c r="J74" s="218">
        <v>92</v>
      </c>
      <c r="K74" s="218">
        <v>103.3</v>
      </c>
      <c r="L74" s="84" t="s">
        <v>317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4">
        <v>0.41666666666666669</v>
      </c>
      <c r="P74" s="174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9" t="s">
        <v>963</v>
      </c>
      <c r="W74" s="262" t="s">
        <v>940</v>
      </c>
      <c r="X74" s="219" t="s">
        <v>662</v>
      </c>
      <c r="Y74" s="159" t="s">
        <v>665</v>
      </c>
      <c r="Z74" s="159"/>
      <c r="AA74" s="84" t="s">
        <v>317</v>
      </c>
      <c r="AB74" s="71" t="s">
        <v>317</v>
      </c>
      <c r="AC74" s="71" t="s">
        <v>317</v>
      </c>
      <c r="AD74" s="174" t="s">
        <v>317</v>
      </c>
      <c r="AE74" s="84" t="s">
        <v>317</v>
      </c>
      <c r="AF74" s="84" t="s">
        <v>317</v>
      </c>
      <c r="AG74" s="84" t="s">
        <v>317</v>
      </c>
      <c r="AH74" s="49"/>
      <c r="AI74" s="143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9" t="str">
        <f>IF(BS_CONTROLE[[#This Row],[Local - Partida]]=0, "-", BS_CONTROLE[[#This Row],[Local - Partida]])</f>
        <v>-</v>
      </c>
      <c r="AL74" s="259" t="str">
        <f>IF(BS_CONTROLE[[#This Row],[Local - Encerramento]]=0, "-", BS_CONTROLE[[#This Row],[Local - Encerramento]])</f>
        <v>-</v>
      </c>
      <c r="AM74" s="259" t="str">
        <f>IF(BS_CONTROLE[[#This Row],[Entre - Estações]]=0, "-", BS_CONTROLE[[#This Row],[Entre - Estações]])</f>
        <v>ZGP</v>
      </c>
      <c r="AN74" s="259" t="str">
        <f>IF(BS_CONTROLE[[#This Row],[SB]]=0, "-", BS_CONTROLE[[#This Row],[SB]])</f>
        <v>ZGP2</v>
      </c>
      <c r="AO74" s="260">
        <f>IF(BS_CONTROLE[[#This Row],[SUB]]=0, "-", BS_CONTROLE[[#This Row],[SUB]])</f>
        <v>92</v>
      </c>
      <c r="AP74" s="261">
        <f>IF(BS_CONTROLE[[#This Row],[KM - Inicio]]=0, "-", BS_CONTROLE[[#This Row],[KM - Inicio]])</f>
        <v>103.3</v>
      </c>
      <c r="AQ74" s="261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4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2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6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6" t="str">
        <f t="shared" si="12"/>
        <v>CondiçõesClimáticaTemperatura</v>
      </c>
    </row>
    <row r="75" spans="1:72" hidden="1">
      <c r="A75" s="51" t="str">
        <f t="shared" si="7"/>
        <v>V8545994</v>
      </c>
      <c r="B75" s="172">
        <v>45994</v>
      </c>
      <c r="C75" s="8">
        <f>IF(BS_CONTROLE[[#This Row],[DATA]]="","",WEEKNUM(BS_CONTROLE[[#This Row],[DATA]]))</f>
        <v>49</v>
      </c>
      <c r="D75" s="52" t="s">
        <v>513</v>
      </c>
      <c r="E75" s="295">
        <v>608</v>
      </c>
      <c r="F75" s="71" t="s">
        <v>422</v>
      </c>
      <c r="G75" s="9" t="str">
        <f>IF(D75="","*",VLOOKUP(F75,BS_ATIVIDADE[#All],3,FALSE))</f>
        <v>MECANIZAÇÃO - SOCADORA</v>
      </c>
      <c r="H75" s="174" t="s">
        <v>983</v>
      </c>
      <c r="I75" s="174" t="s">
        <v>951</v>
      </c>
      <c r="J75" s="218">
        <v>30</v>
      </c>
      <c r="K75" s="218">
        <v>114.3</v>
      </c>
      <c r="L75" s="218">
        <v>115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4">
        <v>0.35416666666666669</v>
      </c>
      <c r="P75" s="174">
        <v>8.3333333333333329E-2</v>
      </c>
      <c r="Q75" s="218">
        <v>700</v>
      </c>
      <c r="R75" s="10" t="str">
        <f>IFERROR(_xlfn.XLOOKUP(F75, BS_ATIVIDADE[ATIVIDADE],BS_ATIVIDADE[UNIDADE] ), "*")</f>
        <v>M</v>
      </c>
      <c r="S75" s="26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2" t="s">
        <v>924</v>
      </c>
      <c r="W75" s="262" t="s">
        <v>925</v>
      </c>
      <c r="X75" s="219" t="s">
        <v>662</v>
      </c>
      <c r="Y75" s="159" t="s">
        <v>665</v>
      </c>
      <c r="Z75" s="159"/>
      <c r="AA75" s="218">
        <v>1</v>
      </c>
      <c r="AB75" s="173" t="s">
        <v>653</v>
      </c>
      <c r="AC75" s="173" t="s">
        <v>648</v>
      </c>
      <c r="AD75" s="317">
        <v>0.25</v>
      </c>
      <c r="AE75" s="218">
        <v>6235</v>
      </c>
      <c r="AF75" s="218">
        <v>6215</v>
      </c>
      <c r="AG75" s="218" t="s">
        <v>317</v>
      </c>
      <c r="AH75" s="49"/>
      <c r="AI75" s="143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9" t="str">
        <f>IF(BS_CONTROLE[[#This Row],[Local - Partida]]=0, "-", BS_CONTROLE[[#This Row],[Local - Partida]])</f>
        <v>109ZPT2</v>
      </c>
      <c r="AL75" s="259" t="str">
        <f>IF(BS_CONTROLE[[#This Row],[Local - Encerramento]]=0, "-", BS_CONTROLE[[#This Row],[Local - Encerramento]])</f>
        <v>ZPTZDR</v>
      </c>
      <c r="AM75" s="259" t="str">
        <f>IF(BS_CONTROLE[[#This Row],[Entre - Estações]]=0, "-", BS_CONTROLE[[#This Row],[Entre - Estações]])</f>
        <v>ZGM1</v>
      </c>
      <c r="AN75" s="259" t="str">
        <f>IF(BS_CONTROLE[[#This Row],[SB]]=0, "-", BS_CONTROLE[[#This Row],[SB]])</f>
        <v>ZGM1</v>
      </c>
      <c r="AO75" s="260">
        <f>IF(BS_CONTROLE[[#This Row],[SUB]]=0, "-", BS_CONTROLE[[#This Row],[SUB]])</f>
        <v>30</v>
      </c>
      <c r="AP75" s="261">
        <f>IF(BS_CONTROLE[[#This Row],[KM - Inicio]]=0, "-", BS_CONTROLE[[#This Row],[KM - Inicio]])</f>
        <v>114.3</v>
      </c>
      <c r="AQ75" s="261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4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2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6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6" t="str">
        <f t="shared" si="12"/>
        <v>SemOportunidadeSemOportunidade</v>
      </c>
    </row>
    <row r="76" spans="1:72" hidden="1">
      <c r="A76" s="51" t="str">
        <f t="shared" si="7"/>
        <v>DIEGO (TF-42)45994</v>
      </c>
      <c r="B76" s="172">
        <v>45994</v>
      </c>
      <c r="C76" s="8">
        <f>IF(BS_CONTROLE[[#This Row],[DATA]]="","",WEEKNUM(BS_CONTROLE[[#This Row],[DATA]]))</f>
        <v>49</v>
      </c>
      <c r="D76" s="52" t="s">
        <v>579</v>
      </c>
      <c r="E76" s="295">
        <v>46</v>
      </c>
      <c r="F76" s="173" t="s">
        <v>395</v>
      </c>
      <c r="G76" s="9" t="str">
        <f>IF(D76="","*",VLOOKUP(F76,BS_ATIVIDADE[#All],3,FALSE))</f>
        <v>LIMPEZA LASTRO</v>
      </c>
      <c r="H76" s="174" t="s">
        <v>317</v>
      </c>
      <c r="I76" s="174" t="s">
        <v>317</v>
      </c>
      <c r="J76" s="218">
        <v>53</v>
      </c>
      <c r="K76" s="218">
        <v>115.5</v>
      </c>
      <c r="L76" s="84" t="s">
        <v>317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4">
        <v>0.45833333333333331</v>
      </c>
      <c r="P76" s="174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9" t="s">
        <v>963</v>
      </c>
      <c r="W76" s="174" t="s">
        <v>928</v>
      </c>
      <c r="X76" s="219" t="s">
        <v>662</v>
      </c>
      <c r="Y76" s="159" t="s">
        <v>665</v>
      </c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9" t="str">
        <f>IF(BS_CONTROLE[[#This Row],[Local - Partida]]=0, "-", BS_CONTROLE[[#This Row],[Local - Partida]])</f>
        <v>-</v>
      </c>
      <c r="AL76" s="259" t="str">
        <f>IF(BS_CONTROLE[[#This Row],[Local - Encerramento]]=0, "-", BS_CONTROLE[[#This Row],[Local - Encerramento]])</f>
        <v>-</v>
      </c>
      <c r="AM76" s="259" t="str">
        <f>IF(BS_CONTROLE[[#This Row],[Entre - Estações]]=0, "-", BS_CONTROLE[[#This Row],[Entre - Estações]])</f>
        <v>ZGM-109</v>
      </c>
      <c r="AN76" s="259" t="str">
        <f>IF(BS_CONTROLE[[#This Row],[SB]]=0, "-", BS_CONTROLE[[#This Row],[SB]])</f>
        <v>117ZGM2</v>
      </c>
      <c r="AO76" s="260">
        <f>IF(BS_CONTROLE[[#This Row],[SUB]]=0, "-", BS_CONTROLE[[#This Row],[SUB]])</f>
        <v>53</v>
      </c>
      <c r="AP76" s="261">
        <f>IF(BS_CONTROLE[[#This Row],[KM - Inicio]]=0, "-", BS_CONTROLE[[#This Row],[KM - Inicio]])</f>
        <v>115.5</v>
      </c>
      <c r="AQ76" s="261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4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2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6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6" t="str">
        <f t="shared" si="12"/>
        <v>PCMVIARecursosInternos</v>
      </c>
    </row>
    <row r="77" spans="1:72" hidden="1">
      <c r="A77" s="51" t="str">
        <f t="shared" si="7"/>
        <v>V9745994</v>
      </c>
      <c r="B77" s="172">
        <v>45994</v>
      </c>
      <c r="C77" s="8">
        <f>IF(BS_CONTROLE[[#This Row],[DATA]]="","",WEEKNUM(BS_CONTROLE[[#This Row],[DATA]]))</f>
        <v>49</v>
      </c>
      <c r="D77" s="52" t="s">
        <v>530</v>
      </c>
      <c r="E77" s="295">
        <v>622</v>
      </c>
      <c r="F77" s="71" t="s">
        <v>340</v>
      </c>
      <c r="G77" s="9" t="str">
        <f>IF(D77="","*",VLOOKUP(F77,BS_ATIVIDADE[#All],3,FALSE))</f>
        <v>DETECÇÃO</v>
      </c>
      <c r="H77" s="174" t="s">
        <v>180</v>
      </c>
      <c r="I77" s="174" t="s">
        <v>135</v>
      </c>
      <c r="J77" s="218">
        <v>53</v>
      </c>
      <c r="K77" s="218">
        <v>109</v>
      </c>
      <c r="L77" s="84" t="s">
        <v>317</v>
      </c>
      <c r="M77" s="205" t="s">
        <v>125</v>
      </c>
      <c r="N77" s="205" t="s">
        <v>1042</v>
      </c>
      <c r="O77" s="174">
        <v>0.35416666666666669</v>
      </c>
      <c r="P77" s="174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2" t="s">
        <v>953</v>
      </c>
      <c r="W77" s="262" t="s">
        <v>954</v>
      </c>
      <c r="X77" s="219" t="s">
        <v>662</v>
      </c>
      <c r="Y77" s="159" t="s">
        <v>665</v>
      </c>
      <c r="Z77" s="159"/>
      <c r="AA77" s="218">
        <v>1</v>
      </c>
      <c r="AB77" s="71" t="s">
        <v>653</v>
      </c>
      <c r="AC77" s="71" t="s">
        <v>648</v>
      </c>
      <c r="AD77" s="317">
        <v>0.33333333333333331</v>
      </c>
      <c r="AE77" s="218">
        <v>6527</v>
      </c>
      <c r="AF77" s="218" t="s">
        <v>317</v>
      </c>
      <c r="AG77" s="218" t="s">
        <v>317</v>
      </c>
      <c r="AH77" s="49"/>
      <c r="AI77" s="143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9" t="str">
        <f>IF(BS_CONTROLE[[#This Row],[Local - Partida]]=0, "-", BS_CONTROLE[[#This Row],[Local - Partida]])</f>
        <v>ZPT</v>
      </c>
      <c r="AL77" s="259" t="str">
        <f>IF(BS_CONTROLE[[#This Row],[Local - Encerramento]]=0, "-", BS_CONTROLE[[#This Row],[Local - Encerramento]])</f>
        <v>ZPG</v>
      </c>
      <c r="AM77" s="259" t="str">
        <f>IF(BS_CONTROLE[[#This Row],[Entre - Estações]]=0, "-", BS_CONTROLE[[#This Row],[Entre - Estações]])</f>
        <v>ZPT-ZPG</v>
      </c>
      <c r="AN77" s="259" t="str">
        <f>IF(BS_CONTROLE[[#This Row],[SB]]=0, "-", BS_CONTROLE[[#This Row],[SB]])</f>
        <v>ZPTZPGZPT</v>
      </c>
      <c r="AO77" s="260">
        <f>IF(BS_CONTROLE[[#This Row],[SUB]]=0, "-", BS_CONTROLE[[#This Row],[SUB]])</f>
        <v>53</v>
      </c>
      <c r="AP77" s="261">
        <f>IF(BS_CONTROLE[[#This Row],[KM - Inicio]]=0, "-", BS_CONTROLE[[#This Row],[KM - Inicio]])</f>
        <v>109</v>
      </c>
      <c r="AQ77" s="261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4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2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6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6" t="str">
        <f t="shared" si="12"/>
        <v>TISistema</v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295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317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6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9" t="str">
        <f>IF(BS_CONTROLE[[#This Row],[Local - Partida]]=0, "-", BS_CONTROLE[[#This Row],[Local - Partida]])</f>
        <v>-</v>
      </c>
      <c r="AL78" s="259" t="str">
        <f>IF(BS_CONTROLE[[#This Row],[Local - Encerramento]]=0, "-", BS_CONTROLE[[#This Row],[Local - Encerramento]])</f>
        <v>-</v>
      </c>
      <c r="AM78" s="259" t="str">
        <f>IF(BS_CONTROLE[[#This Row],[Entre - Estações]]=0, "-", BS_CONTROLE[[#This Row],[Entre - Estações]])</f>
        <v>-</v>
      </c>
      <c r="AN78" s="259" t="str">
        <f>IF(BS_CONTROLE[[#This Row],[SB]]=0, "-", BS_CONTROLE[[#This Row],[SB]])</f>
        <v>-</v>
      </c>
      <c r="AO78" s="260" t="str">
        <f>IF(BS_CONTROLE[[#This Row],[SUB]]=0, "-", BS_CONTROLE[[#This Row],[SUB]])</f>
        <v>-</v>
      </c>
      <c r="AP78" s="261" t="str">
        <f>IF(BS_CONTROLE[[#This Row],[KM - Inicio]]=0, "-", BS_CONTROLE[[#This Row],[KM - Inicio]])</f>
        <v>-</v>
      </c>
      <c r="AQ78" s="261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4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2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295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317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6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9" t="str">
        <f>IF(BS_CONTROLE[[#This Row],[Local - Partida]]=0, "-", BS_CONTROLE[[#This Row],[Local - Partida]])</f>
        <v>-</v>
      </c>
      <c r="AL79" s="259" t="str">
        <f>IF(BS_CONTROLE[[#This Row],[Local - Encerramento]]=0, "-", BS_CONTROLE[[#This Row],[Local - Encerramento]])</f>
        <v>-</v>
      </c>
      <c r="AM79" s="259" t="str">
        <f>IF(BS_CONTROLE[[#This Row],[Entre - Estações]]=0, "-", BS_CONTROLE[[#This Row],[Entre - Estações]])</f>
        <v>-</v>
      </c>
      <c r="AN79" s="259" t="str">
        <f>IF(BS_CONTROLE[[#This Row],[SB]]=0, "-", BS_CONTROLE[[#This Row],[SB]])</f>
        <v>-</v>
      </c>
      <c r="AO79" s="260" t="str">
        <f>IF(BS_CONTROLE[[#This Row],[SUB]]=0, "-", BS_CONTROLE[[#This Row],[SUB]])</f>
        <v>-</v>
      </c>
      <c r="AP79" s="261" t="str">
        <f>IF(BS_CONTROLE[[#This Row],[KM - Inicio]]=0, "-", BS_CONTROLE[[#This Row],[KM - Inicio]])</f>
        <v>-</v>
      </c>
      <c r="AQ79" s="261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4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2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>
      <c r="A80" s="51" t="str">
        <f t="shared" si="7"/>
        <v>W5945995</v>
      </c>
      <c r="B80" s="172">
        <v>45995</v>
      </c>
      <c r="C80" s="8">
        <f>IF(BS_CONTROLE[[#This Row],[DATA]]="","",WEEKNUM(BS_CONTROLE[[#This Row],[DATA]]))</f>
        <v>49</v>
      </c>
      <c r="D80" s="321" t="s">
        <v>537</v>
      </c>
      <c r="E80" s="315">
        <v>171</v>
      </c>
      <c r="F80" s="71" t="s">
        <v>460</v>
      </c>
      <c r="G80" s="9" t="str">
        <f>IF(D80="","*",VLOOKUP(F80,BS_ATIVIDADE[#All],3,FALSE))</f>
        <v>OUTROS</v>
      </c>
      <c r="H80" s="174" t="s">
        <v>102</v>
      </c>
      <c r="I80" s="174" t="s">
        <v>102</v>
      </c>
      <c r="J80" s="218">
        <v>49</v>
      </c>
      <c r="K80" s="218">
        <v>240.89</v>
      </c>
      <c r="L80" s="84">
        <v>198.4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4">
        <v>0.375</v>
      </c>
      <c r="P80" s="174">
        <v>8.3333333333333329E-2</v>
      </c>
      <c r="Q80" s="84">
        <v>480</v>
      </c>
      <c r="R80" s="10" t="str">
        <f>IFERROR(_xlfn.XLOOKUP(F80, BS_ATIVIDADE[ATIVIDADE],BS_ATIVIDADE[UNIDADE] ), "*")</f>
        <v>BINÁRIO</v>
      </c>
      <c r="S80" s="26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2" t="s">
        <v>920</v>
      </c>
      <c r="W80" s="262" t="s">
        <v>1091</v>
      </c>
      <c r="X80" s="219" t="s">
        <v>662</v>
      </c>
      <c r="Y80" s="159" t="s">
        <v>665</v>
      </c>
      <c r="Z80" s="159" t="s">
        <v>669</v>
      </c>
      <c r="AA80" s="218">
        <v>1</v>
      </c>
      <c r="AB80" s="71" t="s">
        <v>653</v>
      </c>
      <c r="AC80" s="71" t="s">
        <v>648</v>
      </c>
      <c r="AD80" s="317">
        <v>0.33333333333333331</v>
      </c>
      <c r="AE80" s="218">
        <v>9347</v>
      </c>
      <c r="AF80" s="218" t="s">
        <v>317</v>
      </c>
      <c r="AG80" s="218" t="s">
        <v>317</v>
      </c>
      <c r="AH80" s="49"/>
      <c r="AI80" s="143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9" t="str">
        <f>IF(BS_CONTROLE[[#This Row],[Local - Partida]]=0, "-", BS_CONTROLE[[#This Row],[Local - Partida]])</f>
        <v>ZYU1</v>
      </c>
      <c r="AL80" s="259" t="str">
        <f>IF(BS_CONTROLE[[#This Row],[Local - Encerramento]]=0, "-", BS_CONTROLE[[#This Row],[Local - Encerramento]])</f>
        <v>ZYU1</v>
      </c>
      <c r="AM80" s="259" t="str">
        <f>IF(BS_CONTROLE[[#This Row],[Entre - Estações]]=0, "-", BS_CONTROLE[[#This Row],[Entre - Estações]])</f>
        <v>ZDS-ZQB</v>
      </c>
      <c r="AN80" s="259" t="str">
        <f>IF(BS_CONTROLE[[#This Row],[SB]]=0, "-", BS_CONTROLE[[#This Row],[SB]])</f>
        <v>ZDS2481</v>
      </c>
      <c r="AO80" s="260">
        <f>IF(BS_CONTROLE[[#This Row],[SUB]]=0, "-", BS_CONTROLE[[#This Row],[SUB]])</f>
        <v>49</v>
      </c>
      <c r="AP80" s="261">
        <f>IF(BS_CONTROLE[[#This Row],[KM - Inicio]]=0, "-", BS_CONTROLE[[#This Row],[KM - Inicio]])</f>
        <v>240.89</v>
      </c>
      <c r="AQ80" s="261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4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2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6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6" t="str">
        <f t="shared" si="12"/>
        <v>MecânicaLocomotiva</v>
      </c>
    </row>
    <row r="81" spans="1:72">
      <c r="A81" s="51" t="str">
        <f t="shared" si="7"/>
        <v>V8945995</v>
      </c>
      <c r="B81" s="172">
        <v>45995</v>
      </c>
      <c r="C81" s="8">
        <f>IF(BS_CONTROLE[[#This Row],[DATA]]="","",WEEKNUM(BS_CONTROLE[[#This Row],[DATA]]))</f>
        <v>49</v>
      </c>
      <c r="D81" s="321" t="s">
        <v>523</v>
      </c>
      <c r="E81" s="315">
        <v>171</v>
      </c>
      <c r="F81" s="71" t="s">
        <v>422</v>
      </c>
      <c r="G81" s="9" t="str">
        <f>IF(D81="","*",VLOOKUP(F81,BS_ATIVIDADE[#All],3,FALSE))</f>
        <v>MECANIZAÇÃO - SOCADORA</v>
      </c>
      <c r="H81" s="174" t="s">
        <v>102</v>
      </c>
      <c r="I81" s="174" t="s">
        <v>102</v>
      </c>
      <c r="J81" s="218">
        <v>49</v>
      </c>
      <c r="K81" s="218">
        <v>225</v>
      </c>
      <c r="L81" s="84">
        <v>224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4">
        <v>0.39583333333333331</v>
      </c>
      <c r="P81" s="174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2" t="s">
        <v>924</v>
      </c>
      <c r="W81" s="262" t="s">
        <v>1092</v>
      </c>
      <c r="X81" s="219" t="s">
        <v>657</v>
      </c>
      <c r="Y81" s="159" t="s">
        <v>656</v>
      </c>
      <c r="Z81" s="159" t="s">
        <v>658</v>
      </c>
      <c r="AA81" s="218">
        <v>1</v>
      </c>
      <c r="AB81" s="71" t="s">
        <v>653</v>
      </c>
      <c r="AC81" s="71" t="s">
        <v>648</v>
      </c>
      <c r="AD81" s="317">
        <v>0.33333333333333331</v>
      </c>
      <c r="AE81" s="218">
        <v>6809</v>
      </c>
      <c r="AF81" s="218">
        <v>6239</v>
      </c>
      <c r="AG81" s="218" t="s">
        <v>317</v>
      </c>
      <c r="AH81" s="49"/>
      <c r="AI81" s="143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9" t="str">
        <f>IF(BS_CONTROLE[[#This Row],[Local - Partida]]=0, "-", BS_CONTROLE[[#This Row],[Local - Partida]])</f>
        <v>ZYU1</v>
      </c>
      <c r="AL81" s="259" t="str">
        <f>IF(BS_CONTROLE[[#This Row],[Local - Encerramento]]=0, "-", BS_CONTROLE[[#This Row],[Local - Encerramento]])</f>
        <v>ZYU1</v>
      </c>
      <c r="AM81" s="259" t="str">
        <f>IF(BS_CONTROLE[[#This Row],[Entre - Estações]]=0, "-", BS_CONTROLE[[#This Row],[Entre - Estações]])</f>
        <v>ZXI-ZVK</v>
      </c>
      <c r="AN81" s="259" t="str">
        <f>IF(BS_CONTROLE[[#This Row],[SB]]=0, "-", BS_CONTROLE[[#This Row],[SB]])</f>
        <v>224ZIC1</v>
      </c>
      <c r="AO81" s="260">
        <f>IF(BS_CONTROLE[[#This Row],[SUB]]=0, "-", BS_CONTROLE[[#This Row],[SUB]])</f>
        <v>49</v>
      </c>
      <c r="AP81" s="261">
        <f>IF(BS_CONTROLE[[#This Row],[KM - Inicio]]=0, "-", BS_CONTROLE[[#This Row],[KM - Inicio]])</f>
        <v>225</v>
      </c>
      <c r="AQ81" s="261">
        <f>IF(BS_CONTROLE[[#This Row],[KM - Fim]]=0, "-", BS_CONTROLE[[#This Row],[KM - Fim]])</f>
        <v>224</v>
      </c>
      <c r="AR81" s="39"/>
      <c r="AS81" s="39"/>
      <c r="AT81" s="39"/>
      <c r="AU81" s="39"/>
      <c r="AV81" s="39"/>
      <c r="AW81" s="39"/>
      <c r="AX81" s="39"/>
      <c r="AY81" s="294">
        <f t="shared" si="8"/>
        <v>0</v>
      </c>
      <c r="AZ81" s="14"/>
      <c r="BA81" s="72"/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2" t="str">
        <f>IF(BS_CONTROLE[[#This Row],[Responsavel pelo boletim]]=0, "-", BS_CONTROLE[[#This Row],[Responsavel pelo boletim]])</f>
        <v>Saulo</v>
      </c>
      <c r="BG81" s="16"/>
      <c r="BH81" s="17">
        <v>1</v>
      </c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6" t="str">
        <f t="shared" si="12"/>
        <v/>
      </c>
    </row>
    <row r="82" spans="1:72">
      <c r="A82" s="51" t="str">
        <f t="shared" si="7"/>
        <v>ROGÉRIO (TP-730)45995</v>
      </c>
      <c r="B82" s="172">
        <v>45995</v>
      </c>
      <c r="C82" s="8">
        <f>IF(BS_CONTROLE[[#This Row],[DATA]]="","",WEEKNUM(BS_CONTROLE[[#This Row],[DATA]]))</f>
        <v>49</v>
      </c>
      <c r="D82" s="52" t="s">
        <v>633</v>
      </c>
      <c r="E82" s="296">
        <v>77</v>
      </c>
      <c r="F82" s="173" t="s">
        <v>503</v>
      </c>
      <c r="G82" s="9" t="str">
        <f>IF(D82="","*",VLOOKUP(F82,BS_ATIVIDADE[#All],3,FALSE))</f>
        <v>DORMENTE - SUBSTITUIÇÂO</v>
      </c>
      <c r="H82" s="174" t="s">
        <v>317</v>
      </c>
      <c r="I82" s="174" t="s">
        <v>317</v>
      </c>
      <c r="J82" s="218">
        <v>49</v>
      </c>
      <c r="K82" s="218">
        <v>203.5</v>
      </c>
      <c r="L82" s="84" t="s">
        <v>317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4">
        <v>0.41666666666666669</v>
      </c>
      <c r="P82" s="174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2" t="s">
        <v>1093</v>
      </c>
      <c r="W82" s="174" t="s">
        <v>931</v>
      </c>
      <c r="X82" s="219" t="s">
        <v>662</v>
      </c>
      <c r="Y82" s="159" t="s">
        <v>665</v>
      </c>
      <c r="Z82" s="159" t="s">
        <v>663</v>
      </c>
      <c r="AA82" s="84" t="s">
        <v>317</v>
      </c>
      <c r="AB82" s="71" t="s">
        <v>317</v>
      </c>
      <c r="AC82" s="71" t="s">
        <v>317</v>
      </c>
      <c r="AD82" s="174" t="s">
        <v>317</v>
      </c>
      <c r="AE82" s="84" t="s">
        <v>317</v>
      </c>
      <c r="AF82" s="84" t="s">
        <v>317</v>
      </c>
      <c r="AG82" s="84" t="s">
        <v>317</v>
      </c>
      <c r="AH82" s="49"/>
      <c r="AI82" s="143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9" t="str">
        <f>IF(BS_CONTROLE[[#This Row],[Local - Partida]]=0, "-", BS_CONTROLE[[#This Row],[Local - Partida]])</f>
        <v>-</v>
      </c>
      <c r="AL82" s="259" t="str">
        <f>IF(BS_CONTROLE[[#This Row],[Local - Encerramento]]=0, "-", BS_CONTROLE[[#This Row],[Local - Encerramento]])</f>
        <v>-</v>
      </c>
      <c r="AM82" s="259" t="str">
        <f>IF(BS_CONTROLE[[#This Row],[Entre - Estações]]=0, "-", BS_CONTROLE[[#This Row],[Entre - Estações]])</f>
        <v>ZYU</v>
      </c>
      <c r="AN82" s="259" t="str">
        <f>IF(BS_CONTROLE[[#This Row],[SB]]=0, "-", BS_CONTROLE[[#This Row],[SB]])</f>
        <v>ZYU1</v>
      </c>
      <c r="AO82" s="260">
        <f>IF(BS_CONTROLE[[#This Row],[SUB]]=0, "-", BS_CONTROLE[[#This Row],[SUB]])</f>
        <v>49</v>
      </c>
      <c r="AP82" s="261">
        <f>IF(BS_CONTROLE[[#This Row],[KM - Inicio]]=0, "-", BS_CONTROLE[[#This Row],[KM - Inicio]])</f>
        <v>203.5</v>
      </c>
      <c r="AQ82" s="261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294">
        <f t="shared" si="8"/>
        <v>0</v>
      </c>
      <c r="AZ82" s="14"/>
      <c r="BA82" s="72"/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2" t="str">
        <f>IF(BS_CONTROLE[[#This Row],[Responsavel pelo boletim]]=0, "-", BS_CONTROLE[[#This Row],[Responsavel pelo boletim]])</f>
        <v>Rogério</v>
      </c>
      <c r="BG82" s="16"/>
      <c r="BH82" s="17">
        <v>1</v>
      </c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Produção e Intervalo</v>
      </c>
      <c r="BR82" s="19">
        <f t="shared" si="10"/>
        <v>0</v>
      </c>
      <c r="BS82" s="19">
        <f t="shared" si="11"/>
        <v>0</v>
      </c>
      <c r="BT82" s="226" t="str">
        <f t="shared" si="12"/>
        <v/>
      </c>
    </row>
    <row r="83" spans="1:72">
      <c r="A83" s="51" t="str">
        <f t="shared" si="7"/>
        <v>EDSON (TP-780)45995</v>
      </c>
      <c r="B83" s="172">
        <v>45995</v>
      </c>
      <c r="C83" s="8">
        <f>IF(BS_CONTROLE[[#This Row],[DATA]]="","",WEEKNUM(BS_CONTROLE[[#This Row],[DATA]]))</f>
        <v>49</v>
      </c>
      <c r="D83" s="52" t="s">
        <v>585</v>
      </c>
      <c r="E83" s="295">
        <v>78</v>
      </c>
      <c r="F83" s="173" t="s">
        <v>503</v>
      </c>
      <c r="G83" s="9" t="str">
        <f>IF(D83="","*",VLOOKUP(F83,BS_ATIVIDADE[#All],3,FALSE))</f>
        <v>DORMENTE - SUBSTITUIÇÂO</v>
      </c>
      <c r="H83" s="174" t="s">
        <v>317</v>
      </c>
      <c r="I83" s="174" t="s">
        <v>317</v>
      </c>
      <c r="J83" s="218">
        <v>49</v>
      </c>
      <c r="K83" s="218">
        <v>203.5</v>
      </c>
      <c r="L83" s="84" t="s">
        <v>317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4">
        <v>0.41666666666666669</v>
      </c>
      <c r="P83" s="174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2" t="s">
        <v>1094</v>
      </c>
      <c r="W83" s="174" t="s">
        <v>931</v>
      </c>
      <c r="X83" s="219" t="s">
        <v>662</v>
      </c>
      <c r="Y83" s="159" t="s">
        <v>665</v>
      </c>
      <c r="Z83" s="159" t="s">
        <v>663</v>
      </c>
      <c r="AA83" s="84" t="s">
        <v>317</v>
      </c>
      <c r="AB83" s="71" t="s">
        <v>317</v>
      </c>
      <c r="AC83" s="71" t="s">
        <v>317</v>
      </c>
      <c r="AD83" s="174" t="s">
        <v>317</v>
      </c>
      <c r="AE83" s="84" t="s">
        <v>317</v>
      </c>
      <c r="AF83" s="84" t="s">
        <v>317</v>
      </c>
      <c r="AG83" s="84" t="s">
        <v>317</v>
      </c>
      <c r="AH83" s="49"/>
      <c r="AI83" s="143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9" t="str">
        <f>IF(BS_CONTROLE[[#This Row],[Local - Partida]]=0, "-", BS_CONTROLE[[#This Row],[Local - Partida]])</f>
        <v>-</v>
      </c>
      <c r="AL83" s="259" t="str">
        <f>IF(BS_CONTROLE[[#This Row],[Local - Encerramento]]=0, "-", BS_CONTROLE[[#This Row],[Local - Encerramento]])</f>
        <v>-</v>
      </c>
      <c r="AM83" s="259" t="str">
        <f>IF(BS_CONTROLE[[#This Row],[Entre - Estações]]=0, "-", BS_CONTROLE[[#This Row],[Entre - Estações]])</f>
        <v>ZYU</v>
      </c>
      <c r="AN83" s="259" t="str">
        <f>IF(BS_CONTROLE[[#This Row],[SB]]=0, "-", BS_CONTROLE[[#This Row],[SB]])</f>
        <v>ZYU1</v>
      </c>
      <c r="AO83" s="260">
        <f>IF(BS_CONTROLE[[#This Row],[SUB]]=0, "-", BS_CONTROLE[[#This Row],[SUB]])</f>
        <v>49</v>
      </c>
      <c r="AP83" s="261">
        <f>IF(BS_CONTROLE[[#This Row],[KM - Inicio]]=0, "-", BS_CONTROLE[[#This Row],[KM - Inicio]])</f>
        <v>203.5</v>
      </c>
      <c r="AQ83" s="261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294">
        <f t="shared" si="8"/>
        <v>0</v>
      </c>
      <c r="AZ83" s="14"/>
      <c r="BA83" s="72"/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2" t="str">
        <f>IF(BS_CONTROLE[[#This Row],[Responsavel pelo boletim]]=0, "-", BS_CONTROLE[[#This Row],[Responsavel pelo boletim]])</f>
        <v>Edson</v>
      </c>
      <c r="BG83" s="16"/>
      <c r="BH83" s="17">
        <v>1</v>
      </c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6" t="str">
        <f t="shared" si="12"/>
        <v/>
      </c>
    </row>
    <row r="84" spans="1:72">
      <c r="A84" s="51" t="str">
        <f t="shared" si="7"/>
        <v>ROBSON (TP-729)45995</v>
      </c>
      <c r="B84" s="172">
        <v>45995</v>
      </c>
      <c r="C84" s="8">
        <f>IF(BS_CONTROLE[[#This Row],[DATA]]="","",WEEKNUM(BS_CONTROLE[[#This Row],[DATA]]))</f>
        <v>49</v>
      </c>
      <c r="D84" s="52" t="s">
        <v>632</v>
      </c>
      <c r="E84" s="295">
        <v>79</v>
      </c>
      <c r="F84" s="173" t="s">
        <v>395</v>
      </c>
      <c r="G84" s="9" t="str">
        <f>IF(D84="","*",VLOOKUP(F84,BS_ATIVIDADE[#All],3,FALSE))</f>
        <v>LIMPEZA LASTRO</v>
      </c>
      <c r="H84" s="174" t="s">
        <v>317</v>
      </c>
      <c r="I84" s="174" t="s">
        <v>317</v>
      </c>
      <c r="J84" s="218">
        <v>56</v>
      </c>
      <c r="K84" s="218">
        <v>195.5</v>
      </c>
      <c r="L84" s="84" t="s">
        <v>317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4">
        <v>0.41666666666666669</v>
      </c>
      <c r="P84" s="174">
        <v>6.25E-2</v>
      </c>
      <c r="Q84" s="84">
        <v>20</v>
      </c>
      <c r="R84" s="10" t="str">
        <f>IFERROR(_xlfn.XLOOKUP(F84, BS_ATIVIDADE[ATIVIDADE],BS_ATIVIDADE[UNIDADE] ), "*")</f>
        <v>M</v>
      </c>
      <c r="S84" s="26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2" t="s">
        <v>1095</v>
      </c>
      <c r="W84" s="174" t="s">
        <v>928</v>
      </c>
      <c r="X84" s="219" t="s">
        <v>662</v>
      </c>
      <c r="Y84" s="159" t="s">
        <v>665</v>
      </c>
      <c r="Z84" s="159" t="s">
        <v>667</v>
      </c>
      <c r="AA84" s="84" t="s">
        <v>317</v>
      </c>
      <c r="AB84" s="71" t="s">
        <v>317</v>
      </c>
      <c r="AC84" s="71" t="s">
        <v>317</v>
      </c>
      <c r="AD84" s="174" t="s">
        <v>317</v>
      </c>
      <c r="AE84" s="84" t="s">
        <v>317</v>
      </c>
      <c r="AF84" s="84" t="s">
        <v>317</v>
      </c>
      <c r="AG84" s="84" t="s">
        <v>317</v>
      </c>
      <c r="AH84" s="49"/>
      <c r="AI84" s="143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9" t="str">
        <f>IF(BS_CONTROLE[[#This Row],[Local - Partida]]=0, "-", BS_CONTROLE[[#This Row],[Local - Partida]])</f>
        <v>-</v>
      </c>
      <c r="AL84" s="259" t="str">
        <f>IF(BS_CONTROLE[[#This Row],[Local - Encerramento]]=0, "-", BS_CONTROLE[[#This Row],[Local - Encerramento]])</f>
        <v>-</v>
      </c>
      <c r="AM84" s="259" t="str">
        <f>IF(BS_CONTROLE[[#This Row],[Entre - Estações]]=0, "-", BS_CONTROLE[[#This Row],[Entre - Estações]])</f>
        <v>ZFY</v>
      </c>
      <c r="AN84" s="259" t="str">
        <f>IF(BS_CONTROLE[[#This Row],[SB]]=0, "-", BS_CONTROLE[[#This Row],[SB]])</f>
        <v>ZFY1982</v>
      </c>
      <c r="AO84" s="260">
        <f>IF(BS_CONTROLE[[#This Row],[SUB]]=0, "-", BS_CONTROLE[[#This Row],[SUB]])</f>
        <v>56</v>
      </c>
      <c r="AP84" s="261">
        <f>IF(BS_CONTROLE[[#This Row],[KM - Inicio]]=0, "-", BS_CONTROLE[[#This Row],[KM - Inicio]])</f>
        <v>195.5</v>
      </c>
      <c r="AQ84" s="261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294">
        <f t="shared" si="8"/>
        <v>0</v>
      </c>
      <c r="AZ84" s="14"/>
      <c r="BA84" s="72"/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2" t="str">
        <f>IF(BS_CONTROLE[[#This Row],[Responsavel pelo boletim]]=0, "-", BS_CONTROLE[[#This Row],[Responsavel pelo boletim]])</f>
        <v>Robson</v>
      </c>
      <c r="BG84" s="16"/>
      <c r="BH84" s="17">
        <v>1</v>
      </c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6" t="str">
        <f t="shared" si="12"/>
        <v/>
      </c>
    </row>
    <row r="85" spans="1:72">
      <c r="A85" s="51" t="str">
        <f t="shared" si="7"/>
        <v>ROBSON (TF-701)45995</v>
      </c>
      <c r="B85" s="172">
        <v>45995</v>
      </c>
      <c r="C85" s="8">
        <f>IF(BS_CONTROLE[[#This Row],[DATA]]="","",WEEKNUM(BS_CONTROLE[[#This Row],[DATA]]))</f>
        <v>49</v>
      </c>
      <c r="D85" s="52" t="s">
        <v>631</v>
      </c>
      <c r="E85" s="295">
        <v>80</v>
      </c>
      <c r="F85" s="173" t="s">
        <v>506</v>
      </c>
      <c r="G85" s="9" t="str">
        <f>IF(D85="","*",VLOOKUP(F85,BS_ATIVIDADE[#All],3,FALSE))</f>
        <v>TRILHO - SUBSTITUIÇÂO</v>
      </c>
      <c r="H85" s="174" t="s">
        <v>317</v>
      </c>
      <c r="I85" s="174" t="s">
        <v>317</v>
      </c>
      <c r="J85" s="218">
        <v>61</v>
      </c>
      <c r="K85" s="218">
        <v>73.900000000000006</v>
      </c>
      <c r="L85" s="84" t="s">
        <v>317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4">
        <v>0.41666666666666669</v>
      </c>
      <c r="P85" s="174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2" t="s">
        <v>920</v>
      </c>
      <c r="W85" s="174" t="s">
        <v>1096</v>
      </c>
      <c r="X85" s="219" t="s">
        <v>662</v>
      </c>
      <c r="Y85" s="159" t="s">
        <v>665</v>
      </c>
      <c r="Z85" s="159" t="s">
        <v>668</v>
      </c>
      <c r="AA85" s="84" t="s">
        <v>317</v>
      </c>
      <c r="AB85" s="71" t="s">
        <v>317</v>
      </c>
      <c r="AC85" s="71" t="s">
        <v>317</v>
      </c>
      <c r="AD85" s="174" t="s">
        <v>317</v>
      </c>
      <c r="AE85" s="84" t="s">
        <v>317</v>
      </c>
      <c r="AF85" s="84" t="s">
        <v>317</v>
      </c>
      <c r="AG85" s="84" t="s">
        <v>317</v>
      </c>
      <c r="AH85" s="49"/>
      <c r="AI85" s="143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9" t="str">
        <f>IF(BS_CONTROLE[[#This Row],[Local - Partida]]=0, "-", BS_CONTROLE[[#This Row],[Local - Partida]])</f>
        <v>-</v>
      </c>
      <c r="AL85" s="259" t="str">
        <f>IF(BS_CONTROLE[[#This Row],[Local - Encerramento]]=0, "-", BS_CONTROLE[[#This Row],[Local - Encerramento]])</f>
        <v>-</v>
      </c>
      <c r="AM85" s="259" t="str">
        <f>IF(BS_CONTROLE[[#This Row],[Entre - Estações]]=0, "-", BS_CONTROLE[[#This Row],[Entre - Estações]])</f>
        <v>ZPS-ZAL</v>
      </c>
      <c r="AN85" s="259" t="str">
        <f>IF(BS_CONTROLE[[#This Row],[SB]]=0, "-", BS_CONTROLE[[#This Row],[SB]])</f>
        <v>ZPS075</v>
      </c>
      <c r="AO85" s="260">
        <f>IF(BS_CONTROLE[[#This Row],[SUB]]=0, "-", BS_CONTROLE[[#This Row],[SUB]])</f>
        <v>61</v>
      </c>
      <c r="AP85" s="261">
        <f>IF(BS_CONTROLE[[#This Row],[KM - Inicio]]=0, "-", BS_CONTROLE[[#This Row],[KM - Inicio]])</f>
        <v>73.900000000000006</v>
      </c>
      <c r="AQ85" s="261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294">
        <f t="shared" si="8"/>
        <v>0</v>
      </c>
      <c r="AZ85" s="14"/>
      <c r="BA85" s="72"/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2" t="str">
        <f>IF(BS_CONTROLE[[#This Row],[Responsavel pelo boletim]]=0, "-", BS_CONTROLE[[#This Row],[Responsavel pelo boletim]])</f>
        <v>Jonas</v>
      </c>
      <c r="BG85" s="16"/>
      <c r="BH85" s="17">
        <v>1</v>
      </c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295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317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6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2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9" t="str">
        <f>IF(BS_CONTROLE[[#This Row],[Local - Partida]]=0, "-", BS_CONTROLE[[#This Row],[Local - Partida]])</f>
        <v>-</v>
      </c>
      <c r="AL86" s="259" t="str">
        <f>IF(BS_CONTROLE[[#This Row],[Local - Encerramento]]=0, "-", BS_CONTROLE[[#This Row],[Local - Encerramento]])</f>
        <v>-</v>
      </c>
      <c r="AM86" s="259" t="str">
        <f>IF(BS_CONTROLE[[#This Row],[Entre - Estações]]=0, "-", BS_CONTROLE[[#This Row],[Entre - Estações]])</f>
        <v>-</v>
      </c>
      <c r="AN86" s="259" t="str">
        <f>IF(BS_CONTROLE[[#This Row],[SB]]=0, "-", BS_CONTROLE[[#This Row],[SB]])</f>
        <v>-</v>
      </c>
      <c r="AO86" s="260" t="str">
        <f>IF(BS_CONTROLE[[#This Row],[SUB]]=0, "-", BS_CONTROLE[[#This Row],[SUB]])</f>
        <v>-</v>
      </c>
      <c r="AP86" s="261" t="str">
        <f>IF(BS_CONTROLE[[#This Row],[KM - Inicio]]=0, "-", BS_CONTROLE[[#This Row],[KM - Inicio]])</f>
        <v>-</v>
      </c>
      <c r="AQ86" s="261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4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2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>
      <c r="A87" s="51" t="str">
        <f t="shared" si="7"/>
        <v>GEOVANIO (TF-675)45995</v>
      </c>
      <c r="B87" s="172">
        <v>45995</v>
      </c>
      <c r="C87" s="8">
        <f>IF(BS_CONTROLE[[#This Row],[DATA]]="","",WEEKNUM(BS_CONTROLE[[#This Row],[DATA]]))</f>
        <v>49</v>
      </c>
      <c r="D87" s="52" t="s">
        <v>593</v>
      </c>
      <c r="E87" s="295">
        <v>82</v>
      </c>
      <c r="F87" s="173" t="s">
        <v>506</v>
      </c>
      <c r="G87" s="9" t="str">
        <f>IF(D87="","*",VLOOKUP(F87,BS_ATIVIDADE[#All],3,FALSE))</f>
        <v>TRILHO - SUBSTITUIÇÂO</v>
      </c>
      <c r="H87" s="205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4" t="s">
        <v>317</v>
      </c>
      <c r="J87" s="218">
        <v>48</v>
      </c>
      <c r="K87" s="218">
        <v>88.68</v>
      </c>
      <c r="L87" s="84" t="s">
        <v>317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4">
        <v>0.41666666666666669</v>
      </c>
      <c r="P87" s="174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2" t="s">
        <v>1097</v>
      </c>
      <c r="W87" s="174" t="s">
        <v>1098</v>
      </c>
      <c r="X87" s="219" t="s">
        <v>662</v>
      </c>
      <c r="Y87" s="159" t="s">
        <v>665</v>
      </c>
      <c r="Z87" s="159" t="s">
        <v>658</v>
      </c>
      <c r="AA87" s="84" t="s">
        <v>317</v>
      </c>
      <c r="AB87" s="71" t="s">
        <v>317</v>
      </c>
      <c r="AC87" s="71" t="s">
        <v>317</v>
      </c>
      <c r="AD87" s="174" t="s">
        <v>317</v>
      </c>
      <c r="AE87" s="84" t="s">
        <v>317</v>
      </c>
      <c r="AF87" s="84" t="s">
        <v>317</v>
      </c>
      <c r="AG87" s="84" t="s">
        <v>317</v>
      </c>
      <c r="AH87" s="49"/>
      <c r="AI87" s="143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9" t="str">
        <f>IF(BS_CONTROLE[[#This Row],[Local - Partida]]=0, "-", BS_CONTROLE[[#This Row],[Local - Partida]])</f>
        <v>K91ZWW1</v>
      </c>
      <c r="AL87" s="259" t="str">
        <f>IF(BS_CONTROLE[[#This Row],[Local - Encerramento]]=0, "-", BS_CONTROLE[[#This Row],[Local - Encerramento]])</f>
        <v>-</v>
      </c>
      <c r="AM87" s="259" t="str">
        <f>IF(BS_CONTROLE[[#This Row],[Entre - Estações]]=0, "-", BS_CONTROLE[[#This Row],[Entre - Estações]])</f>
        <v>ZWW-ZKW</v>
      </c>
      <c r="AN87" s="259" t="str">
        <f>IF(BS_CONTROLE[[#This Row],[SB]]=0, "-", BS_CONTROLE[[#This Row],[SB]])</f>
        <v>K91ZWW1</v>
      </c>
      <c r="AO87" s="260">
        <f>IF(BS_CONTROLE[[#This Row],[SUB]]=0, "-", BS_CONTROLE[[#This Row],[SUB]])</f>
        <v>48</v>
      </c>
      <c r="AP87" s="261">
        <f>IF(BS_CONTROLE[[#This Row],[KM - Inicio]]=0, "-", BS_CONTROLE[[#This Row],[KM - Inicio]])</f>
        <v>88.68</v>
      </c>
      <c r="AQ87" s="261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294">
        <f t="shared" si="8"/>
        <v>0</v>
      </c>
      <c r="AZ87" s="14"/>
      <c r="BA87" s="72"/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2" t="str">
        <f>IF(BS_CONTROLE[[#This Row],[Responsavel pelo boletim]]=0, "-", BS_CONTROLE[[#This Row],[Responsavel pelo boletim]])</f>
        <v>Santinelli</v>
      </c>
      <c r="BG87" s="16"/>
      <c r="BH87" s="17">
        <v>1</v>
      </c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295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317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6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2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9" t="str">
        <f>IF(BS_CONTROLE[[#This Row],[Local - Partida]]=0, "-", BS_CONTROLE[[#This Row],[Local - Partida]])</f>
        <v>-</v>
      </c>
      <c r="AL88" s="259" t="str">
        <f>IF(BS_CONTROLE[[#This Row],[Local - Encerramento]]=0, "-", BS_CONTROLE[[#This Row],[Local - Encerramento]])</f>
        <v>-</v>
      </c>
      <c r="AM88" s="259" t="str">
        <f>IF(BS_CONTROLE[[#This Row],[Entre - Estações]]=0, "-", BS_CONTROLE[[#This Row],[Entre - Estações]])</f>
        <v>-</v>
      </c>
      <c r="AN88" s="259" t="str">
        <f>IF(BS_CONTROLE[[#This Row],[SB]]=0, "-", BS_CONTROLE[[#This Row],[SB]])</f>
        <v>-</v>
      </c>
      <c r="AO88" s="260" t="str">
        <f>IF(BS_CONTROLE[[#This Row],[SUB]]=0, "-", BS_CONTROLE[[#This Row],[SUB]])</f>
        <v>-</v>
      </c>
      <c r="AP88" s="261" t="str">
        <f>IF(BS_CONTROLE[[#This Row],[KM - Inicio]]=0, "-", BS_CONTROLE[[#This Row],[KM - Inicio]])</f>
        <v>-</v>
      </c>
      <c r="AQ88" s="261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4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2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>
      <c r="A89" s="51" t="str">
        <f t="shared" si="7"/>
        <v>ADENILSON (TP-512)45995</v>
      </c>
      <c r="B89" s="172">
        <v>45995</v>
      </c>
      <c r="C89" s="8">
        <f>IF(BS_CONTROLE[[#This Row],[DATA]]="","",WEEKNUM(BS_CONTROLE[[#This Row],[DATA]]))</f>
        <v>49</v>
      </c>
      <c r="D89" s="52" t="s">
        <v>1076</v>
      </c>
      <c r="E89" s="295">
        <v>63</v>
      </c>
      <c r="F89" s="173" t="s">
        <v>450</v>
      </c>
      <c r="G89" s="9" t="str">
        <f>IF(D89="","*",VLOOKUP(F89,BS_ATIVIDADE[#All],3,FALSE))</f>
        <v>MODERNIZAÇÃO</v>
      </c>
      <c r="H89" s="205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4" t="s">
        <v>317</v>
      </c>
      <c r="J89" s="218">
        <v>55</v>
      </c>
      <c r="K89" s="218">
        <v>122.196</v>
      </c>
      <c r="L89" s="84" t="s">
        <v>317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5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4">
        <v>0.375</v>
      </c>
      <c r="P89" s="174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8" t="s">
        <v>1008</v>
      </c>
      <c r="W89" s="174" t="s">
        <v>1099</v>
      </c>
      <c r="X89" s="219" t="s">
        <v>662</v>
      </c>
      <c r="Y89" s="159" t="s">
        <v>665</v>
      </c>
      <c r="Z89" s="159" t="s">
        <v>663</v>
      </c>
      <c r="AA89" s="84" t="s">
        <v>317</v>
      </c>
      <c r="AB89" s="71" t="s">
        <v>317</v>
      </c>
      <c r="AC89" s="71"/>
      <c r="AD89" s="174" t="s">
        <v>317</v>
      </c>
      <c r="AE89" s="84" t="s">
        <v>317</v>
      </c>
      <c r="AF89" s="84" t="s">
        <v>317</v>
      </c>
      <c r="AG89" s="84" t="s">
        <v>317</v>
      </c>
      <c r="AH89" s="49"/>
      <c r="AI89" s="143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9">
        <f>IF(BS_CONTROLE[[#This Row],[Local - Partida]]=0, "-", BS_CONTROLE[[#This Row],[Local - Partida]])</f>
        <v>1231212</v>
      </c>
      <c r="AL89" s="259" t="str">
        <f>IF(BS_CONTROLE[[#This Row],[Local - Encerramento]]=0, "-", BS_CONTROLE[[#This Row],[Local - Encerramento]])</f>
        <v>-</v>
      </c>
      <c r="AM89" s="259" t="str">
        <f>IF(BS_CONTROLE[[#This Row],[Entre - Estações]]=0, "-", BS_CONTROLE[[#This Row],[Entre - Estações]])</f>
        <v>ZWI-ZYQ</v>
      </c>
      <c r="AN89" s="259">
        <f>IF(BS_CONTROLE[[#This Row],[SB]]=0, "-", BS_CONTROLE[[#This Row],[SB]])</f>
        <v>1231212</v>
      </c>
      <c r="AO89" s="260">
        <f>IF(BS_CONTROLE[[#This Row],[SUB]]=0, "-", BS_CONTROLE[[#This Row],[SUB]])</f>
        <v>55</v>
      </c>
      <c r="AP89" s="261">
        <f>IF(BS_CONTROLE[[#This Row],[KM - Inicio]]=0, "-", BS_CONTROLE[[#This Row],[KM - Inicio]])</f>
        <v>122.196</v>
      </c>
      <c r="AQ89" s="261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294">
        <f t="shared" si="8"/>
        <v>0</v>
      </c>
      <c r="AZ89" s="14"/>
      <c r="BA89" s="72"/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2" t="str">
        <f>IF(BS_CONTROLE[[#This Row],[Responsavel pelo boletim]]=0, "-", BS_CONTROLE[[#This Row],[Responsavel pelo boletim]])</f>
        <v>Alison</v>
      </c>
      <c r="BG89" s="16"/>
      <c r="BH89" s="17">
        <v>1</v>
      </c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6" t="str">
        <f t="shared" si="12"/>
        <v/>
      </c>
    </row>
    <row r="90" spans="1:72">
      <c r="A90" s="51" t="str">
        <f t="shared" si="7"/>
        <v>CAIQUE (TP-869)45995</v>
      </c>
      <c r="B90" s="172">
        <v>45995</v>
      </c>
      <c r="C90" s="8">
        <f>IF(BS_CONTROLE[[#This Row],[DATA]]="","",WEEKNUM(BS_CONTROLE[[#This Row],[DATA]]))</f>
        <v>49</v>
      </c>
      <c r="D90" s="52" t="s">
        <v>569</v>
      </c>
      <c r="E90" s="295">
        <v>64</v>
      </c>
      <c r="F90" s="173" t="s">
        <v>450</v>
      </c>
      <c r="G90" s="9" t="str">
        <f>IF(D90="","*",VLOOKUP(F90,BS_ATIVIDADE[#All],3,FALSE))</f>
        <v>MODERNIZAÇÃO</v>
      </c>
      <c r="H90" s="205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4" t="s">
        <v>317</v>
      </c>
      <c r="J90" s="218">
        <v>55</v>
      </c>
      <c r="K90" s="218">
        <v>122.199</v>
      </c>
      <c r="L90" s="84" t="s">
        <v>317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5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4">
        <v>0.375</v>
      </c>
      <c r="P90" s="174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8" t="s">
        <v>1008</v>
      </c>
      <c r="W90" s="174" t="s">
        <v>1099</v>
      </c>
      <c r="X90" s="219" t="s">
        <v>662</v>
      </c>
      <c r="Y90" s="159" t="s">
        <v>665</v>
      </c>
      <c r="Z90" s="159" t="s">
        <v>663</v>
      </c>
      <c r="AA90" s="84" t="s">
        <v>317</v>
      </c>
      <c r="AB90" s="71" t="s">
        <v>317</v>
      </c>
      <c r="AC90" s="71" t="s">
        <v>317</v>
      </c>
      <c r="AD90" s="174" t="s">
        <v>317</v>
      </c>
      <c r="AE90" s="84" t="s">
        <v>317</v>
      </c>
      <c r="AF90" s="84" t="s">
        <v>317</v>
      </c>
      <c r="AG90" s="84" t="s">
        <v>317</v>
      </c>
      <c r="AH90" s="49"/>
      <c r="AI90" s="143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9">
        <f>IF(BS_CONTROLE[[#This Row],[Local - Partida]]=0, "-", BS_CONTROLE[[#This Row],[Local - Partida]])</f>
        <v>1231212</v>
      </c>
      <c r="AL90" s="259" t="str">
        <f>IF(BS_CONTROLE[[#This Row],[Local - Encerramento]]=0, "-", BS_CONTROLE[[#This Row],[Local - Encerramento]])</f>
        <v>-</v>
      </c>
      <c r="AM90" s="259" t="str">
        <f>IF(BS_CONTROLE[[#This Row],[Entre - Estações]]=0, "-", BS_CONTROLE[[#This Row],[Entre - Estações]])</f>
        <v>ZWI-ZYQ</v>
      </c>
      <c r="AN90" s="259">
        <f>IF(BS_CONTROLE[[#This Row],[SB]]=0, "-", BS_CONTROLE[[#This Row],[SB]])</f>
        <v>1231212</v>
      </c>
      <c r="AO90" s="260">
        <f>IF(BS_CONTROLE[[#This Row],[SUB]]=0, "-", BS_CONTROLE[[#This Row],[SUB]])</f>
        <v>55</v>
      </c>
      <c r="AP90" s="261">
        <f>IF(BS_CONTROLE[[#This Row],[KM - Inicio]]=0, "-", BS_CONTROLE[[#This Row],[KM - Inicio]])</f>
        <v>122.199</v>
      </c>
      <c r="AQ90" s="261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294">
        <f t="shared" si="8"/>
        <v>0</v>
      </c>
      <c r="AZ90" s="14"/>
      <c r="BA90" s="72"/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2" t="str">
        <f>IF(BS_CONTROLE[[#This Row],[Responsavel pelo boletim]]=0, "-", BS_CONTROLE[[#This Row],[Responsavel pelo boletim]])</f>
        <v>Alison</v>
      </c>
      <c r="BG90" s="16"/>
      <c r="BH90" s="17">
        <v>1</v>
      </c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6" t="str">
        <f t="shared" si="12"/>
        <v/>
      </c>
    </row>
    <row r="91" spans="1:72">
      <c r="A91" s="51" t="str">
        <f t="shared" si="7"/>
        <v>MATEUS (TP-809)45995</v>
      </c>
      <c r="B91" s="172">
        <v>45995</v>
      </c>
      <c r="C91" s="8">
        <f>IF(BS_CONTROLE[[#This Row],[DATA]]="","",WEEKNUM(BS_CONTROLE[[#This Row],[DATA]]))</f>
        <v>49</v>
      </c>
      <c r="D91" s="52" t="s">
        <v>620</v>
      </c>
      <c r="E91" s="296">
        <v>65</v>
      </c>
      <c r="F91" s="173" t="s">
        <v>450</v>
      </c>
      <c r="G91" s="9" t="str">
        <f>IF(D91="","*",VLOOKUP(F91,BS_ATIVIDADE[#All],3,FALSE))</f>
        <v>MODERNIZAÇÃO</v>
      </c>
      <c r="H91" s="205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4" t="s">
        <v>317</v>
      </c>
      <c r="J91" s="218">
        <v>55</v>
      </c>
      <c r="K91" s="218">
        <v>122.2</v>
      </c>
      <c r="L91" s="84" t="s">
        <v>317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5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4">
        <v>0.375</v>
      </c>
      <c r="P91" s="174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8" t="s">
        <v>1008</v>
      </c>
      <c r="W91" s="174" t="s">
        <v>1099</v>
      </c>
      <c r="X91" s="219" t="s">
        <v>662</v>
      </c>
      <c r="Y91" s="159" t="s">
        <v>665</v>
      </c>
      <c r="Z91" s="159" t="s">
        <v>663</v>
      </c>
      <c r="AA91" s="84" t="s">
        <v>317</v>
      </c>
      <c r="AB91" s="71"/>
      <c r="AC91" s="71" t="s">
        <v>317</v>
      </c>
      <c r="AD91" s="174" t="s">
        <v>317</v>
      </c>
      <c r="AE91" s="84" t="s">
        <v>317</v>
      </c>
      <c r="AF91" s="84" t="s">
        <v>317</v>
      </c>
      <c r="AG91" s="84" t="s">
        <v>317</v>
      </c>
      <c r="AH91" s="49"/>
      <c r="AI91" s="143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9">
        <f>IF(BS_CONTROLE[[#This Row],[Local - Partida]]=0, "-", BS_CONTROLE[[#This Row],[Local - Partida]])</f>
        <v>1231212</v>
      </c>
      <c r="AL91" s="259" t="str">
        <f>IF(BS_CONTROLE[[#This Row],[Local - Encerramento]]=0, "-", BS_CONTROLE[[#This Row],[Local - Encerramento]])</f>
        <v>-</v>
      </c>
      <c r="AM91" s="259" t="str">
        <f>IF(BS_CONTROLE[[#This Row],[Entre - Estações]]=0, "-", BS_CONTROLE[[#This Row],[Entre - Estações]])</f>
        <v>ZWI-ZYQ</v>
      </c>
      <c r="AN91" s="259">
        <f>IF(BS_CONTROLE[[#This Row],[SB]]=0, "-", BS_CONTROLE[[#This Row],[SB]])</f>
        <v>1231212</v>
      </c>
      <c r="AO91" s="260">
        <f>IF(BS_CONTROLE[[#This Row],[SUB]]=0, "-", BS_CONTROLE[[#This Row],[SUB]])</f>
        <v>55</v>
      </c>
      <c r="AP91" s="261">
        <f>IF(BS_CONTROLE[[#This Row],[KM - Inicio]]=0, "-", BS_CONTROLE[[#This Row],[KM - Inicio]])</f>
        <v>122.2</v>
      </c>
      <c r="AQ91" s="261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294">
        <f t="shared" si="8"/>
        <v>0</v>
      </c>
      <c r="AZ91" s="14"/>
      <c r="BA91" s="72"/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2" t="str">
        <f>IF(BS_CONTROLE[[#This Row],[Responsavel pelo boletim]]=0, "-", BS_CONTROLE[[#This Row],[Responsavel pelo boletim]])</f>
        <v>Alison</v>
      </c>
      <c r="BG91" s="16"/>
      <c r="BH91" s="17">
        <v>1</v>
      </c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295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317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6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2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9" t="str">
        <f>IF(BS_CONTROLE[[#This Row],[Local - Partida]]=0, "-", BS_CONTROLE[[#This Row],[Local - Partida]])</f>
        <v>-</v>
      </c>
      <c r="AL92" s="259" t="str">
        <f>IF(BS_CONTROLE[[#This Row],[Local - Encerramento]]=0, "-", BS_CONTROLE[[#This Row],[Local - Encerramento]])</f>
        <v>-</v>
      </c>
      <c r="AM92" s="259" t="str">
        <f>IF(BS_CONTROLE[[#This Row],[Entre - Estações]]=0, "-", BS_CONTROLE[[#This Row],[Entre - Estações]])</f>
        <v>-</v>
      </c>
      <c r="AN92" s="259" t="str">
        <f>IF(BS_CONTROLE[[#This Row],[SB]]=0, "-", BS_CONTROLE[[#This Row],[SB]])</f>
        <v>-</v>
      </c>
      <c r="AO92" s="260" t="str">
        <f>IF(BS_CONTROLE[[#This Row],[SUB]]=0, "-", BS_CONTROLE[[#This Row],[SUB]])</f>
        <v>-</v>
      </c>
      <c r="AP92" s="261" t="str">
        <f>IF(BS_CONTROLE[[#This Row],[KM - Inicio]]=0, "-", BS_CONTROLE[[#This Row],[KM - Inicio]])</f>
        <v>-</v>
      </c>
      <c r="AQ92" s="261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4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2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>
      <c r="A93" s="51" t="str">
        <f t="shared" si="7"/>
        <v>N4245995</v>
      </c>
      <c r="B93" s="172">
        <v>45995</v>
      </c>
      <c r="C93" s="8">
        <f>IF(BS_CONTROLE[[#This Row],[DATA]]="","",WEEKNUM(BS_CONTROLE[[#This Row],[DATA]]))</f>
        <v>49</v>
      </c>
      <c r="D93" s="52" t="s">
        <v>1100</v>
      </c>
      <c r="E93" s="295">
        <v>88</v>
      </c>
      <c r="F93" s="173" t="s">
        <v>331</v>
      </c>
      <c r="G93" s="9" t="str">
        <f>IF(D93="","*",VLOOKUP(F93,BS_ATIVIDADE[#All],3,FALSE))</f>
        <v>OUTROS</v>
      </c>
      <c r="H93" s="205" t="s">
        <v>208</v>
      </c>
      <c r="I93" s="174" t="s">
        <v>145</v>
      </c>
      <c r="J93" s="218">
        <v>55</v>
      </c>
      <c r="K93" s="218">
        <v>132</v>
      </c>
      <c r="L93" s="84" t="s">
        <v>317</v>
      </c>
      <c r="M93" s="205" t="s">
        <v>1101</v>
      </c>
      <c r="N93" s="205" t="s">
        <v>1102</v>
      </c>
      <c r="O93" s="174">
        <v>0.375</v>
      </c>
      <c r="P93" s="174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2" t="s">
        <v>945</v>
      </c>
      <c r="W93" s="174" t="s">
        <v>1103</v>
      </c>
      <c r="X93" s="219" t="s">
        <v>662</v>
      </c>
      <c r="Y93" s="159" t="s">
        <v>665</v>
      </c>
      <c r="Z93" s="159" t="s">
        <v>668</v>
      </c>
      <c r="AA93" s="84" t="s">
        <v>1104</v>
      </c>
      <c r="AB93" s="71" t="s">
        <v>653</v>
      </c>
      <c r="AC93" s="71" t="s">
        <v>648</v>
      </c>
      <c r="AD93" s="174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3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9" t="str">
        <f>IF(BS_CONTROLE[[#This Row],[Local - Partida]]=0, "-", BS_CONTROLE[[#This Row],[Local - Partida]])</f>
        <v>ZEM1302</v>
      </c>
      <c r="AL93" s="259" t="str">
        <f>IF(BS_CONTROLE[[#This Row],[Local - Encerramento]]=0, "-", BS_CONTROLE[[#This Row],[Local - Encerramento]])</f>
        <v>Z3VZEV</v>
      </c>
      <c r="AM93" s="259" t="str">
        <f>IF(BS_CONTROLE[[#This Row],[Entre - Estações]]=0, "-", BS_CONTROLE[[#This Row],[Entre - Estações]])</f>
        <v>ZEM-ZEV</v>
      </c>
      <c r="AN93" s="259" t="str">
        <f>IF(BS_CONTROLE[[#This Row],[SB]]=0, "-", BS_CONTROLE[[#This Row],[SB]])</f>
        <v>ZEMZEV</v>
      </c>
      <c r="AO93" s="260">
        <f>IF(BS_CONTROLE[[#This Row],[SUB]]=0, "-", BS_CONTROLE[[#This Row],[SUB]])</f>
        <v>55</v>
      </c>
      <c r="AP93" s="261">
        <f>IF(BS_CONTROLE[[#This Row],[KM - Inicio]]=0, "-", BS_CONTROLE[[#This Row],[KM - Inicio]])</f>
        <v>132</v>
      </c>
      <c r="AQ93" s="261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294">
        <f t="shared" si="8"/>
        <v>0</v>
      </c>
      <c r="AZ93" s="14"/>
      <c r="BA93" s="72"/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2" t="str">
        <f>IF(BS_CONTROLE[[#This Row],[Responsavel pelo boletim]]=0, "-", BS_CONTROLE[[#This Row],[Responsavel pelo boletim]])</f>
        <v>PCM Via</v>
      </c>
      <c r="BG93" s="16"/>
      <c r="BH93" s="17">
        <v>1</v>
      </c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Produção e Intervalo</v>
      </c>
      <c r="BR93" s="19">
        <f t="shared" si="10"/>
        <v>0</v>
      </c>
      <c r="BS93" s="19">
        <f t="shared" si="11"/>
        <v>0</v>
      </c>
      <c r="BT93" s="226" t="str">
        <f t="shared" si="12"/>
        <v/>
      </c>
    </row>
    <row r="94" spans="1:72">
      <c r="A94" s="51" t="str">
        <f t="shared" si="7"/>
        <v>FRANCENILDO (TF-513)45995</v>
      </c>
      <c r="B94" s="172">
        <v>45995</v>
      </c>
      <c r="C94" s="8">
        <f>IF(BS_CONTROLE[[#This Row],[DATA]]="","",WEEKNUM(BS_CONTROLE[[#This Row],[DATA]]))</f>
        <v>49</v>
      </c>
      <c r="D94" s="52" t="s">
        <v>591</v>
      </c>
      <c r="E94" s="295">
        <v>88</v>
      </c>
      <c r="F94" s="173" t="s">
        <v>506</v>
      </c>
      <c r="G94" s="9" t="str">
        <f>IF(D94="","*",VLOOKUP(F94,BS_ATIVIDADE[#All],3,FALSE))</f>
        <v>TRILHO - SUBSTITUIÇÂO</v>
      </c>
      <c r="H94" s="205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4" t="s">
        <v>317</v>
      </c>
      <c r="J94" s="218">
        <v>55</v>
      </c>
      <c r="K94" s="218">
        <v>140.69999999999999</v>
      </c>
      <c r="L94" s="84" t="s">
        <v>317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4">
        <v>0.41666666666666669</v>
      </c>
      <c r="P94" s="174">
        <v>6.25E-2</v>
      </c>
      <c r="Q94" s="84">
        <v>18</v>
      </c>
      <c r="R94" s="10" t="str">
        <f>IFERROR(_xlfn.XLOOKUP(F94, BS_ATIVIDADE[ATIVIDADE],BS_ATIVIDADE[UNIDADE] ), "*")</f>
        <v>M</v>
      </c>
      <c r="S94" s="26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2" t="s">
        <v>1105</v>
      </c>
      <c r="W94" s="174" t="s">
        <v>1096</v>
      </c>
      <c r="X94" s="219" t="s">
        <v>662</v>
      </c>
      <c r="Y94" s="159" t="s">
        <v>665</v>
      </c>
      <c r="Z94" s="159" t="s">
        <v>667</v>
      </c>
      <c r="AA94" s="84" t="s">
        <v>317</v>
      </c>
      <c r="AB94" s="71" t="s">
        <v>317</v>
      </c>
      <c r="AC94" s="71" t="s">
        <v>317</v>
      </c>
      <c r="AD94" s="174" t="s">
        <v>317</v>
      </c>
      <c r="AE94" s="84" t="s">
        <v>317</v>
      </c>
      <c r="AF94" s="84" t="s">
        <v>317</v>
      </c>
      <c r="AG94" s="84" t="s">
        <v>317</v>
      </c>
      <c r="AH94" s="49"/>
      <c r="AI94" s="143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9" t="str">
        <f>IF(BS_CONTROLE[[#This Row],[Local - Partida]]=0, "-", BS_CONTROLE[[#This Row],[Local - Partida]])</f>
        <v>ZMS1402</v>
      </c>
      <c r="AL94" s="259" t="str">
        <f>IF(BS_CONTROLE[[#This Row],[Local - Encerramento]]=0, "-", BS_CONTROLE[[#This Row],[Local - Encerramento]])</f>
        <v>-</v>
      </c>
      <c r="AM94" s="259" t="str">
        <f>IF(BS_CONTROLE[[#This Row],[Entre - Estações]]=0, "-", BS_CONTROLE[[#This Row],[Entre - Estações]])</f>
        <v>ZEM-ZEJ</v>
      </c>
      <c r="AN94" s="259" t="str">
        <f>IF(BS_CONTROLE[[#This Row],[SB]]=0, "-", BS_CONTROLE[[#This Row],[SB]])</f>
        <v>ZMS1402</v>
      </c>
      <c r="AO94" s="260">
        <f>IF(BS_CONTROLE[[#This Row],[SUB]]=0, "-", BS_CONTROLE[[#This Row],[SUB]])</f>
        <v>55</v>
      </c>
      <c r="AP94" s="261">
        <f>IF(BS_CONTROLE[[#This Row],[KM - Inicio]]=0, "-", BS_CONTROLE[[#This Row],[KM - Inicio]])</f>
        <v>140.69999999999999</v>
      </c>
      <c r="AQ94" s="261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294">
        <f t="shared" si="8"/>
        <v>0</v>
      </c>
      <c r="AZ94" s="14"/>
      <c r="BA94" s="72"/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2" t="str">
        <f>IF(BS_CONTROLE[[#This Row],[Responsavel pelo boletim]]=0, "-", BS_CONTROLE[[#This Row],[Responsavel pelo boletim]])</f>
        <v>Onil</v>
      </c>
      <c r="BG94" s="16"/>
      <c r="BH94" s="17">
        <v>1</v>
      </c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295">
        <v>90</v>
      </c>
      <c r="F95" s="173"/>
      <c r="G95" s="9" t="str">
        <f>IF(D95="","*",VLOOKUP(F95,BS_ATIVIDADE[#All],3,FALSE))</f>
        <v>*</v>
      </c>
      <c r="H95" s="205"/>
      <c r="I95" s="174"/>
      <c r="J95" s="218"/>
      <c r="K95" s="218"/>
      <c r="L95" s="84" t="s">
        <v>317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6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2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9" t="str">
        <f>IF(BS_CONTROLE[[#This Row],[Local - Partida]]=0, "-", BS_CONTROLE[[#This Row],[Local - Partida]])</f>
        <v>-</v>
      </c>
      <c r="AL95" s="259" t="str">
        <f>IF(BS_CONTROLE[[#This Row],[Local - Encerramento]]=0, "-", BS_CONTROLE[[#This Row],[Local - Encerramento]])</f>
        <v>-</v>
      </c>
      <c r="AM95" s="259" t="str">
        <f>IF(BS_CONTROLE[[#This Row],[Entre - Estações]]=0, "-", BS_CONTROLE[[#This Row],[Entre - Estações]])</f>
        <v>-</v>
      </c>
      <c r="AN95" s="259" t="str">
        <f>IF(BS_CONTROLE[[#This Row],[SB]]=0, "-", BS_CONTROLE[[#This Row],[SB]])</f>
        <v>-</v>
      </c>
      <c r="AO95" s="260" t="str">
        <f>IF(BS_CONTROLE[[#This Row],[SUB]]=0, "-", BS_CONTROLE[[#This Row],[SUB]])</f>
        <v>-</v>
      </c>
      <c r="AP95" s="261" t="str">
        <f>IF(BS_CONTROLE[[#This Row],[KM - Inicio]]=0, "-", BS_CONTROLE[[#This Row],[KM - Inicio]])</f>
        <v>-</v>
      </c>
      <c r="AQ95" s="261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4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2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>
      <c r="A96" s="51" t="str">
        <f t="shared" si="7"/>
        <v>HUELTON (TP-725)45995</v>
      </c>
      <c r="B96" s="172">
        <v>45995</v>
      </c>
      <c r="C96" s="8">
        <f>IF(BS_CONTROLE[[#This Row],[DATA]]="","",WEEKNUM(BS_CONTROLE[[#This Row],[DATA]]))</f>
        <v>49</v>
      </c>
      <c r="D96" s="52" t="s">
        <v>596</v>
      </c>
      <c r="E96" s="295">
        <v>90</v>
      </c>
      <c r="F96" s="173" t="s">
        <v>499</v>
      </c>
      <c r="G96" s="9" t="str">
        <f>IF(D96="","*",VLOOKUP(F96,BS_ATIVIDADE[#All],3,FALSE))</f>
        <v>SOLDA</v>
      </c>
      <c r="H96" s="205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4" t="s">
        <v>317</v>
      </c>
      <c r="J96" s="218">
        <v>54</v>
      </c>
      <c r="K96" s="218">
        <v>68.3</v>
      </c>
      <c r="L96" s="84" t="s">
        <v>317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4">
        <v>0.41666666666666669</v>
      </c>
      <c r="P96" s="174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2" t="s">
        <v>1106</v>
      </c>
      <c r="W96" s="174" t="s">
        <v>1099</v>
      </c>
      <c r="X96" s="219" t="s">
        <v>662</v>
      </c>
      <c r="Y96" s="159" t="s">
        <v>665</v>
      </c>
      <c r="Z96" s="159" t="s">
        <v>669</v>
      </c>
      <c r="AA96" s="84" t="s">
        <v>317</v>
      </c>
      <c r="AB96" s="71" t="s">
        <v>317</v>
      </c>
      <c r="AC96" s="71" t="s">
        <v>317</v>
      </c>
      <c r="AD96" s="174" t="s">
        <v>317</v>
      </c>
      <c r="AE96" s="84" t="s">
        <v>317</v>
      </c>
      <c r="AF96" s="84" t="s">
        <v>317</v>
      </c>
      <c r="AG96" s="84" t="s">
        <v>317</v>
      </c>
      <c r="AH96" s="49"/>
      <c r="AI96" s="143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9" t="str">
        <f>IF(BS_CONTROLE[[#This Row],[Local - Partida]]=0, "-", BS_CONTROLE[[#This Row],[Local - Partida]])</f>
        <v>K69K671</v>
      </c>
      <c r="AL96" s="259" t="str">
        <f>IF(BS_CONTROLE[[#This Row],[Local - Encerramento]]=0, "-", BS_CONTROLE[[#This Row],[Local - Encerramento]])</f>
        <v>-</v>
      </c>
      <c r="AM96" s="259" t="str">
        <f>IF(BS_CONTROLE[[#This Row],[Entre - Estações]]=0, "-", BS_CONTROLE[[#This Row],[Entre - Estações]])</f>
        <v>069-ZEV</v>
      </c>
      <c r="AN96" s="259" t="str">
        <f>IF(BS_CONTROLE[[#This Row],[SB]]=0, "-", BS_CONTROLE[[#This Row],[SB]])</f>
        <v>K69K671</v>
      </c>
      <c r="AO96" s="260">
        <f>IF(BS_CONTROLE[[#This Row],[SUB]]=0, "-", BS_CONTROLE[[#This Row],[SUB]])</f>
        <v>54</v>
      </c>
      <c r="AP96" s="261">
        <f>IF(BS_CONTROLE[[#This Row],[KM - Inicio]]=0, "-", BS_CONTROLE[[#This Row],[KM - Inicio]])</f>
        <v>68.3</v>
      </c>
      <c r="AQ96" s="261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294">
        <f t="shared" si="8"/>
        <v>0</v>
      </c>
      <c r="AZ96" s="14"/>
      <c r="BA96" s="72"/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2" t="str">
        <f>IF(BS_CONTROLE[[#This Row],[Responsavel pelo boletim]]=0, "-", BS_CONTROLE[[#This Row],[Responsavel pelo boletim]])</f>
        <v>Huelton</v>
      </c>
      <c r="BG96" s="16"/>
      <c r="BH96" s="17">
        <v>1</v>
      </c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Produção e Intervalo</v>
      </c>
      <c r="BR96" s="19">
        <f t="shared" si="10"/>
        <v>0</v>
      </c>
      <c r="BS96" s="19">
        <f t="shared" si="11"/>
        <v>0</v>
      </c>
      <c r="BT96" s="226" t="str">
        <f t="shared" si="12"/>
        <v/>
      </c>
    </row>
    <row r="97" spans="1:72">
      <c r="A97" s="51" t="str">
        <f t="shared" si="7"/>
        <v>W6145995</v>
      </c>
      <c r="B97" s="172">
        <v>45995</v>
      </c>
      <c r="C97" s="8">
        <f>IF(BS_CONTROLE[[#This Row],[DATA]]="","",WEEKNUM(BS_CONTROLE[[#This Row],[DATA]]))</f>
        <v>49</v>
      </c>
      <c r="D97" s="52" t="s">
        <v>539</v>
      </c>
      <c r="E97" s="295">
        <v>91</v>
      </c>
      <c r="F97" s="173" t="s">
        <v>331</v>
      </c>
      <c r="G97" s="9" t="str">
        <f>IF(D97="","*",VLOOKUP(F97,BS_ATIVIDADE[#All],3,FALSE))</f>
        <v>OUTROS</v>
      </c>
      <c r="H97" s="174" t="s">
        <v>143</v>
      </c>
      <c r="I97" s="174" t="s">
        <v>143</v>
      </c>
      <c r="J97" s="218">
        <v>92</v>
      </c>
      <c r="K97" s="218">
        <v>83.7</v>
      </c>
      <c r="L97" s="218" t="s">
        <v>317</v>
      </c>
      <c r="M97" s="218" t="s">
        <v>957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4">
        <v>0.3125</v>
      </c>
      <c r="P97" s="174">
        <v>4.1666666666666664E-2</v>
      </c>
      <c r="Q97" s="218">
        <v>1</v>
      </c>
      <c r="R97" s="10" t="str">
        <f>IFERROR(_xlfn.XLOOKUP(F97, BS_ATIVIDADE[ATIVIDADE],BS_ATIVIDADE[UNIDADE] ), "*")</f>
        <v>BINÁRIO</v>
      </c>
      <c r="S97" s="26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2" t="s">
        <v>958</v>
      </c>
      <c r="W97" s="262" t="s">
        <v>1107</v>
      </c>
      <c r="X97" s="219" t="s">
        <v>657</v>
      </c>
      <c r="Y97" s="159" t="s">
        <v>656</v>
      </c>
      <c r="Z97" s="159" t="s">
        <v>658</v>
      </c>
      <c r="AA97" s="84" t="s">
        <v>1108</v>
      </c>
      <c r="AB97" s="71" t="s">
        <v>653</v>
      </c>
      <c r="AC97" s="71" t="s">
        <v>648</v>
      </c>
      <c r="AD97" s="174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3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9" t="str">
        <f>IF(BS_CONTROLE[[#This Row],[Local - Partida]]=0, "-", BS_CONTROLE[[#This Row],[Local - Partida]])</f>
        <v>K67ZEV1</v>
      </c>
      <c r="AL97" s="259" t="str">
        <f>IF(BS_CONTROLE[[#This Row],[Local - Encerramento]]=0, "-", BS_CONTROLE[[#This Row],[Local - Encerramento]])</f>
        <v>K67ZEV1</v>
      </c>
      <c r="AM97" s="259" t="str">
        <f>IF(BS_CONTROLE[[#This Row],[Entre - Estações]]=0, "-", BS_CONTROLE[[#This Row],[Entre - Estações]])</f>
        <v>ZEV-ZXW</v>
      </c>
      <c r="AN97" s="259" t="str">
        <f>IF(BS_CONTROLE[[#This Row],[SB]]=0, "-", BS_CONTROLE[[#This Row],[SB]])</f>
        <v>K84ZXW2</v>
      </c>
      <c r="AO97" s="260">
        <f>IF(BS_CONTROLE[[#This Row],[SUB]]=0, "-", BS_CONTROLE[[#This Row],[SUB]])</f>
        <v>92</v>
      </c>
      <c r="AP97" s="261">
        <f>IF(BS_CONTROLE[[#This Row],[KM - Inicio]]=0, "-", BS_CONTROLE[[#This Row],[KM - Inicio]])</f>
        <v>83.7</v>
      </c>
      <c r="AQ97" s="261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294">
        <f t="shared" si="8"/>
        <v>0</v>
      </c>
      <c r="AZ97" s="14"/>
      <c r="BA97" s="72"/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2" t="str">
        <f>IF(BS_CONTROLE[[#This Row],[Responsavel pelo boletim]]=0, "-", BS_CONTROLE[[#This Row],[Responsavel pelo boletim]])</f>
        <v>Moisés</v>
      </c>
      <c r="BG97" s="16"/>
      <c r="BH97" s="17">
        <v>1</v>
      </c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Produção e Intervalo</v>
      </c>
      <c r="BR97" s="19">
        <f t="shared" si="10"/>
        <v>0</v>
      </c>
      <c r="BS97" s="19">
        <f t="shared" si="11"/>
        <v>0</v>
      </c>
      <c r="BT97" s="226" t="str">
        <f t="shared" si="12"/>
        <v/>
      </c>
    </row>
    <row r="98" spans="1:72">
      <c r="A98" s="51" t="str">
        <f t="shared" si="7"/>
        <v>EDSON (TP-719)45995</v>
      </c>
      <c r="B98" s="172">
        <v>45995</v>
      </c>
      <c r="C98" s="8">
        <f>IF(BS_CONTROLE[[#This Row],[DATA]]="","",WEEKNUM(BS_CONTROLE[[#This Row],[DATA]]))</f>
        <v>49</v>
      </c>
      <c r="D98" s="52" t="s">
        <v>584</v>
      </c>
      <c r="E98" s="295">
        <v>92</v>
      </c>
      <c r="F98" s="173" t="s">
        <v>469</v>
      </c>
      <c r="G98" s="9" t="str">
        <f>IF(D98="","*",VLOOKUP(F98,BS_ATIVIDADE[#All],3,FALSE))</f>
        <v>ALÍVIO</v>
      </c>
      <c r="H98" s="205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4" t="s">
        <v>317</v>
      </c>
      <c r="J98" s="218">
        <v>92</v>
      </c>
      <c r="K98" s="218">
        <v>95.5</v>
      </c>
      <c r="L98" s="84" t="s">
        <v>317</v>
      </c>
      <c r="M98" s="2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4">
        <v>0.41666666666666669</v>
      </c>
      <c r="P98" s="174">
        <v>6.25E-2</v>
      </c>
      <c r="Q98" s="84">
        <v>300</v>
      </c>
      <c r="R98" s="10" t="str">
        <f>IFERROR(_xlfn.XLOOKUP(F98, BS_ATIVIDADE[ATIVIDADE],BS_ATIVIDADE[UNIDADE] ), "*")</f>
        <v>M</v>
      </c>
      <c r="S98" s="26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2" t="s">
        <v>958</v>
      </c>
      <c r="W98" s="174" t="s">
        <v>1109</v>
      </c>
      <c r="X98" s="219" t="s">
        <v>662</v>
      </c>
      <c r="Y98" s="159" t="s">
        <v>665</v>
      </c>
      <c r="Z98" s="159" t="s">
        <v>667</v>
      </c>
      <c r="AA98" s="84" t="s">
        <v>317</v>
      </c>
      <c r="AB98" s="71" t="s">
        <v>317</v>
      </c>
      <c r="AC98" s="71" t="s">
        <v>317</v>
      </c>
      <c r="AD98" s="174" t="s">
        <v>317</v>
      </c>
      <c r="AE98" s="84" t="s">
        <v>317</v>
      </c>
      <c r="AF98" s="84" t="s">
        <v>317</v>
      </c>
      <c r="AG98" s="84" t="s">
        <v>317</v>
      </c>
      <c r="AH98" s="49"/>
      <c r="AI98" s="143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9" t="str">
        <f>IF(BS_CONTROLE[[#This Row],[Local - Partida]]=0, "-", BS_CONTROLE[[#This Row],[Local - Partida]])</f>
        <v>K96K952</v>
      </c>
      <c r="AL98" s="259" t="str">
        <f>IF(BS_CONTROLE[[#This Row],[Local - Encerramento]]=0, "-", BS_CONTROLE[[#This Row],[Local - Encerramento]])</f>
        <v>-</v>
      </c>
      <c r="AM98" s="259" t="str">
        <f>IF(BS_CONTROLE[[#This Row],[Entre - Estações]]=0, "-", BS_CONTROLE[[#This Row],[Entre - Estações]])</f>
        <v>ZWU-ZDC</v>
      </c>
      <c r="AN98" s="259" t="str">
        <f>IF(BS_CONTROLE[[#This Row],[SB]]=0, "-", BS_CONTROLE[[#This Row],[SB]])</f>
        <v>K96K952</v>
      </c>
      <c r="AO98" s="260">
        <f>IF(BS_CONTROLE[[#This Row],[SUB]]=0, "-", BS_CONTROLE[[#This Row],[SUB]])</f>
        <v>92</v>
      </c>
      <c r="AP98" s="261">
        <f>IF(BS_CONTROLE[[#This Row],[KM - Inicio]]=0, "-", BS_CONTROLE[[#This Row],[KM - Inicio]])</f>
        <v>95.5</v>
      </c>
      <c r="AQ98" s="261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294">
        <f t="shared" si="8"/>
        <v>0</v>
      </c>
      <c r="AZ98" s="14"/>
      <c r="BA98" s="72"/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069-ZEV</v>
      </c>
      <c r="BF98" s="262" t="str">
        <f>IF(BS_CONTROLE[[#This Row],[Responsavel pelo boletim]]=0, "-", BS_CONTROLE[[#This Row],[Responsavel pelo boletim]])</f>
        <v>Moisés</v>
      </c>
      <c r="BG98" s="16"/>
      <c r="BH98" s="17">
        <v>1</v>
      </c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Produção e Intervalo</v>
      </c>
      <c r="BR98" s="19">
        <f t="shared" si="10"/>
        <v>0</v>
      </c>
      <c r="BS98" s="19">
        <f t="shared" si="11"/>
        <v>0</v>
      </c>
      <c r="BT98" s="226" t="str">
        <f t="shared" si="12"/>
        <v/>
      </c>
    </row>
    <row r="99" spans="1:72">
      <c r="A99" s="51" t="str">
        <f t="shared" si="7"/>
        <v>LEANDRO (TP-727)45995</v>
      </c>
      <c r="B99" s="172">
        <v>45995</v>
      </c>
      <c r="C99" s="8">
        <f>IF(BS_CONTROLE[[#This Row],[DATA]]="","",WEEKNUM(BS_CONTROLE[[#This Row],[DATA]]))</f>
        <v>49</v>
      </c>
      <c r="D99" s="52" t="s">
        <v>615</v>
      </c>
      <c r="E99" s="295">
        <v>93</v>
      </c>
      <c r="F99" s="173" t="s">
        <v>506</v>
      </c>
      <c r="G99" s="9" t="str">
        <f>IF(D99="","*",VLOOKUP(F99,BS_ATIVIDADE[#All],3,FALSE))</f>
        <v>TRILHO - SUBSTITUIÇÂO</v>
      </c>
      <c r="H99" s="205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4" t="s">
        <v>317</v>
      </c>
      <c r="J99" s="218">
        <v>92</v>
      </c>
      <c r="K99" s="218">
        <v>103.3</v>
      </c>
      <c r="L99" s="84" t="s">
        <v>317</v>
      </c>
      <c r="M99" s="20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4">
        <v>0.45833333333333331</v>
      </c>
      <c r="P99" s="174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2" t="s">
        <v>958</v>
      </c>
      <c r="W99" s="174" t="s">
        <v>1110</v>
      </c>
      <c r="X99" s="219" t="s">
        <v>662</v>
      </c>
      <c r="Y99" s="159" t="s">
        <v>665</v>
      </c>
      <c r="Z99" s="159" t="s">
        <v>670</v>
      </c>
      <c r="AA99" s="84" t="s">
        <v>317</v>
      </c>
      <c r="AB99" s="71" t="s">
        <v>317</v>
      </c>
      <c r="AC99" s="71" t="s">
        <v>317</v>
      </c>
      <c r="AD99" s="174" t="s">
        <v>317</v>
      </c>
      <c r="AE99" s="84" t="s">
        <v>317</v>
      </c>
      <c r="AF99" s="84" t="s">
        <v>317</v>
      </c>
      <c r="AG99" s="84" t="s">
        <v>317</v>
      </c>
      <c r="AH99" s="49"/>
      <c r="AI99" s="143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9" t="str">
        <f>IF(BS_CONTROLE[[#This Row],[Local - Partida]]=0, "-", BS_CONTROLE[[#This Row],[Local - Partida]])</f>
        <v>ZGP2</v>
      </c>
      <c r="AL99" s="259" t="str">
        <f>IF(BS_CONTROLE[[#This Row],[Local - Encerramento]]=0, "-", BS_CONTROLE[[#This Row],[Local - Encerramento]])</f>
        <v>-</v>
      </c>
      <c r="AM99" s="259" t="str">
        <f>IF(BS_CONTROLE[[#This Row],[Entre - Estações]]=0, "-", BS_CONTROLE[[#This Row],[Entre - Estações]])</f>
        <v>ZGP</v>
      </c>
      <c r="AN99" s="259" t="str">
        <f>IF(BS_CONTROLE[[#This Row],[SB]]=0, "-", BS_CONTROLE[[#This Row],[SB]])</f>
        <v>ZGP2</v>
      </c>
      <c r="AO99" s="260">
        <f>IF(BS_CONTROLE[[#This Row],[SUB]]=0, "-", BS_CONTROLE[[#This Row],[SUB]])</f>
        <v>92</v>
      </c>
      <c r="AP99" s="261">
        <f>IF(BS_CONTROLE[[#This Row],[KM - Inicio]]=0, "-", BS_CONTROLE[[#This Row],[KM - Inicio]])</f>
        <v>103.3</v>
      </c>
      <c r="AQ99" s="261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294">
        <f t="shared" si="8"/>
        <v>0</v>
      </c>
      <c r="AZ99" s="14"/>
      <c r="BA99" s="72"/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2" t="str">
        <f>IF(BS_CONTROLE[[#This Row],[Responsavel pelo boletim]]=0, "-", BS_CONTROLE[[#This Row],[Responsavel pelo boletim]])</f>
        <v>Moisés</v>
      </c>
      <c r="BG99" s="16"/>
      <c r="BH99" s="17">
        <v>1</v>
      </c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295">
        <v>94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317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6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2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9" t="str">
        <f>IF(BS_CONTROLE[[#This Row],[Local - Partida]]=0, "-", BS_CONTROLE[[#This Row],[Local - Partida]])</f>
        <v>-</v>
      </c>
      <c r="AL100" s="259" t="str">
        <f>IF(BS_CONTROLE[[#This Row],[Local - Encerramento]]=0, "-", BS_CONTROLE[[#This Row],[Local - Encerramento]])</f>
        <v>-</v>
      </c>
      <c r="AM100" s="259" t="str">
        <f>IF(BS_CONTROLE[[#This Row],[Entre - Estações]]=0, "-", BS_CONTROLE[[#This Row],[Entre - Estações]])</f>
        <v>-</v>
      </c>
      <c r="AN100" s="259" t="str">
        <f>IF(BS_CONTROLE[[#This Row],[SB]]=0, "-", BS_CONTROLE[[#This Row],[SB]])</f>
        <v>-</v>
      </c>
      <c r="AO100" s="260" t="str">
        <f>IF(BS_CONTROLE[[#This Row],[SUB]]=0, "-", BS_CONTROLE[[#This Row],[SUB]])</f>
        <v>-</v>
      </c>
      <c r="AP100" s="261" t="str">
        <f>IF(BS_CONTROLE[[#This Row],[KM - Inicio]]=0, "-", BS_CONTROLE[[#This Row],[KM - Inicio]])</f>
        <v>-</v>
      </c>
      <c r="AQ100" s="261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4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2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>
      <c r="A101" s="51" t="str">
        <f t="shared" ref="A101:A163" si="13">D101&amp;B101</f>
        <v>A8445995</v>
      </c>
      <c r="B101" s="172">
        <v>45995</v>
      </c>
      <c r="C101" s="8">
        <f>IF(BS_CONTROLE[[#This Row],[DATA]]="","",WEEKNUM(BS_CONTROLE[[#This Row],[DATA]]))</f>
        <v>49</v>
      </c>
      <c r="D101" s="52" t="s">
        <v>445</v>
      </c>
      <c r="E101" s="295">
        <v>95</v>
      </c>
      <c r="F101" s="173" t="s">
        <v>338</v>
      </c>
      <c r="G101" s="9" t="str">
        <f>IF(D101="","*",VLOOKUP(F101,BS_ATIVIDADE[#All],3,FALSE))</f>
        <v>DETECÇÃO</v>
      </c>
      <c r="H101" s="174" t="s">
        <v>178</v>
      </c>
      <c r="I101" s="174" t="s">
        <v>61</v>
      </c>
      <c r="J101" s="218">
        <v>54</v>
      </c>
      <c r="K101" s="218">
        <v>105.5</v>
      </c>
      <c r="L101" s="84" t="s">
        <v>317</v>
      </c>
      <c r="M101" s="205" t="s">
        <v>1111</v>
      </c>
      <c r="N101" s="205" t="s">
        <v>1112</v>
      </c>
      <c r="O101" s="174">
        <v>0.3125</v>
      </c>
      <c r="P101" s="174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2" t="s">
        <v>1113</v>
      </c>
      <c r="W101" s="174" t="s">
        <v>1114</v>
      </c>
      <c r="X101" s="219" t="s">
        <v>657</v>
      </c>
      <c r="Y101" s="159" t="s">
        <v>656</v>
      </c>
      <c r="Z101" s="159" t="s">
        <v>663</v>
      </c>
      <c r="AA101" s="84">
        <v>1</v>
      </c>
      <c r="AB101" s="71" t="s">
        <v>653</v>
      </c>
      <c r="AC101" s="71" t="s">
        <v>648</v>
      </c>
      <c r="AD101" s="174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3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9" t="str">
        <f>IF(BS_CONTROLE[[#This Row],[Local - Partida]]=0, "-", BS_CONTROLE[[#This Row],[Local - Partida]])</f>
        <v>ZPT1051</v>
      </c>
      <c r="AL101" s="259" t="str">
        <f>IF(BS_CONTROLE[[#This Row],[Local - Encerramento]]=0, "-", BS_CONTROLE[[#This Row],[Local - Encerramento]])</f>
        <v>ZEM1</v>
      </c>
      <c r="AM101" s="259" t="str">
        <f>IF(BS_CONTROLE[[#This Row],[Entre - Estações]]=0, "-", BS_CONTROLE[[#This Row],[Entre - Estações]])</f>
        <v>ZPT-ZEM</v>
      </c>
      <c r="AN101" s="259" t="str">
        <f>IF(BS_CONTROLE[[#This Row],[SB]]=0, "-", BS_CONTROLE[[#This Row],[SB]])</f>
        <v>ZPTZEM</v>
      </c>
      <c r="AO101" s="260">
        <f>IF(BS_CONTROLE[[#This Row],[SUB]]=0, "-", BS_CONTROLE[[#This Row],[SUB]])</f>
        <v>54</v>
      </c>
      <c r="AP101" s="261">
        <f>IF(BS_CONTROLE[[#This Row],[KM - Inicio]]=0, "-", BS_CONTROLE[[#This Row],[KM - Inicio]])</f>
        <v>105.5</v>
      </c>
      <c r="AQ101" s="261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294">
        <f t="shared" ref="AY101:AY163" si="14">IF(D101="","*",IFERROR(IF(ISODD(COUNT(AS101:AX695)),"ERRO",SUM((AT101-AS101),(AV101-AU101),(AX101-AW101))),"ERRO"))</f>
        <v>0</v>
      </c>
      <c r="AZ101" s="14"/>
      <c r="BA101" s="72"/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2" t="str">
        <f>IF(BS_CONTROLE[[#This Row],[Responsavel pelo boletim]]=0, "-", BS_CONTROLE[[#This Row],[Responsavel pelo boletim]])</f>
        <v>Benedito</v>
      </c>
      <c r="BG101" s="16"/>
      <c r="BH101" s="17">
        <v>1</v>
      </c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Produção e Intervalo</v>
      </c>
      <c r="BR101" s="19">
        <f t="shared" ref="BR101:BR163" si="16">IF(OR(B101="",F101=""),"*",AY101/P101)</f>
        <v>0</v>
      </c>
      <c r="BS101" s="19">
        <f t="shared" ref="BS101:BS163" si="17">IF(OR(B101="",F101=""),"*",BA101/Q101)</f>
        <v>0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295">
        <v>96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317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6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2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9" t="str">
        <f>IF(BS_CONTROLE[[#This Row],[Local - Partida]]=0, "-", BS_CONTROLE[[#This Row],[Local - Partida]])</f>
        <v>-</v>
      </c>
      <c r="AL102" s="259" t="str">
        <f>IF(BS_CONTROLE[[#This Row],[Local - Encerramento]]=0, "-", BS_CONTROLE[[#This Row],[Local - Encerramento]])</f>
        <v>-</v>
      </c>
      <c r="AM102" s="259" t="str">
        <f>IF(BS_CONTROLE[[#This Row],[Entre - Estações]]=0, "-", BS_CONTROLE[[#This Row],[Entre - Estações]])</f>
        <v>-</v>
      </c>
      <c r="AN102" s="259" t="str">
        <f>IF(BS_CONTROLE[[#This Row],[SB]]=0, "-", BS_CONTROLE[[#This Row],[SB]])</f>
        <v>-</v>
      </c>
      <c r="AO102" s="260" t="str">
        <f>IF(BS_CONTROLE[[#This Row],[SUB]]=0, "-", BS_CONTROLE[[#This Row],[SUB]])</f>
        <v>-</v>
      </c>
      <c r="AP102" s="261" t="str">
        <f>IF(BS_CONTROLE[[#This Row],[KM - Inicio]]=0, "-", BS_CONTROLE[[#This Row],[KM - Inicio]])</f>
        <v>-</v>
      </c>
      <c r="AQ102" s="261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4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2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>
      <c r="A103" s="51" t="str">
        <f t="shared" si="13"/>
        <v>V8545995</v>
      </c>
      <c r="B103" s="172">
        <v>45995</v>
      </c>
      <c r="C103" s="8">
        <f>IF(BS_CONTROLE[[#This Row],[DATA]]="","",WEEKNUM(BS_CONTROLE[[#This Row],[DATA]]))</f>
        <v>49</v>
      </c>
      <c r="D103" s="52" t="s">
        <v>513</v>
      </c>
      <c r="E103" s="295">
        <v>608</v>
      </c>
      <c r="F103" s="71" t="s">
        <v>422</v>
      </c>
      <c r="G103" s="9" t="str">
        <f>IF(D103="","*",VLOOKUP(F103,BS_ATIVIDADE[#All],3,FALSE))</f>
        <v>MECANIZAÇÃO - SOCADORA</v>
      </c>
      <c r="H103" s="174" t="s">
        <v>983</v>
      </c>
      <c r="I103" s="174" t="s">
        <v>951</v>
      </c>
      <c r="J103" s="218">
        <v>30</v>
      </c>
      <c r="K103" s="218">
        <v>114.3</v>
      </c>
      <c r="L103" s="218">
        <v>115</v>
      </c>
      <c r="M103" s="205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4">
        <v>0.35416666666666669</v>
      </c>
      <c r="P103" s="174">
        <v>8.3333333333333329E-2</v>
      </c>
      <c r="Q103" s="218">
        <v>700</v>
      </c>
      <c r="R103" s="10" t="str">
        <f>IFERROR(_xlfn.XLOOKUP(F103, BS_ATIVIDADE[ATIVIDADE],BS_ATIVIDADE[UNIDADE] ), "*")</f>
        <v>M</v>
      </c>
      <c r="S103" s="26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2" t="s">
        <v>924</v>
      </c>
      <c r="W103" s="262" t="s">
        <v>1092</v>
      </c>
      <c r="X103" s="219" t="s">
        <v>662</v>
      </c>
      <c r="Y103" s="159" t="s">
        <v>665</v>
      </c>
      <c r="Z103" s="159" t="s">
        <v>668</v>
      </c>
      <c r="AA103" s="218">
        <v>1</v>
      </c>
      <c r="AB103" s="173" t="s">
        <v>653</v>
      </c>
      <c r="AC103" s="173" t="s">
        <v>648</v>
      </c>
      <c r="AD103" s="317">
        <v>0.25</v>
      </c>
      <c r="AE103" s="218">
        <v>6235</v>
      </c>
      <c r="AF103" s="218">
        <v>6215</v>
      </c>
      <c r="AG103" s="218" t="s">
        <v>317</v>
      </c>
      <c r="AH103" s="49"/>
      <c r="AI103" s="143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9" t="str">
        <f>IF(BS_CONTROLE[[#This Row],[Local - Partida]]=0, "-", BS_CONTROLE[[#This Row],[Local - Partida]])</f>
        <v>109ZPT2</v>
      </c>
      <c r="AL103" s="259" t="str">
        <f>IF(BS_CONTROLE[[#This Row],[Local - Encerramento]]=0, "-", BS_CONTROLE[[#This Row],[Local - Encerramento]])</f>
        <v>ZPTZDR</v>
      </c>
      <c r="AM103" s="259" t="str">
        <f>IF(BS_CONTROLE[[#This Row],[Entre - Estações]]=0, "-", BS_CONTROLE[[#This Row],[Entre - Estações]])</f>
        <v>ZGM1</v>
      </c>
      <c r="AN103" s="259" t="str">
        <f>IF(BS_CONTROLE[[#This Row],[SB]]=0, "-", BS_CONTROLE[[#This Row],[SB]])</f>
        <v>ZGM1</v>
      </c>
      <c r="AO103" s="260">
        <f>IF(BS_CONTROLE[[#This Row],[SUB]]=0, "-", BS_CONTROLE[[#This Row],[SUB]])</f>
        <v>30</v>
      </c>
      <c r="AP103" s="261">
        <f>IF(BS_CONTROLE[[#This Row],[KM - Inicio]]=0, "-", BS_CONTROLE[[#This Row],[KM - Inicio]])</f>
        <v>114.3</v>
      </c>
      <c r="AQ103" s="261">
        <f>IF(BS_CONTROLE[[#This Row],[KM - Fim]]=0, "-", BS_CONTROLE[[#This Row],[KM - Fim]])</f>
        <v>115</v>
      </c>
      <c r="AR103" s="39"/>
      <c r="AS103" s="39"/>
      <c r="AT103" s="39"/>
      <c r="AU103" s="39"/>
      <c r="AV103" s="39"/>
      <c r="AW103" s="39"/>
      <c r="AX103" s="39"/>
      <c r="AY103" s="294">
        <f t="shared" si="14"/>
        <v>0</v>
      </c>
      <c r="AZ103" s="14"/>
      <c r="BA103" s="72"/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2" t="str">
        <f>IF(BS_CONTROLE[[#This Row],[Responsavel pelo boletim]]=0, "-", BS_CONTROLE[[#This Row],[Responsavel pelo boletim]])</f>
        <v>Saulo</v>
      </c>
      <c r="BG103" s="16"/>
      <c r="BH103" s="17">
        <v>1</v>
      </c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6" t="str">
        <f t="shared" si="18"/>
        <v/>
      </c>
    </row>
    <row r="104" spans="1:72">
      <c r="A104" s="51" t="str">
        <f t="shared" si="13"/>
        <v>DIEGO (TF-42)45995</v>
      </c>
      <c r="B104" s="172">
        <v>45995</v>
      </c>
      <c r="C104" s="8">
        <f>IF(BS_CONTROLE[[#This Row],[DATA]]="","",WEEKNUM(BS_CONTROLE[[#This Row],[DATA]]))</f>
        <v>49</v>
      </c>
      <c r="D104" s="52" t="s">
        <v>579</v>
      </c>
      <c r="E104" s="295">
        <v>46</v>
      </c>
      <c r="F104" s="173" t="s">
        <v>395</v>
      </c>
      <c r="G104" s="9" t="str">
        <f>IF(D104="","*",VLOOKUP(F104,BS_ATIVIDADE[#All],3,FALSE))</f>
        <v>LIMPEZA LASTRO</v>
      </c>
      <c r="H104" s="174" t="s">
        <v>317</v>
      </c>
      <c r="I104" s="174" t="s">
        <v>317</v>
      </c>
      <c r="J104" s="218">
        <v>53</v>
      </c>
      <c r="K104" s="218">
        <v>115.5</v>
      </c>
      <c r="L104" s="84" t="s">
        <v>317</v>
      </c>
      <c r="M104" s="20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4">
        <v>0.45833333333333331</v>
      </c>
      <c r="P104" s="174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2" t="s">
        <v>958</v>
      </c>
      <c r="W104" s="174" t="s">
        <v>928</v>
      </c>
      <c r="X104" s="219" t="s">
        <v>662</v>
      </c>
      <c r="Y104" s="159" t="s">
        <v>665</v>
      </c>
      <c r="Z104" s="159" t="s">
        <v>670</v>
      </c>
      <c r="AA104" s="84" t="s">
        <v>317</v>
      </c>
      <c r="AB104" s="71" t="s">
        <v>317</v>
      </c>
      <c r="AC104" s="71" t="s">
        <v>317</v>
      </c>
      <c r="AD104" s="174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3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9" t="str">
        <f>IF(BS_CONTROLE[[#This Row],[Local - Partida]]=0, "-", BS_CONTROLE[[#This Row],[Local - Partida]])</f>
        <v>-</v>
      </c>
      <c r="AL104" s="259" t="str">
        <f>IF(BS_CONTROLE[[#This Row],[Local - Encerramento]]=0, "-", BS_CONTROLE[[#This Row],[Local - Encerramento]])</f>
        <v>-</v>
      </c>
      <c r="AM104" s="259" t="str">
        <f>IF(BS_CONTROLE[[#This Row],[Entre - Estações]]=0, "-", BS_CONTROLE[[#This Row],[Entre - Estações]])</f>
        <v>ZGM-109</v>
      </c>
      <c r="AN104" s="259" t="str">
        <f>IF(BS_CONTROLE[[#This Row],[SB]]=0, "-", BS_CONTROLE[[#This Row],[SB]])</f>
        <v>117ZGM2</v>
      </c>
      <c r="AO104" s="260">
        <f>IF(BS_CONTROLE[[#This Row],[SUB]]=0, "-", BS_CONTROLE[[#This Row],[SUB]])</f>
        <v>53</v>
      </c>
      <c r="AP104" s="261">
        <f>IF(BS_CONTROLE[[#This Row],[KM - Inicio]]=0, "-", BS_CONTROLE[[#This Row],[KM - Inicio]])</f>
        <v>115.5</v>
      </c>
      <c r="AQ104" s="261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294">
        <f t="shared" si="14"/>
        <v>0</v>
      </c>
      <c r="AZ104" s="14"/>
      <c r="BA104" s="72"/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2" t="str">
        <f>IF(BS_CONTROLE[[#This Row],[Responsavel pelo boletim]]=0, "-", BS_CONTROLE[[#This Row],[Responsavel pelo boletim]])</f>
        <v>Moisés</v>
      </c>
      <c r="BG104" s="16"/>
      <c r="BH104" s="17">
        <v>1</v>
      </c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295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317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6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6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BASE_MAPA!$D$2:$D$260, BASE_MAPA!$I$2:$I$260), "ERRO")</f>
        <v>ERRO</v>
      </c>
      <c r="V105" s="262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59" t="str">
        <f>IF(BS_CONTROLE[[#This Row],[Local - Partida]]=0, "-", BS_CONTROLE[[#This Row],[Local - Partida]])</f>
        <v>-</v>
      </c>
      <c r="AL105" s="259" t="str">
        <f>IF(BS_CONTROLE[[#This Row],[Local - Encerramento]]=0, "-", BS_CONTROLE[[#This Row],[Local - Encerramento]])</f>
        <v>-</v>
      </c>
      <c r="AM105" s="259" t="str">
        <f>IF(BS_CONTROLE[[#This Row],[Entre - Estações]]=0, "-", BS_CONTROLE[[#This Row],[Entre - Estações]])</f>
        <v>-</v>
      </c>
      <c r="AN105" s="259" t="str">
        <f>IF(BS_CONTROLE[[#This Row],[SB]]=0, "-", BS_CONTROLE[[#This Row],[SB]])</f>
        <v>-</v>
      </c>
      <c r="AO105" s="260" t="str">
        <f>IF(BS_CONTROLE[[#This Row],[SUB]]=0, "-", BS_CONTROLE[[#This Row],[SUB]])</f>
        <v>-</v>
      </c>
      <c r="AP105" s="261" t="str">
        <f>IF(BS_CONTROLE[[#This Row],[KM - Inicio]]=0, "-", BS_CONTROLE[[#This Row],[KM - Inicio]])</f>
        <v>-</v>
      </c>
      <c r="AQ105" s="261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294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BASE_MAPA!$D$2:$D$260, BASE_MAPA!$I$2:$I$260), "ERRO")</f>
        <v>ERRO</v>
      </c>
      <c r="BF105" s="262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296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317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6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6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BASE_MAPA!$D$2:$D$260, BASE_MAPA!$I$2:$I$260), "ERRO")</f>
        <v>ERRO</v>
      </c>
      <c r="V106" s="262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59" t="str">
        <f>IF(BS_CONTROLE[[#This Row],[Local - Partida]]=0, "-", BS_CONTROLE[[#This Row],[Local - Partida]])</f>
        <v>-</v>
      </c>
      <c r="AL106" s="259" t="str">
        <f>IF(BS_CONTROLE[[#This Row],[Local - Encerramento]]=0, "-", BS_CONTROLE[[#This Row],[Local - Encerramento]])</f>
        <v>-</v>
      </c>
      <c r="AM106" s="259" t="str">
        <f>IF(BS_CONTROLE[[#This Row],[Entre - Estações]]=0, "-", BS_CONTROLE[[#This Row],[Entre - Estações]])</f>
        <v>-</v>
      </c>
      <c r="AN106" s="259" t="str">
        <f>IF(BS_CONTROLE[[#This Row],[SB]]=0, "-", BS_CONTROLE[[#This Row],[SB]])</f>
        <v>-</v>
      </c>
      <c r="AO106" s="260" t="str">
        <f>IF(BS_CONTROLE[[#This Row],[SUB]]=0, "-", BS_CONTROLE[[#This Row],[SUB]])</f>
        <v>-</v>
      </c>
      <c r="AP106" s="261" t="str">
        <f>IF(BS_CONTROLE[[#This Row],[KM - Inicio]]=0, "-", BS_CONTROLE[[#This Row],[KM - Inicio]])</f>
        <v>-</v>
      </c>
      <c r="AQ106" s="261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294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BASE_MAPA!$D$2:$D$260, BASE_MAPA!$I$2:$I$260), "ERRO")</f>
        <v>ERRO</v>
      </c>
      <c r="BF106" s="262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295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317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6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6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BASE_MAPA!$D$2:$D$260, BASE_MAPA!$I$2:$I$260), "ERRO")</f>
        <v>ERRO</v>
      </c>
      <c r="V107" s="262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59" t="str">
        <f>IF(BS_CONTROLE[[#This Row],[Local - Partida]]=0, "-", BS_CONTROLE[[#This Row],[Local - Partida]])</f>
        <v>-</v>
      </c>
      <c r="AL107" s="259" t="str">
        <f>IF(BS_CONTROLE[[#This Row],[Local - Encerramento]]=0, "-", BS_CONTROLE[[#This Row],[Local - Encerramento]])</f>
        <v>-</v>
      </c>
      <c r="AM107" s="259" t="str">
        <f>IF(BS_CONTROLE[[#This Row],[Entre - Estações]]=0, "-", BS_CONTROLE[[#This Row],[Entre - Estações]])</f>
        <v>-</v>
      </c>
      <c r="AN107" s="259" t="str">
        <f>IF(BS_CONTROLE[[#This Row],[SB]]=0, "-", BS_CONTROLE[[#This Row],[SB]])</f>
        <v>-</v>
      </c>
      <c r="AO107" s="260" t="str">
        <f>IF(BS_CONTROLE[[#This Row],[SUB]]=0, "-", BS_CONTROLE[[#This Row],[SUB]])</f>
        <v>-</v>
      </c>
      <c r="AP107" s="261" t="str">
        <f>IF(BS_CONTROLE[[#This Row],[KM - Inicio]]=0, "-", BS_CONTROLE[[#This Row],[KM - Inicio]])</f>
        <v>-</v>
      </c>
      <c r="AQ107" s="261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294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BASE_MAPA!$D$2:$D$260, BASE_MAPA!$I$2:$I$260), "ERRO")</f>
        <v>ERRO</v>
      </c>
      <c r="BF107" s="262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295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317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6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6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BASE_MAPA!$D$2:$D$260, BASE_MAPA!$I$2:$I$260), "ERRO")</f>
        <v>ERRO</v>
      </c>
      <c r="V108" s="262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59" t="str">
        <f>IF(BS_CONTROLE[[#This Row],[Local - Partida]]=0, "-", BS_CONTROLE[[#This Row],[Local - Partida]])</f>
        <v>-</v>
      </c>
      <c r="AL108" s="259" t="str">
        <f>IF(BS_CONTROLE[[#This Row],[Local - Encerramento]]=0, "-", BS_CONTROLE[[#This Row],[Local - Encerramento]])</f>
        <v>-</v>
      </c>
      <c r="AM108" s="259" t="str">
        <f>IF(BS_CONTROLE[[#This Row],[Entre - Estações]]=0, "-", BS_CONTROLE[[#This Row],[Entre - Estações]])</f>
        <v>-</v>
      </c>
      <c r="AN108" s="259" t="str">
        <f>IF(BS_CONTROLE[[#This Row],[SB]]=0, "-", BS_CONTROLE[[#This Row],[SB]])</f>
        <v>-</v>
      </c>
      <c r="AO108" s="260" t="str">
        <f>IF(BS_CONTROLE[[#This Row],[SUB]]=0, "-", BS_CONTROLE[[#This Row],[SUB]])</f>
        <v>-</v>
      </c>
      <c r="AP108" s="261" t="str">
        <f>IF(BS_CONTROLE[[#This Row],[KM - Inicio]]=0, "-", BS_CONTROLE[[#This Row],[KM - Inicio]])</f>
        <v>-</v>
      </c>
      <c r="AQ108" s="261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294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BASE_MAPA!$D$2:$D$260, BASE_MAPA!$I$2:$I$260), "ERRO")</f>
        <v>ERRO</v>
      </c>
      <c r="BF108" s="262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295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317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6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6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BASE_MAPA!$D$2:$D$260, BASE_MAPA!$I$2:$I$260), "ERRO")</f>
        <v>ERRO</v>
      </c>
      <c r="V109" s="262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59" t="str">
        <f>IF(BS_CONTROLE[[#This Row],[Local - Partida]]=0, "-", BS_CONTROLE[[#This Row],[Local - Partida]])</f>
        <v>-</v>
      </c>
      <c r="AL109" s="259" t="str">
        <f>IF(BS_CONTROLE[[#This Row],[Local - Encerramento]]=0, "-", BS_CONTROLE[[#This Row],[Local - Encerramento]])</f>
        <v>-</v>
      </c>
      <c r="AM109" s="259" t="str">
        <f>IF(BS_CONTROLE[[#This Row],[Entre - Estações]]=0, "-", BS_CONTROLE[[#This Row],[Entre - Estações]])</f>
        <v>-</v>
      </c>
      <c r="AN109" s="259" t="str">
        <f>IF(BS_CONTROLE[[#This Row],[SB]]=0, "-", BS_CONTROLE[[#This Row],[SB]])</f>
        <v>-</v>
      </c>
      <c r="AO109" s="260" t="str">
        <f>IF(BS_CONTROLE[[#This Row],[SUB]]=0, "-", BS_CONTROLE[[#This Row],[SUB]])</f>
        <v>-</v>
      </c>
      <c r="AP109" s="261" t="str">
        <f>IF(BS_CONTROLE[[#This Row],[KM - Inicio]]=0, "-", BS_CONTROLE[[#This Row],[KM - Inicio]])</f>
        <v>-</v>
      </c>
      <c r="AQ109" s="261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294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BASE_MAPA!$D$2:$D$260, BASE_MAPA!$I$2:$I$260), "ERRO")</f>
        <v>ERRO</v>
      </c>
      <c r="BF109" s="262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295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317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6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6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BASE_MAPA!$D$2:$D$260, BASE_MAPA!$I$2:$I$260),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59" t="str">
        <f>IF(BS_CONTROLE[[#This Row],[Local - Partida]]=0, "-", BS_CONTROLE[[#This Row],[Local - Partida]])</f>
        <v>-</v>
      </c>
      <c r="AL110" s="259" t="str">
        <f>IF(BS_CONTROLE[[#This Row],[Local - Encerramento]]=0, "-", BS_CONTROLE[[#This Row],[Local - Encerramento]])</f>
        <v>-</v>
      </c>
      <c r="AM110" s="259" t="str">
        <f>IF(BS_CONTROLE[[#This Row],[Entre - Estações]]=0, "-", BS_CONTROLE[[#This Row],[Entre - Estações]])</f>
        <v>-</v>
      </c>
      <c r="AN110" s="259" t="str">
        <f>IF(BS_CONTROLE[[#This Row],[SB]]=0, "-", BS_CONTROLE[[#This Row],[SB]])</f>
        <v>-</v>
      </c>
      <c r="AO110" s="260" t="str">
        <f>IF(BS_CONTROLE[[#This Row],[SUB]]=0, "-", BS_CONTROLE[[#This Row],[SUB]])</f>
        <v>-</v>
      </c>
      <c r="AP110" s="261" t="str">
        <f>IF(BS_CONTROLE[[#This Row],[KM - Inicio]]=0, "-", BS_CONTROLE[[#This Row],[KM - Inicio]])</f>
        <v>-</v>
      </c>
      <c r="AQ110" s="261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294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BASE_MAPA!$D$2:$D$260, BASE_MAPA!$I$2:$I$260), "ERRO")</f>
        <v>ERRO</v>
      </c>
      <c r="BF110" s="262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295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317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6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6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BASE_MAPA!$D$2:$D$260, BASE_MAPA!$I$2:$I$260),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59" t="str">
        <f>IF(BS_CONTROLE[[#This Row],[Local - Partida]]=0, "-", BS_CONTROLE[[#This Row],[Local - Partida]])</f>
        <v>-</v>
      </c>
      <c r="AL111" s="259" t="str">
        <f>IF(BS_CONTROLE[[#This Row],[Local - Encerramento]]=0, "-", BS_CONTROLE[[#This Row],[Local - Encerramento]])</f>
        <v>-</v>
      </c>
      <c r="AM111" s="259" t="str">
        <f>IF(BS_CONTROLE[[#This Row],[Entre - Estações]]=0, "-", BS_CONTROLE[[#This Row],[Entre - Estações]])</f>
        <v>-</v>
      </c>
      <c r="AN111" s="259" t="str">
        <f>IF(BS_CONTROLE[[#This Row],[SB]]=0, "-", BS_CONTROLE[[#This Row],[SB]])</f>
        <v>-</v>
      </c>
      <c r="AO111" s="260" t="str">
        <f>IF(BS_CONTROLE[[#This Row],[SUB]]=0, "-", BS_CONTROLE[[#This Row],[SUB]])</f>
        <v>-</v>
      </c>
      <c r="AP111" s="261" t="str">
        <f>IF(BS_CONTROLE[[#This Row],[KM - Inicio]]=0, "-", BS_CONTROLE[[#This Row],[KM - Inicio]])</f>
        <v>-</v>
      </c>
      <c r="AQ111" s="261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294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BASE_MAPA!$D$2:$D$260, BASE_MAPA!$I$2:$I$260), "ERRO")</f>
        <v>ERRO</v>
      </c>
      <c r="BF111" s="262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295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317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6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6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BASE_MAPA!$D$2:$D$260, BASE_MAPA!$I$2:$I$260),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59" t="str">
        <f>IF(BS_CONTROLE[[#This Row],[Local - Partida]]=0, "-", BS_CONTROLE[[#This Row],[Local - Partida]])</f>
        <v>-</v>
      </c>
      <c r="AL112" s="259" t="str">
        <f>IF(BS_CONTROLE[[#This Row],[Local - Encerramento]]=0, "-", BS_CONTROLE[[#This Row],[Local - Encerramento]])</f>
        <v>-</v>
      </c>
      <c r="AM112" s="259" t="str">
        <f>IF(BS_CONTROLE[[#This Row],[Entre - Estações]]=0, "-", BS_CONTROLE[[#This Row],[Entre - Estações]])</f>
        <v>-</v>
      </c>
      <c r="AN112" s="259" t="str">
        <f>IF(BS_CONTROLE[[#This Row],[SB]]=0, "-", BS_CONTROLE[[#This Row],[SB]])</f>
        <v>-</v>
      </c>
      <c r="AO112" s="260" t="str">
        <f>IF(BS_CONTROLE[[#This Row],[SUB]]=0, "-", BS_CONTROLE[[#This Row],[SUB]])</f>
        <v>-</v>
      </c>
      <c r="AP112" s="261" t="str">
        <f>IF(BS_CONTROLE[[#This Row],[KM - Inicio]]=0, "-", BS_CONTROLE[[#This Row],[KM - Inicio]])</f>
        <v>-</v>
      </c>
      <c r="AQ112" s="261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294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BASE_MAPA!$D$2:$D$260, BASE_MAPA!$I$2:$I$260), "ERRO")</f>
        <v>ERRO</v>
      </c>
      <c r="BF112" s="262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295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317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6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6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BASE_MAPA!$D$2:$D$260, BASE_MAPA!$I$2:$I$260),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59" t="str">
        <f>IF(BS_CONTROLE[[#This Row],[Local - Partida]]=0, "-", BS_CONTROLE[[#This Row],[Local - Partida]])</f>
        <v>-</v>
      </c>
      <c r="AL113" s="259" t="str">
        <f>IF(BS_CONTROLE[[#This Row],[Local - Encerramento]]=0, "-", BS_CONTROLE[[#This Row],[Local - Encerramento]])</f>
        <v>-</v>
      </c>
      <c r="AM113" s="259" t="str">
        <f>IF(BS_CONTROLE[[#This Row],[Entre - Estações]]=0, "-", BS_CONTROLE[[#This Row],[Entre - Estações]])</f>
        <v>-</v>
      </c>
      <c r="AN113" s="259" t="str">
        <f>IF(BS_CONTROLE[[#This Row],[SB]]=0, "-", BS_CONTROLE[[#This Row],[SB]])</f>
        <v>-</v>
      </c>
      <c r="AO113" s="260" t="str">
        <f>IF(BS_CONTROLE[[#This Row],[SUB]]=0, "-", BS_CONTROLE[[#This Row],[SUB]])</f>
        <v>-</v>
      </c>
      <c r="AP113" s="261" t="str">
        <f>IF(BS_CONTROLE[[#This Row],[KM - Inicio]]=0, "-", BS_CONTROLE[[#This Row],[KM - Inicio]])</f>
        <v>-</v>
      </c>
      <c r="AQ113" s="261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294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BASE_MAPA!$D$2:$D$260, BASE_MAPA!$I$2:$I$260), "ERRO")</f>
        <v>ERRO</v>
      </c>
      <c r="BF113" s="262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295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317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6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6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BASE_MAPA!$D$2:$D$260, BASE_MAPA!$I$2:$I$260),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59" t="str">
        <f>IF(BS_CONTROLE[[#This Row],[Local - Partida]]=0, "-", BS_CONTROLE[[#This Row],[Local - Partida]])</f>
        <v>-</v>
      </c>
      <c r="AL114" s="259" t="str">
        <f>IF(BS_CONTROLE[[#This Row],[Local - Encerramento]]=0, "-", BS_CONTROLE[[#This Row],[Local - Encerramento]])</f>
        <v>-</v>
      </c>
      <c r="AM114" s="259" t="str">
        <f>IF(BS_CONTROLE[[#This Row],[Entre - Estações]]=0, "-", BS_CONTROLE[[#This Row],[Entre - Estações]])</f>
        <v>-</v>
      </c>
      <c r="AN114" s="259" t="str">
        <f>IF(BS_CONTROLE[[#This Row],[SB]]=0, "-", BS_CONTROLE[[#This Row],[SB]])</f>
        <v>-</v>
      </c>
      <c r="AO114" s="260" t="str">
        <f>IF(BS_CONTROLE[[#This Row],[SUB]]=0, "-", BS_CONTROLE[[#This Row],[SUB]])</f>
        <v>-</v>
      </c>
      <c r="AP114" s="261" t="str">
        <f>IF(BS_CONTROLE[[#This Row],[KM - Inicio]]=0, "-", BS_CONTROLE[[#This Row],[KM - Inicio]])</f>
        <v>-</v>
      </c>
      <c r="AQ114" s="261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294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BASE_MAPA!$D$2:$D$260, BASE_MAPA!$I$2:$I$260), "ERRO")</f>
        <v>ERRO</v>
      </c>
      <c r="BF114" s="262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295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317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6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6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BASE_MAPA!$D$2:$D$260, BASE_MAPA!$I$2:$I$260),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59" t="str">
        <f>IF(BS_CONTROLE[[#This Row],[Local - Partida]]=0, "-", BS_CONTROLE[[#This Row],[Local - Partida]])</f>
        <v>-</v>
      </c>
      <c r="AL115" s="259" t="str">
        <f>IF(BS_CONTROLE[[#This Row],[Local - Encerramento]]=0, "-", BS_CONTROLE[[#This Row],[Local - Encerramento]])</f>
        <v>-</v>
      </c>
      <c r="AM115" s="259" t="str">
        <f>IF(BS_CONTROLE[[#This Row],[Entre - Estações]]=0, "-", BS_CONTROLE[[#This Row],[Entre - Estações]])</f>
        <v>-</v>
      </c>
      <c r="AN115" s="259" t="str">
        <f>IF(BS_CONTROLE[[#This Row],[SB]]=0, "-", BS_CONTROLE[[#This Row],[SB]])</f>
        <v>-</v>
      </c>
      <c r="AO115" s="260" t="str">
        <f>IF(BS_CONTROLE[[#This Row],[SUB]]=0, "-", BS_CONTROLE[[#This Row],[SUB]])</f>
        <v>-</v>
      </c>
      <c r="AP115" s="261" t="str">
        <f>IF(BS_CONTROLE[[#This Row],[KM - Inicio]]=0, "-", BS_CONTROLE[[#This Row],[KM - Inicio]])</f>
        <v>-</v>
      </c>
      <c r="AQ115" s="261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294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BASE_MAPA!$D$2:$D$260, BASE_MAPA!$I$2:$I$260), "ERRO")</f>
        <v>ERRO</v>
      </c>
      <c r="BF115" s="262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295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317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6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6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BASE_MAPA!$D$2:$D$260, BASE_MAPA!$I$2:$I$260),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59" t="str">
        <f>IF(BS_CONTROLE[[#This Row],[Local - Partida]]=0, "-", BS_CONTROLE[[#This Row],[Local - Partida]])</f>
        <v>-</v>
      </c>
      <c r="AL116" s="259" t="str">
        <f>IF(BS_CONTROLE[[#This Row],[Local - Encerramento]]=0, "-", BS_CONTROLE[[#This Row],[Local - Encerramento]])</f>
        <v>-</v>
      </c>
      <c r="AM116" s="259" t="str">
        <f>IF(BS_CONTROLE[[#This Row],[Entre - Estações]]=0, "-", BS_CONTROLE[[#This Row],[Entre - Estações]])</f>
        <v>-</v>
      </c>
      <c r="AN116" s="259" t="str">
        <f>IF(BS_CONTROLE[[#This Row],[SB]]=0, "-", BS_CONTROLE[[#This Row],[SB]])</f>
        <v>-</v>
      </c>
      <c r="AO116" s="260" t="str">
        <f>IF(BS_CONTROLE[[#This Row],[SUB]]=0, "-", BS_CONTROLE[[#This Row],[SUB]])</f>
        <v>-</v>
      </c>
      <c r="AP116" s="261" t="str">
        <f>IF(BS_CONTROLE[[#This Row],[KM - Inicio]]=0, "-", BS_CONTROLE[[#This Row],[KM - Inicio]])</f>
        <v>-</v>
      </c>
      <c r="AQ116" s="261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294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BASE_MAPA!$D$2:$D$260, BASE_MAPA!$I$2:$I$260), "ERRO")</f>
        <v>ERRO</v>
      </c>
      <c r="BF116" s="262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295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317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6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6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BASE_MAPA!$D$2:$D$260, BASE_MAPA!$I$2:$I$260),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59" t="str">
        <f>IF(BS_CONTROLE[[#This Row],[Local - Partida]]=0, "-", BS_CONTROLE[[#This Row],[Local - Partida]])</f>
        <v>-</v>
      </c>
      <c r="AL117" s="259" t="str">
        <f>IF(BS_CONTROLE[[#This Row],[Local - Encerramento]]=0, "-", BS_CONTROLE[[#This Row],[Local - Encerramento]])</f>
        <v>-</v>
      </c>
      <c r="AM117" s="259" t="str">
        <f>IF(BS_CONTROLE[[#This Row],[Entre - Estações]]=0, "-", BS_CONTROLE[[#This Row],[Entre - Estações]])</f>
        <v>-</v>
      </c>
      <c r="AN117" s="259" t="str">
        <f>IF(BS_CONTROLE[[#This Row],[SB]]=0, "-", BS_CONTROLE[[#This Row],[SB]])</f>
        <v>-</v>
      </c>
      <c r="AO117" s="260" t="str">
        <f>IF(BS_CONTROLE[[#This Row],[SUB]]=0, "-", BS_CONTROLE[[#This Row],[SUB]])</f>
        <v>-</v>
      </c>
      <c r="AP117" s="261" t="str">
        <f>IF(BS_CONTROLE[[#This Row],[KM - Inicio]]=0, "-", BS_CONTROLE[[#This Row],[KM - Inicio]])</f>
        <v>-</v>
      </c>
      <c r="AQ117" s="261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294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BASE_MAPA!$D$2:$D$260, BASE_MAPA!$I$2:$I$260), "ERRO")</f>
        <v>ERRO</v>
      </c>
      <c r="BF117" s="262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296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317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6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6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BASE_MAPA!$D$2:$D$260, BASE_MAPA!$I$2:$I$260),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59" t="str">
        <f>IF(BS_CONTROLE[[#This Row],[Local - Partida]]=0, "-", BS_CONTROLE[[#This Row],[Local - Partida]])</f>
        <v>-</v>
      </c>
      <c r="AL118" s="259" t="str">
        <f>IF(BS_CONTROLE[[#This Row],[Local - Encerramento]]=0, "-", BS_CONTROLE[[#This Row],[Local - Encerramento]])</f>
        <v>-</v>
      </c>
      <c r="AM118" s="259" t="str">
        <f>IF(BS_CONTROLE[[#This Row],[Entre - Estações]]=0, "-", BS_CONTROLE[[#This Row],[Entre - Estações]])</f>
        <v>-</v>
      </c>
      <c r="AN118" s="259" t="str">
        <f>IF(BS_CONTROLE[[#This Row],[SB]]=0, "-", BS_CONTROLE[[#This Row],[SB]])</f>
        <v>-</v>
      </c>
      <c r="AO118" s="260" t="str">
        <f>IF(BS_CONTROLE[[#This Row],[SUB]]=0, "-", BS_CONTROLE[[#This Row],[SUB]])</f>
        <v>-</v>
      </c>
      <c r="AP118" s="261" t="str">
        <f>IF(BS_CONTROLE[[#This Row],[KM - Inicio]]=0, "-", BS_CONTROLE[[#This Row],[KM - Inicio]])</f>
        <v>-</v>
      </c>
      <c r="AQ118" s="261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294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BASE_MAPA!$D$2:$D$260, BASE_MAPA!$I$2:$I$260), "ERRO")</f>
        <v>ERRO</v>
      </c>
      <c r="BF118" s="262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295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317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6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6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BASE_MAPA!$D$2:$D$260, BASE_MAPA!$I$2:$I$260),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59" t="str">
        <f>IF(BS_CONTROLE[[#This Row],[Local - Partida]]=0, "-", BS_CONTROLE[[#This Row],[Local - Partida]])</f>
        <v>-</v>
      </c>
      <c r="AL119" s="259" t="str">
        <f>IF(BS_CONTROLE[[#This Row],[Local - Encerramento]]=0, "-", BS_CONTROLE[[#This Row],[Local - Encerramento]])</f>
        <v>-</v>
      </c>
      <c r="AM119" s="259" t="str">
        <f>IF(BS_CONTROLE[[#This Row],[Entre - Estações]]=0, "-", BS_CONTROLE[[#This Row],[Entre - Estações]])</f>
        <v>-</v>
      </c>
      <c r="AN119" s="259" t="str">
        <f>IF(BS_CONTROLE[[#This Row],[SB]]=0, "-", BS_CONTROLE[[#This Row],[SB]])</f>
        <v>-</v>
      </c>
      <c r="AO119" s="260" t="str">
        <f>IF(BS_CONTROLE[[#This Row],[SUB]]=0, "-", BS_CONTROLE[[#This Row],[SUB]])</f>
        <v>-</v>
      </c>
      <c r="AP119" s="261" t="str">
        <f>IF(BS_CONTROLE[[#This Row],[KM - Inicio]]=0, "-", BS_CONTROLE[[#This Row],[KM - Inicio]])</f>
        <v>-</v>
      </c>
      <c r="AQ119" s="261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294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BASE_MAPA!$D$2:$D$260, BASE_MAPA!$I$2:$I$260), "ERRO")</f>
        <v>ERRO</v>
      </c>
      <c r="BF119" s="262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295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317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6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6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BASE_MAPA!$D$2:$D$260, BASE_MAPA!$I$2:$I$260),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59" t="str">
        <f>IF(BS_CONTROLE[[#This Row],[Local - Partida]]=0, "-", BS_CONTROLE[[#This Row],[Local - Partida]])</f>
        <v>-</v>
      </c>
      <c r="AL120" s="259" t="str">
        <f>IF(BS_CONTROLE[[#This Row],[Local - Encerramento]]=0, "-", BS_CONTROLE[[#This Row],[Local - Encerramento]])</f>
        <v>-</v>
      </c>
      <c r="AM120" s="259" t="str">
        <f>IF(BS_CONTROLE[[#This Row],[Entre - Estações]]=0, "-", BS_CONTROLE[[#This Row],[Entre - Estações]])</f>
        <v>-</v>
      </c>
      <c r="AN120" s="259" t="str">
        <f>IF(BS_CONTROLE[[#This Row],[SB]]=0, "-", BS_CONTROLE[[#This Row],[SB]])</f>
        <v>-</v>
      </c>
      <c r="AO120" s="260" t="str">
        <f>IF(BS_CONTROLE[[#This Row],[SUB]]=0, "-", BS_CONTROLE[[#This Row],[SUB]])</f>
        <v>-</v>
      </c>
      <c r="AP120" s="261" t="str">
        <f>IF(BS_CONTROLE[[#This Row],[KM - Inicio]]=0, "-", BS_CONTROLE[[#This Row],[KM - Inicio]])</f>
        <v>-</v>
      </c>
      <c r="AQ120" s="261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294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BASE_MAPA!$D$2:$D$260, BASE_MAPA!$I$2:$I$260), "ERRO")</f>
        <v>ERRO</v>
      </c>
      <c r="BF120" s="262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295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317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6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6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BASE_MAPA!$D$2:$D$260, BASE_MAPA!$I$2:$I$260),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59" t="str">
        <f>IF(BS_CONTROLE[[#This Row],[Local - Partida]]=0, "-", BS_CONTROLE[[#This Row],[Local - Partida]])</f>
        <v>-</v>
      </c>
      <c r="AL121" s="259" t="str">
        <f>IF(BS_CONTROLE[[#This Row],[Local - Encerramento]]=0, "-", BS_CONTROLE[[#This Row],[Local - Encerramento]])</f>
        <v>-</v>
      </c>
      <c r="AM121" s="259" t="str">
        <f>IF(BS_CONTROLE[[#This Row],[Entre - Estações]]=0, "-", BS_CONTROLE[[#This Row],[Entre - Estações]])</f>
        <v>-</v>
      </c>
      <c r="AN121" s="259" t="str">
        <f>IF(BS_CONTROLE[[#This Row],[SB]]=0, "-", BS_CONTROLE[[#This Row],[SB]])</f>
        <v>-</v>
      </c>
      <c r="AO121" s="260" t="str">
        <f>IF(BS_CONTROLE[[#This Row],[SUB]]=0, "-", BS_CONTROLE[[#This Row],[SUB]])</f>
        <v>-</v>
      </c>
      <c r="AP121" s="261" t="str">
        <f>IF(BS_CONTROLE[[#This Row],[KM - Inicio]]=0, "-", BS_CONTROLE[[#This Row],[KM - Inicio]])</f>
        <v>-</v>
      </c>
      <c r="AQ121" s="261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294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BASE_MAPA!$D$2:$D$260, BASE_MAPA!$I$2:$I$260), "ERRO")</f>
        <v>ERRO</v>
      </c>
      <c r="BF121" s="262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295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317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6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6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BASE_MAPA!$D$2:$D$260, BASE_MAPA!$I$2:$I$260),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59" t="str">
        <f>IF(BS_CONTROLE[[#This Row],[Local - Partida]]=0, "-", BS_CONTROLE[[#This Row],[Local - Partida]])</f>
        <v>-</v>
      </c>
      <c r="AL122" s="259" t="str">
        <f>IF(BS_CONTROLE[[#This Row],[Local - Encerramento]]=0, "-", BS_CONTROLE[[#This Row],[Local - Encerramento]])</f>
        <v>-</v>
      </c>
      <c r="AM122" s="259" t="str">
        <f>IF(BS_CONTROLE[[#This Row],[Entre - Estações]]=0, "-", BS_CONTROLE[[#This Row],[Entre - Estações]])</f>
        <v>-</v>
      </c>
      <c r="AN122" s="259" t="str">
        <f>IF(BS_CONTROLE[[#This Row],[SB]]=0, "-", BS_CONTROLE[[#This Row],[SB]])</f>
        <v>-</v>
      </c>
      <c r="AO122" s="260" t="str">
        <f>IF(BS_CONTROLE[[#This Row],[SUB]]=0, "-", BS_CONTROLE[[#This Row],[SUB]])</f>
        <v>-</v>
      </c>
      <c r="AP122" s="261" t="str">
        <f>IF(BS_CONTROLE[[#This Row],[KM - Inicio]]=0, "-", BS_CONTROLE[[#This Row],[KM - Inicio]])</f>
        <v>-</v>
      </c>
      <c r="AQ122" s="261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294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BASE_MAPA!$D$2:$D$260, BASE_MAPA!$I$2:$I$260), "ERRO")</f>
        <v>ERRO</v>
      </c>
      <c r="BF122" s="262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295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317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6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6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BASE_MAPA!$D$2:$D$260, BASE_MAPA!$I$2:$I$260),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59" t="str">
        <f>IF(BS_CONTROLE[[#This Row],[Local - Partida]]=0, "-", BS_CONTROLE[[#This Row],[Local - Partida]])</f>
        <v>-</v>
      </c>
      <c r="AL123" s="259" t="str">
        <f>IF(BS_CONTROLE[[#This Row],[Local - Encerramento]]=0, "-", BS_CONTROLE[[#This Row],[Local - Encerramento]])</f>
        <v>-</v>
      </c>
      <c r="AM123" s="259" t="str">
        <f>IF(BS_CONTROLE[[#This Row],[Entre - Estações]]=0, "-", BS_CONTROLE[[#This Row],[Entre - Estações]])</f>
        <v>-</v>
      </c>
      <c r="AN123" s="259" t="str">
        <f>IF(BS_CONTROLE[[#This Row],[SB]]=0, "-", BS_CONTROLE[[#This Row],[SB]])</f>
        <v>-</v>
      </c>
      <c r="AO123" s="260" t="str">
        <f>IF(BS_CONTROLE[[#This Row],[SUB]]=0, "-", BS_CONTROLE[[#This Row],[SUB]])</f>
        <v>-</v>
      </c>
      <c r="AP123" s="261" t="str">
        <f>IF(BS_CONTROLE[[#This Row],[KM - Inicio]]=0, "-", BS_CONTROLE[[#This Row],[KM - Inicio]])</f>
        <v>-</v>
      </c>
      <c r="AQ123" s="261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294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BASE_MAPA!$D$2:$D$260, BASE_MAPA!$I$2:$I$260), "ERRO")</f>
        <v>ERRO</v>
      </c>
      <c r="BF123" s="262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295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317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6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6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BASE_MAPA!$D$2:$D$260, BASE_MAPA!$I$2:$I$260),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59" t="str">
        <f>IF(BS_CONTROLE[[#This Row],[Local - Partida]]=0, "-", BS_CONTROLE[[#This Row],[Local - Partida]])</f>
        <v>-</v>
      </c>
      <c r="AL124" s="259" t="str">
        <f>IF(BS_CONTROLE[[#This Row],[Local - Encerramento]]=0, "-", BS_CONTROLE[[#This Row],[Local - Encerramento]])</f>
        <v>-</v>
      </c>
      <c r="AM124" s="259" t="str">
        <f>IF(BS_CONTROLE[[#This Row],[Entre - Estações]]=0, "-", BS_CONTROLE[[#This Row],[Entre - Estações]])</f>
        <v>-</v>
      </c>
      <c r="AN124" s="259" t="str">
        <f>IF(BS_CONTROLE[[#This Row],[SB]]=0, "-", BS_CONTROLE[[#This Row],[SB]])</f>
        <v>-</v>
      </c>
      <c r="AO124" s="260" t="str">
        <f>IF(BS_CONTROLE[[#This Row],[SUB]]=0, "-", BS_CONTROLE[[#This Row],[SUB]])</f>
        <v>-</v>
      </c>
      <c r="AP124" s="261" t="str">
        <f>IF(BS_CONTROLE[[#This Row],[KM - Inicio]]=0, "-", BS_CONTROLE[[#This Row],[KM - Inicio]])</f>
        <v>-</v>
      </c>
      <c r="AQ124" s="261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294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BASE_MAPA!$D$2:$D$260, BASE_MAPA!$I$2:$I$260), "ERRO")</f>
        <v>ERRO</v>
      </c>
      <c r="BF124" s="262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295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317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6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6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BASE_MAPA!$D$2:$D$260, BASE_MAPA!$I$2:$I$260),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59" t="str">
        <f>IF(BS_CONTROLE[[#This Row],[Local - Partida]]=0, "-", BS_CONTROLE[[#This Row],[Local - Partida]])</f>
        <v>-</v>
      </c>
      <c r="AL125" s="259" t="str">
        <f>IF(BS_CONTROLE[[#This Row],[Local - Encerramento]]=0, "-", BS_CONTROLE[[#This Row],[Local - Encerramento]])</f>
        <v>-</v>
      </c>
      <c r="AM125" s="259" t="str">
        <f>IF(BS_CONTROLE[[#This Row],[Entre - Estações]]=0, "-", BS_CONTROLE[[#This Row],[Entre - Estações]])</f>
        <v>-</v>
      </c>
      <c r="AN125" s="259" t="str">
        <f>IF(BS_CONTROLE[[#This Row],[SB]]=0, "-", BS_CONTROLE[[#This Row],[SB]])</f>
        <v>-</v>
      </c>
      <c r="AO125" s="260" t="str">
        <f>IF(BS_CONTROLE[[#This Row],[SUB]]=0, "-", BS_CONTROLE[[#This Row],[SUB]])</f>
        <v>-</v>
      </c>
      <c r="AP125" s="261" t="str">
        <f>IF(BS_CONTROLE[[#This Row],[KM - Inicio]]=0, "-", BS_CONTROLE[[#This Row],[KM - Inicio]])</f>
        <v>-</v>
      </c>
      <c r="AQ125" s="261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294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BASE_MAPA!$D$2:$D$260, BASE_MAPA!$I$2:$I$260), "ERRO")</f>
        <v>ERRO</v>
      </c>
      <c r="BF125" s="262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295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317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6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6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BASE_MAPA!$D$2:$D$260, BASE_MAPA!$I$2:$I$260),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59" t="str">
        <f>IF(BS_CONTROLE[[#This Row],[Local - Partida]]=0, "-", BS_CONTROLE[[#This Row],[Local - Partida]])</f>
        <v>-</v>
      </c>
      <c r="AL126" s="259" t="str">
        <f>IF(BS_CONTROLE[[#This Row],[Local - Encerramento]]=0, "-", BS_CONTROLE[[#This Row],[Local - Encerramento]])</f>
        <v>-</v>
      </c>
      <c r="AM126" s="259" t="str">
        <f>IF(BS_CONTROLE[[#This Row],[Entre - Estações]]=0, "-", BS_CONTROLE[[#This Row],[Entre - Estações]])</f>
        <v>-</v>
      </c>
      <c r="AN126" s="259" t="str">
        <f>IF(BS_CONTROLE[[#This Row],[SB]]=0, "-", BS_CONTROLE[[#This Row],[SB]])</f>
        <v>-</v>
      </c>
      <c r="AO126" s="260" t="str">
        <f>IF(BS_CONTROLE[[#This Row],[SUB]]=0, "-", BS_CONTROLE[[#This Row],[SUB]])</f>
        <v>-</v>
      </c>
      <c r="AP126" s="261" t="str">
        <f>IF(BS_CONTROLE[[#This Row],[KM - Inicio]]=0, "-", BS_CONTROLE[[#This Row],[KM - Inicio]])</f>
        <v>-</v>
      </c>
      <c r="AQ126" s="261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294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BASE_MAPA!$D$2:$D$260, BASE_MAPA!$I$2:$I$260), "ERRO")</f>
        <v>ERRO</v>
      </c>
      <c r="BF126" s="262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295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317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6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6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BASE_MAPA!$D$2:$D$260, BASE_MAPA!$I$2:$I$260),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59" t="str">
        <f>IF(BS_CONTROLE[[#This Row],[Local - Partida]]=0, "-", BS_CONTROLE[[#This Row],[Local - Partida]])</f>
        <v>-</v>
      </c>
      <c r="AL127" s="259" t="str">
        <f>IF(BS_CONTROLE[[#This Row],[Local - Encerramento]]=0, "-", BS_CONTROLE[[#This Row],[Local - Encerramento]])</f>
        <v>-</v>
      </c>
      <c r="AM127" s="259" t="str">
        <f>IF(BS_CONTROLE[[#This Row],[Entre - Estações]]=0, "-", BS_CONTROLE[[#This Row],[Entre - Estações]])</f>
        <v>-</v>
      </c>
      <c r="AN127" s="259" t="str">
        <f>IF(BS_CONTROLE[[#This Row],[SB]]=0, "-", BS_CONTROLE[[#This Row],[SB]])</f>
        <v>-</v>
      </c>
      <c r="AO127" s="260" t="str">
        <f>IF(BS_CONTROLE[[#This Row],[SUB]]=0, "-", BS_CONTROLE[[#This Row],[SUB]])</f>
        <v>-</v>
      </c>
      <c r="AP127" s="261" t="str">
        <f>IF(BS_CONTROLE[[#This Row],[KM - Inicio]]=0, "-", BS_CONTROLE[[#This Row],[KM - Inicio]])</f>
        <v>-</v>
      </c>
      <c r="AQ127" s="261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294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BASE_MAPA!$D$2:$D$260, BASE_MAPA!$I$2:$I$260), "ERRO")</f>
        <v>ERRO</v>
      </c>
      <c r="BF127" s="262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295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317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6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6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BASE_MAPA!$D$2:$D$260, BASE_MAPA!$I$2:$I$260),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59" t="str">
        <f>IF(BS_CONTROLE[[#This Row],[Local - Partida]]=0, "-", BS_CONTROLE[[#This Row],[Local - Partida]])</f>
        <v>-</v>
      </c>
      <c r="AL128" s="259" t="str">
        <f>IF(BS_CONTROLE[[#This Row],[Local - Encerramento]]=0, "-", BS_CONTROLE[[#This Row],[Local - Encerramento]])</f>
        <v>-</v>
      </c>
      <c r="AM128" s="259" t="str">
        <f>IF(BS_CONTROLE[[#This Row],[Entre - Estações]]=0, "-", BS_CONTROLE[[#This Row],[Entre - Estações]])</f>
        <v>-</v>
      </c>
      <c r="AN128" s="259" t="str">
        <f>IF(BS_CONTROLE[[#This Row],[SB]]=0, "-", BS_CONTROLE[[#This Row],[SB]])</f>
        <v>-</v>
      </c>
      <c r="AO128" s="260" t="str">
        <f>IF(BS_CONTROLE[[#This Row],[SUB]]=0, "-", BS_CONTROLE[[#This Row],[SUB]])</f>
        <v>-</v>
      </c>
      <c r="AP128" s="261" t="str">
        <f>IF(BS_CONTROLE[[#This Row],[KM - Inicio]]=0, "-", BS_CONTROLE[[#This Row],[KM - Inicio]])</f>
        <v>-</v>
      </c>
      <c r="AQ128" s="261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294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BASE_MAPA!$D$2:$D$260, BASE_MAPA!$I$2:$I$260), "ERRO")</f>
        <v>ERRO</v>
      </c>
      <c r="BF128" s="262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295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317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6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6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BASE_MAPA!$D$2:$D$260, BASE_MAPA!$I$2:$I$260),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59" t="str">
        <f>IF(BS_CONTROLE[[#This Row],[Local - Partida]]=0, "-", BS_CONTROLE[[#This Row],[Local - Partida]])</f>
        <v>-</v>
      </c>
      <c r="AL129" s="259" t="str">
        <f>IF(BS_CONTROLE[[#This Row],[Local - Encerramento]]=0, "-", BS_CONTROLE[[#This Row],[Local - Encerramento]])</f>
        <v>-</v>
      </c>
      <c r="AM129" s="259" t="str">
        <f>IF(BS_CONTROLE[[#This Row],[Entre - Estações]]=0, "-", BS_CONTROLE[[#This Row],[Entre - Estações]])</f>
        <v>-</v>
      </c>
      <c r="AN129" s="259" t="str">
        <f>IF(BS_CONTROLE[[#This Row],[SB]]=0, "-", BS_CONTROLE[[#This Row],[SB]])</f>
        <v>-</v>
      </c>
      <c r="AO129" s="260" t="str">
        <f>IF(BS_CONTROLE[[#This Row],[SUB]]=0, "-", BS_CONTROLE[[#This Row],[SUB]])</f>
        <v>-</v>
      </c>
      <c r="AP129" s="261" t="str">
        <f>IF(BS_CONTROLE[[#This Row],[KM - Inicio]]=0, "-", BS_CONTROLE[[#This Row],[KM - Inicio]])</f>
        <v>-</v>
      </c>
      <c r="AQ129" s="261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294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BASE_MAPA!$D$2:$D$260, BASE_MAPA!$I$2:$I$260), "ERRO")</f>
        <v>ERRO</v>
      </c>
      <c r="BF129" s="262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296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317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6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9" t="str">
        <f>IF(BS_CONTROLE[[#This Row],[Local - Partida]]=0, "-", BS_CONTROLE[[#This Row],[Local - Partida]])</f>
        <v>-</v>
      </c>
      <c r="AL130" s="259" t="str">
        <f>IF(BS_CONTROLE[[#This Row],[Local - Encerramento]]=0, "-", BS_CONTROLE[[#This Row],[Local - Encerramento]])</f>
        <v>-</v>
      </c>
      <c r="AM130" s="259" t="str">
        <f>IF(BS_CONTROLE[[#This Row],[Entre - Estações]]=0, "-", BS_CONTROLE[[#This Row],[Entre - Estações]])</f>
        <v>-</v>
      </c>
      <c r="AN130" s="259" t="str">
        <f>IF(BS_CONTROLE[[#This Row],[SB]]=0, "-", BS_CONTROLE[[#This Row],[SB]])</f>
        <v>-</v>
      </c>
      <c r="AO130" s="260" t="str">
        <f>IF(BS_CONTROLE[[#This Row],[SUB]]=0, "-", BS_CONTROLE[[#This Row],[SUB]])</f>
        <v>-</v>
      </c>
      <c r="AP130" s="261" t="str">
        <f>IF(BS_CONTROLE[[#This Row],[KM - Inicio]]=0, "-", BS_CONTROLE[[#This Row],[KM - Inicio]])</f>
        <v>-</v>
      </c>
      <c r="AQ130" s="261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4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2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295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317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6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9" t="str">
        <f>IF(BS_CONTROLE[[#This Row],[Local - Partida]]=0, "-", BS_CONTROLE[[#This Row],[Local - Partida]])</f>
        <v>-</v>
      </c>
      <c r="AL131" s="259" t="str">
        <f>IF(BS_CONTROLE[[#This Row],[Local - Encerramento]]=0, "-", BS_CONTROLE[[#This Row],[Local - Encerramento]])</f>
        <v>-</v>
      </c>
      <c r="AM131" s="259" t="str">
        <f>IF(BS_CONTROLE[[#This Row],[Entre - Estações]]=0, "-", BS_CONTROLE[[#This Row],[Entre - Estações]])</f>
        <v>-</v>
      </c>
      <c r="AN131" s="259" t="str">
        <f>IF(BS_CONTROLE[[#This Row],[SB]]=0, "-", BS_CONTROLE[[#This Row],[SB]])</f>
        <v>-</v>
      </c>
      <c r="AO131" s="260" t="str">
        <f>IF(BS_CONTROLE[[#This Row],[SUB]]=0, "-", BS_CONTROLE[[#This Row],[SUB]])</f>
        <v>-</v>
      </c>
      <c r="AP131" s="261" t="str">
        <f>IF(BS_CONTROLE[[#This Row],[KM - Inicio]]=0, "-", BS_CONTROLE[[#This Row],[KM - Inicio]])</f>
        <v>-</v>
      </c>
      <c r="AQ131" s="261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4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2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295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317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6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6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BASE_MAPA!$D$2:$D$260, BASE_MAPA!$I$2:$I$260),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59" t="str">
        <f>IF(BS_CONTROLE[[#This Row],[Local - Partida]]=0, "-", BS_CONTROLE[[#This Row],[Local - Partida]])</f>
        <v>-</v>
      </c>
      <c r="AL132" s="259" t="str">
        <f>IF(BS_CONTROLE[[#This Row],[Local - Encerramento]]=0, "-", BS_CONTROLE[[#This Row],[Local - Encerramento]])</f>
        <v>-</v>
      </c>
      <c r="AM132" s="259" t="str">
        <f>IF(BS_CONTROLE[[#This Row],[Entre - Estações]]=0, "-", BS_CONTROLE[[#This Row],[Entre - Estações]])</f>
        <v>-</v>
      </c>
      <c r="AN132" s="259" t="str">
        <f>IF(BS_CONTROLE[[#This Row],[SB]]=0, "-", BS_CONTROLE[[#This Row],[SB]])</f>
        <v>-</v>
      </c>
      <c r="AO132" s="260" t="str">
        <f>IF(BS_CONTROLE[[#This Row],[SUB]]=0, "-", BS_CONTROLE[[#This Row],[SUB]])</f>
        <v>-</v>
      </c>
      <c r="AP132" s="261" t="str">
        <f>IF(BS_CONTROLE[[#This Row],[KM - Inicio]]=0, "-", BS_CONTROLE[[#This Row],[KM - Inicio]])</f>
        <v>-</v>
      </c>
      <c r="AQ132" s="261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294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BASE_MAPA!$D$2:$D$260, BASE_MAPA!$I$2:$I$260), "ERRO")</f>
        <v>ERRO</v>
      </c>
      <c r="BF132" s="262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295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317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6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6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BASE_MAPA!$D$2:$D$260, BASE_MAPA!$I$2:$I$260),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59" t="str">
        <f>IF(BS_CONTROLE[[#This Row],[Local - Partida]]=0, "-", BS_CONTROLE[[#This Row],[Local - Partida]])</f>
        <v>-</v>
      </c>
      <c r="AL133" s="259" t="str">
        <f>IF(BS_CONTROLE[[#This Row],[Local - Encerramento]]=0, "-", BS_CONTROLE[[#This Row],[Local - Encerramento]])</f>
        <v>-</v>
      </c>
      <c r="AM133" s="259" t="str">
        <f>IF(BS_CONTROLE[[#This Row],[Entre - Estações]]=0, "-", BS_CONTROLE[[#This Row],[Entre - Estações]])</f>
        <v>-</v>
      </c>
      <c r="AN133" s="259" t="str">
        <f>IF(BS_CONTROLE[[#This Row],[SB]]=0, "-", BS_CONTROLE[[#This Row],[SB]])</f>
        <v>-</v>
      </c>
      <c r="AO133" s="260" t="str">
        <f>IF(BS_CONTROLE[[#This Row],[SUB]]=0, "-", BS_CONTROLE[[#This Row],[SUB]])</f>
        <v>-</v>
      </c>
      <c r="AP133" s="261" t="str">
        <f>IF(BS_CONTROLE[[#This Row],[KM - Inicio]]=0, "-", BS_CONTROLE[[#This Row],[KM - Inicio]])</f>
        <v>-</v>
      </c>
      <c r="AQ133" s="261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4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BASE_MAPA!$D$2:$D$260, BASE_MAPA!$I$2:$I$260), "ERRO")</f>
        <v>ERRO</v>
      </c>
      <c r="BF133" s="262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295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317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6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6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BASE_MAPA!$D$2:$D$260, BASE_MAPA!$I$2:$I$260),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59" t="str">
        <f>IF(BS_CONTROLE[[#This Row],[Local - Partida]]=0, "-", BS_CONTROLE[[#This Row],[Local - Partida]])</f>
        <v>-</v>
      </c>
      <c r="AL134" s="259" t="str">
        <f>IF(BS_CONTROLE[[#This Row],[Local - Encerramento]]=0, "-", BS_CONTROLE[[#This Row],[Local - Encerramento]])</f>
        <v>-</v>
      </c>
      <c r="AM134" s="259" t="str">
        <f>IF(BS_CONTROLE[[#This Row],[Entre - Estações]]=0, "-", BS_CONTROLE[[#This Row],[Entre - Estações]])</f>
        <v>-</v>
      </c>
      <c r="AN134" s="259" t="str">
        <f>IF(BS_CONTROLE[[#This Row],[SB]]=0, "-", BS_CONTROLE[[#This Row],[SB]])</f>
        <v>-</v>
      </c>
      <c r="AO134" s="260" t="str">
        <f>IF(BS_CONTROLE[[#This Row],[SUB]]=0, "-", BS_CONTROLE[[#This Row],[SUB]])</f>
        <v>-</v>
      </c>
      <c r="AP134" s="261" t="str">
        <f>IF(BS_CONTROLE[[#This Row],[KM - Inicio]]=0, "-", BS_CONTROLE[[#This Row],[KM - Inicio]])</f>
        <v>-</v>
      </c>
      <c r="AQ134" s="261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294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BASE_MAPA!$D$2:$D$260, BASE_MAPA!$I$2:$I$260), "ERRO")</f>
        <v>ERRO</v>
      </c>
      <c r="BF134" s="262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295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317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6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6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BASE_MAPA!$D$2:$D$260, BASE_MAPA!$I$2:$I$260),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59" t="str">
        <f>IF(BS_CONTROLE[[#This Row],[Local - Partida]]=0, "-", BS_CONTROLE[[#This Row],[Local - Partida]])</f>
        <v>-</v>
      </c>
      <c r="AL135" s="259" t="str">
        <f>IF(BS_CONTROLE[[#This Row],[Local - Encerramento]]=0, "-", BS_CONTROLE[[#This Row],[Local - Encerramento]])</f>
        <v>-</v>
      </c>
      <c r="AM135" s="259" t="str">
        <f>IF(BS_CONTROLE[[#This Row],[Entre - Estações]]=0, "-", BS_CONTROLE[[#This Row],[Entre - Estações]])</f>
        <v>-</v>
      </c>
      <c r="AN135" s="259" t="str">
        <f>IF(BS_CONTROLE[[#This Row],[SB]]=0, "-", BS_CONTROLE[[#This Row],[SB]])</f>
        <v>-</v>
      </c>
      <c r="AO135" s="260" t="str">
        <f>IF(BS_CONTROLE[[#This Row],[SUB]]=0, "-", BS_CONTROLE[[#This Row],[SUB]])</f>
        <v>-</v>
      </c>
      <c r="AP135" s="261" t="str">
        <f>IF(BS_CONTROLE[[#This Row],[KM - Inicio]]=0, "-", BS_CONTROLE[[#This Row],[KM - Inicio]])</f>
        <v>-</v>
      </c>
      <c r="AQ135" s="261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294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BASE_MAPA!$D$2:$D$260, BASE_MAPA!$I$2:$I$260), "ERRO")</f>
        <v>ERRO</v>
      </c>
      <c r="BF135" s="262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295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317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6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6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BASE_MAPA!$D$2:$D$260, BASE_MAPA!$I$2:$I$260),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59" t="str">
        <f>IF(BS_CONTROLE[[#This Row],[Local - Partida]]=0, "-", BS_CONTROLE[[#This Row],[Local - Partida]])</f>
        <v>-</v>
      </c>
      <c r="AL136" s="259" t="str">
        <f>IF(BS_CONTROLE[[#This Row],[Local - Encerramento]]=0, "-", BS_CONTROLE[[#This Row],[Local - Encerramento]])</f>
        <v>-</v>
      </c>
      <c r="AM136" s="259" t="str">
        <f>IF(BS_CONTROLE[[#This Row],[Entre - Estações]]=0, "-", BS_CONTROLE[[#This Row],[Entre - Estações]])</f>
        <v>-</v>
      </c>
      <c r="AN136" s="259" t="str">
        <f>IF(BS_CONTROLE[[#This Row],[SB]]=0, "-", BS_CONTROLE[[#This Row],[SB]])</f>
        <v>-</v>
      </c>
      <c r="AO136" s="260" t="str">
        <f>IF(BS_CONTROLE[[#This Row],[SUB]]=0, "-", BS_CONTROLE[[#This Row],[SUB]])</f>
        <v>-</v>
      </c>
      <c r="AP136" s="261" t="str">
        <f>IF(BS_CONTROLE[[#This Row],[KM - Inicio]]=0, "-", BS_CONTROLE[[#This Row],[KM - Inicio]])</f>
        <v>-</v>
      </c>
      <c r="AQ136" s="261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4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BASE_MAPA!$D$2:$D$260, BASE_MAPA!$I$2:$I$260), "ERRO")</f>
        <v>ERRO</v>
      </c>
      <c r="BF136" s="262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295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317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6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6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BASE_MAPA!$D$2:$D$260, BASE_MAPA!$I$2:$I$260),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59" t="str">
        <f>IF(BS_CONTROLE[[#This Row],[Local - Partida]]=0, "-", BS_CONTROLE[[#This Row],[Local - Partida]])</f>
        <v>-</v>
      </c>
      <c r="AL137" s="259" t="str">
        <f>IF(BS_CONTROLE[[#This Row],[Local - Encerramento]]=0, "-", BS_CONTROLE[[#This Row],[Local - Encerramento]])</f>
        <v>-</v>
      </c>
      <c r="AM137" s="259" t="str">
        <f>IF(BS_CONTROLE[[#This Row],[Entre - Estações]]=0, "-", BS_CONTROLE[[#This Row],[Entre - Estações]])</f>
        <v>-</v>
      </c>
      <c r="AN137" s="259" t="str">
        <f>IF(BS_CONTROLE[[#This Row],[SB]]=0, "-", BS_CONTROLE[[#This Row],[SB]])</f>
        <v>-</v>
      </c>
      <c r="AO137" s="260" t="str">
        <f>IF(BS_CONTROLE[[#This Row],[SUB]]=0, "-", BS_CONTROLE[[#This Row],[SUB]])</f>
        <v>-</v>
      </c>
      <c r="AP137" s="261" t="str">
        <f>IF(BS_CONTROLE[[#This Row],[KM - Inicio]]=0, "-", BS_CONTROLE[[#This Row],[KM - Inicio]])</f>
        <v>-</v>
      </c>
      <c r="AQ137" s="261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4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BASE_MAPA!$D$2:$D$260, BASE_MAPA!$I$2:$I$260), "ERRO")</f>
        <v>ERRO</v>
      </c>
      <c r="BF137" s="262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295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317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6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9" t="str">
        <f>IF(BS_CONTROLE[[#This Row],[Local - Partida]]=0, "-", BS_CONTROLE[[#This Row],[Local - Partida]])</f>
        <v>-</v>
      </c>
      <c r="AL138" s="259" t="str">
        <f>IF(BS_CONTROLE[[#This Row],[Local - Encerramento]]=0, "-", BS_CONTROLE[[#This Row],[Local - Encerramento]])</f>
        <v>-</v>
      </c>
      <c r="AM138" s="259" t="str">
        <f>IF(BS_CONTROLE[[#This Row],[Entre - Estações]]=0, "-", BS_CONTROLE[[#This Row],[Entre - Estações]])</f>
        <v>-</v>
      </c>
      <c r="AN138" s="259" t="str">
        <f>IF(BS_CONTROLE[[#This Row],[SB]]=0, "-", BS_CONTROLE[[#This Row],[SB]])</f>
        <v>-</v>
      </c>
      <c r="AO138" s="260" t="str">
        <f>IF(BS_CONTROLE[[#This Row],[SUB]]=0, "-", BS_CONTROLE[[#This Row],[SUB]])</f>
        <v>-</v>
      </c>
      <c r="AP138" s="261" t="str">
        <f>IF(BS_CONTROLE[[#This Row],[KM - Inicio]]=0, "-", BS_CONTROLE[[#This Row],[KM - Inicio]])</f>
        <v>-</v>
      </c>
      <c r="AQ138" s="261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4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2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295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317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6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6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BASE_MAPA!$D$2:$D$260, BASE_MAPA!$I$2:$I$260),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59" t="str">
        <f>IF(BS_CONTROLE[[#This Row],[Local - Partida]]=0, "-", BS_CONTROLE[[#This Row],[Local - Partida]])</f>
        <v>-</v>
      </c>
      <c r="AL139" s="259" t="str">
        <f>IF(BS_CONTROLE[[#This Row],[Local - Encerramento]]=0, "-", BS_CONTROLE[[#This Row],[Local - Encerramento]])</f>
        <v>-</v>
      </c>
      <c r="AM139" s="259" t="str">
        <f>IF(BS_CONTROLE[[#This Row],[Entre - Estações]]=0, "-", BS_CONTROLE[[#This Row],[Entre - Estações]])</f>
        <v>-</v>
      </c>
      <c r="AN139" s="259" t="str">
        <f>IF(BS_CONTROLE[[#This Row],[SB]]=0, "-", BS_CONTROLE[[#This Row],[SB]])</f>
        <v>-</v>
      </c>
      <c r="AO139" s="260" t="str">
        <f>IF(BS_CONTROLE[[#This Row],[SUB]]=0, "-", BS_CONTROLE[[#This Row],[SUB]])</f>
        <v>-</v>
      </c>
      <c r="AP139" s="261" t="str">
        <f>IF(BS_CONTROLE[[#This Row],[KM - Inicio]]=0, "-", BS_CONTROLE[[#This Row],[KM - Inicio]])</f>
        <v>-</v>
      </c>
      <c r="AQ139" s="261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294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BASE_MAPA!$D$2:$D$260, BASE_MAPA!$I$2:$I$260), "ERRO")</f>
        <v>ERRO</v>
      </c>
      <c r="BF139" s="262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295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317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6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6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BASE_MAPA!$D$2:$D$260, BASE_MAPA!$I$2:$I$260),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59" t="str">
        <f>IF(BS_CONTROLE[[#This Row],[Local - Partida]]=0, "-", BS_CONTROLE[[#This Row],[Local - Partida]])</f>
        <v>-</v>
      </c>
      <c r="AL140" s="259" t="str">
        <f>IF(BS_CONTROLE[[#This Row],[Local - Encerramento]]=0, "-", BS_CONTROLE[[#This Row],[Local - Encerramento]])</f>
        <v>-</v>
      </c>
      <c r="AM140" s="259" t="str">
        <f>IF(BS_CONTROLE[[#This Row],[Entre - Estações]]=0, "-", BS_CONTROLE[[#This Row],[Entre - Estações]])</f>
        <v>-</v>
      </c>
      <c r="AN140" s="259" t="str">
        <f>IF(BS_CONTROLE[[#This Row],[SB]]=0, "-", BS_CONTROLE[[#This Row],[SB]])</f>
        <v>-</v>
      </c>
      <c r="AO140" s="260" t="str">
        <f>IF(BS_CONTROLE[[#This Row],[SUB]]=0, "-", BS_CONTROLE[[#This Row],[SUB]])</f>
        <v>-</v>
      </c>
      <c r="AP140" s="261" t="str">
        <f>IF(BS_CONTROLE[[#This Row],[KM - Inicio]]=0, "-", BS_CONTROLE[[#This Row],[KM - Inicio]])</f>
        <v>-</v>
      </c>
      <c r="AQ140" s="261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294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BASE_MAPA!$D$2:$D$260, BASE_MAPA!$I$2:$I$260), "ERRO")</f>
        <v>ERRO</v>
      </c>
      <c r="BF140" s="262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295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317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6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6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BASE_MAPA!$D$2:$D$260, BASE_MAPA!$I$2:$I$260),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59" t="str">
        <f>IF(BS_CONTROLE[[#This Row],[Local - Partida]]=0, "-", BS_CONTROLE[[#This Row],[Local - Partida]])</f>
        <v>-</v>
      </c>
      <c r="AL141" s="259" t="str">
        <f>IF(BS_CONTROLE[[#This Row],[Local - Encerramento]]=0, "-", BS_CONTROLE[[#This Row],[Local - Encerramento]])</f>
        <v>-</v>
      </c>
      <c r="AM141" s="259" t="str">
        <f>IF(BS_CONTROLE[[#This Row],[Entre - Estações]]=0, "-", BS_CONTROLE[[#This Row],[Entre - Estações]])</f>
        <v>-</v>
      </c>
      <c r="AN141" s="259" t="str">
        <f>IF(BS_CONTROLE[[#This Row],[SB]]=0, "-", BS_CONTROLE[[#This Row],[SB]])</f>
        <v>-</v>
      </c>
      <c r="AO141" s="260" t="str">
        <f>IF(BS_CONTROLE[[#This Row],[SUB]]=0, "-", BS_CONTROLE[[#This Row],[SUB]])</f>
        <v>-</v>
      </c>
      <c r="AP141" s="261" t="str">
        <f>IF(BS_CONTROLE[[#This Row],[KM - Inicio]]=0, "-", BS_CONTROLE[[#This Row],[KM - Inicio]])</f>
        <v>-</v>
      </c>
      <c r="AQ141" s="261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294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BASE_MAPA!$D$2:$D$260, BASE_MAPA!$I$2:$I$260), "ERRO")</f>
        <v>ERRO</v>
      </c>
      <c r="BF141" s="262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296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317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6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9" t="str">
        <f>IF(BS_CONTROLE[[#This Row],[Local - Partida]]=0, "-", BS_CONTROLE[[#This Row],[Local - Partida]])</f>
        <v>-</v>
      </c>
      <c r="AL142" s="259" t="str">
        <f>IF(BS_CONTROLE[[#This Row],[Local - Encerramento]]=0, "-", BS_CONTROLE[[#This Row],[Local - Encerramento]])</f>
        <v>-</v>
      </c>
      <c r="AM142" s="259" t="str">
        <f>IF(BS_CONTROLE[[#This Row],[Entre - Estações]]=0, "-", BS_CONTROLE[[#This Row],[Entre - Estações]])</f>
        <v>-</v>
      </c>
      <c r="AN142" s="259" t="str">
        <f>IF(BS_CONTROLE[[#This Row],[SB]]=0, "-", BS_CONTROLE[[#This Row],[SB]])</f>
        <v>-</v>
      </c>
      <c r="AO142" s="260" t="str">
        <f>IF(BS_CONTROLE[[#This Row],[SUB]]=0, "-", BS_CONTROLE[[#This Row],[SUB]])</f>
        <v>-</v>
      </c>
      <c r="AP142" s="261" t="str">
        <f>IF(BS_CONTROLE[[#This Row],[KM - Inicio]]=0, "-", BS_CONTROLE[[#This Row],[KM - Inicio]])</f>
        <v>-</v>
      </c>
      <c r="AQ142" s="261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4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2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295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317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6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9" t="str">
        <f>IF(BS_CONTROLE[[#This Row],[Local - Partida]]=0, "-", BS_CONTROLE[[#This Row],[Local - Partida]])</f>
        <v>-</v>
      </c>
      <c r="AL143" s="259" t="str">
        <f>IF(BS_CONTROLE[[#This Row],[Local - Encerramento]]=0, "-", BS_CONTROLE[[#This Row],[Local - Encerramento]])</f>
        <v>-</v>
      </c>
      <c r="AM143" s="259" t="str">
        <f>IF(BS_CONTROLE[[#This Row],[Entre - Estações]]=0, "-", BS_CONTROLE[[#This Row],[Entre - Estações]])</f>
        <v>-</v>
      </c>
      <c r="AN143" s="259" t="str">
        <f>IF(BS_CONTROLE[[#This Row],[SB]]=0, "-", BS_CONTROLE[[#This Row],[SB]])</f>
        <v>-</v>
      </c>
      <c r="AO143" s="260" t="str">
        <f>IF(BS_CONTROLE[[#This Row],[SUB]]=0, "-", BS_CONTROLE[[#This Row],[SUB]])</f>
        <v>-</v>
      </c>
      <c r="AP143" s="261" t="str">
        <f>IF(BS_CONTROLE[[#This Row],[KM - Inicio]]=0, "-", BS_CONTROLE[[#This Row],[KM - Inicio]])</f>
        <v>-</v>
      </c>
      <c r="AQ143" s="261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4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2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295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317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6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6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BASE_MAPA!$D$2:$D$260, BASE_MAPA!$I$2:$I$260),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59" t="str">
        <f>IF(BS_CONTROLE[[#This Row],[Local - Partida]]=0, "-", BS_CONTROLE[[#This Row],[Local - Partida]])</f>
        <v>-</v>
      </c>
      <c r="AL144" s="259" t="str">
        <f>IF(BS_CONTROLE[[#This Row],[Local - Encerramento]]=0, "-", BS_CONTROLE[[#This Row],[Local - Encerramento]])</f>
        <v>-</v>
      </c>
      <c r="AM144" s="259" t="str">
        <f>IF(BS_CONTROLE[[#This Row],[Entre - Estações]]=0, "-", BS_CONTROLE[[#This Row],[Entre - Estações]])</f>
        <v>-</v>
      </c>
      <c r="AN144" s="259" t="str">
        <f>IF(BS_CONTROLE[[#This Row],[SB]]=0, "-", BS_CONTROLE[[#This Row],[SB]])</f>
        <v>-</v>
      </c>
      <c r="AO144" s="260" t="str">
        <f>IF(BS_CONTROLE[[#This Row],[SUB]]=0, "-", BS_CONTROLE[[#This Row],[SUB]])</f>
        <v>-</v>
      </c>
      <c r="AP144" s="261" t="str">
        <f>IF(BS_CONTROLE[[#This Row],[KM - Inicio]]=0, "-", BS_CONTROLE[[#This Row],[KM - Inicio]])</f>
        <v>-</v>
      </c>
      <c r="AQ144" s="261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4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BASE_MAPA!$D$2:$D$260, BASE_MAPA!$I$2:$I$260), "ERRO")</f>
        <v>ERRO</v>
      </c>
      <c r="BF144" s="262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295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317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6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6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BASE_MAPA!$D$2:$D$260, BASE_MAPA!$I$2:$I$260),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59" t="str">
        <f>IF(BS_CONTROLE[[#This Row],[Local - Partida]]=0, "-", BS_CONTROLE[[#This Row],[Local - Partida]])</f>
        <v>-</v>
      </c>
      <c r="AL145" s="259" t="str">
        <f>IF(BS_CONTROLE[[#This Row],[Local - Encerramento]]=0, "-", BS_CONTROLE[[#This Row],[Local - Encerramento]])</f>
        <v>-</v>
      </c>
      <c r="AM145" s="259" t="str">
        <f>IF(BS_CONTROLE[[#This Row],[Entre - Estações]]=0, "-", BS_CONTROLE[[#This Row],[Entre - Estações]])</f>
        <v>-</v>
      </c>
      <c r="AN145" s="259" t="str">
        <f>IF(BS_CONTROLE[[#This Row],[SB]]=0, "-", BS_CONTROLE[[#This Row],[SB]])</f>
        <v>-</v>
      </c>
      <c r="AO145" s="260" t="str">
        <f>IF(BS_CONTROLE[[#This Row],[SUB]]=0, "-", BS_CONTROLE[[#This Row],[SUB]])</f>
        <v>-</v>
      </c>
      <c r="AP145" s="261" t="str">
        <f>IF(BS_CONTROLE[[#This Row],[KM - Inicio]]=0, "-", BS_CONTROLE[[#This Row],[KM - Inicio]])</f>
        <v>-</v>
      </c>
      <c r="AQ145" s="261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4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BASE_MAPA!$D$2:$D$260, BASE_MAPA!$I$2:$I$260), "ERRO")</f>
        <v>ERRO</v>
      </c>
      <c r="BF145" s="262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295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317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6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6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BASE_MAPA!$D$2:$D$260, BASE_MAPA!$I$2:$I$260),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59" t="str">
        <f>IF(BS_CONTROLE[[#This Row],[Local - Partida]]=0, "-", BS_CONTROLE[[#This Row],[Local - Partida]])</f>
        <v>-</v>
      </c>
      <c r="AL146" s="259" t="str">
        <f>IF(BS_CONTROLE[[#This Row],[Local - Encerramento]]=0, "-", BS_CONTROLE[[#This Row],[Local - Encerramento]])</f>
        <v>-</v>
      </c>
      <c r="AM146" s="259" t="str">
        <f>IF(BS_CONTROLE[[#This Row],[Entre - Estações]]=0, "-", BS_CONTROLE[[#This Row],[Entre - Estações]])</f>
        <v>-</v>
      </c>
      <c r="AN146" s="259" t="str">
        <f>IF(BS_CONTROLE[[#This Row],[SB]]=0, "-", BS_CONTROLE[[#This Row],[SB]])</f>
        <v>-</v>
      </c>
      <c r="AO146" s="260" t="str">
        <f>IF(BS_CONTROLE[[#This Row],[SUB]]=0, "-", BS_CONTROLE[[#This Row],[SUB]])</f>
        <v>-</v>
      </c>
      <c r="AP146" s="261" t="str">
        <f>IF(BS_CONTROLE[[#This Row],[KM - Inicio]]=0, "-", BS_CONTROLE[[#This Row],[KM - Inicio]])</f>
        <v>-</v>
      </c>
      <c r="AQ146" s="261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4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BASE_MAPA!$D$2:$D$260, BASE_MAPA!$I$2:$I$260), "ERRO")</f>
        <v>ERRO</v>
      </c>
      <c r="BF146" s="262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295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317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6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6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BASE_MAPA!$D$2:$D$260, BASE_MAPA!$I$2:$I$260),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59" t="str">
        <f>IF(BS_CONTROLE[[#This Row],[Local - Partida]]=0, "-", BS_CONTROLE[[#This Row],[Local - Partida]])</f>
        <v>-</v>
      </c>
      <c r="AL147" s="259" t="str">
        <f>IF(BS_CONTROLE[[#This Row],[Local - Encerramento]]=0, "-", BS_CONTROLE[[#This Row],[Local - Encerramento]])</f>
        <v>-</v>
      </c>
      <c r="AM147" s="259" t="str">
        <f>IF(BS_CONTROLE[[#This Row],[Entre - Estações]]=0, "-", BS_CONTROLE[[#This Row],[Entre - Estações]])</f>
        <v>-</v>
      </c>
      <c r="AN147" s="259" t="str">
        <f>IF(BS_CONTROLE[[#This Row],[SB]]=0, "-", BS_CONTROLE[[#This Row],[SB]])</f>
        <v>-</v>
      </c>
      <c r="AO147" s="260" t="str">
        <f>IF(BS_CONTROLE[[#This Row],[SUB]]=0, "-", BS_CONTROLE[[#This Row],[SUB]])</f>
        <v>-</v>
      </c>
      <c r="AP147" s="261" t="str">
        <f>IF(BS_CONTROLE[[#This Row],[KM - Inicio]]=0, "-", BS_CONTROLE[[#This Row],[KM - Inicio]])</f>
        <v>-</v>
      </c>
      <c r="AQ147" s="261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4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BASE_MAPA!$D$2:$D$260, BASE_MAPA!$I$2:$I$260), "ERRO")</f>
        <v>ERRO</v>
      </c>
      <c r="BF147" s="262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295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317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6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6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BASE_MAPA!$D$2:$D$260, BASE_MAPA!$I$2:$I$260),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59" t="str">
        <f>IF(BS_CONTROLE[[#This Row],[Local - Partida]]=0, "-", BS_CONTROLE[[#This Row],[Local - Partida]])</f>
        <v>-</v>
      </c>
      <c r="AL148" s="259" t="str">
        <f>IF(BS_CONTROLE[[#This Row],[Local - Encerramento]]=0, "-", BS_CONTROLE[[#This Row],[Local - Encerramento]])</f>
        <v>-</v>
      </c>
      <c r="AM148" s="259" t="str">
        <f>IF(BS_CONTROLE[[#This Row],[Entre - Estações]]=0, "-", BS_CONTROLE[[#This Row],[Entre - Estações]])</f>
        <v>-</v>
      </c>
      <c r="AN148" s="259" t="str">
        <f>IF(BS_CONTROLE[[#This Row],[SB]]=0, "-", BS_CONTROLE[[#This Row],[SB]])</f>
        <v>-</v>
      </c>
      <c r="AO148" s="260" t="str">
        <f>IF(BS_CONTROLE[[#This Row],[SUB]]=0, "-", BS_CONTROLE[[#This Row],[SUB]])</f>
        <v>-</v>
      </c>
      <c r="AP148" s="261" t="str">
        <f>IF(BS_CONTROLE[[#This Row],[KM - Inicio]]=0, "-", BS_CONTROLE[[#This Row],[KM - Inicio]])</f>
        <v>-</v>
      </c>
      <c r="AQ148" s="261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294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BASE_MAPA!$D$2:$D$260, BASE_MAPA!$I$2:$I$260), "ERRO")</f>
        <v>ERRO</v>
      </c>
      <c r="BF148" s="262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295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317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6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9" t="str">
        <f>IF(BS_CONTROLE[[#This Row],[Local - Partida]]=0, "-", BS_CONTROLE[[#This Row],[Local - Partida]])</f>
        <v>-</v>
      </c>
      <c r="AL149" s="259" t="str">
        <f>IF(BS_CONTROLE[[#This Row],[Local - Encerramento]]=0, "-", BS_CONTROLE[[#This Row],[Local - Encerramento]])</f>
        <v>-</v>
      </c>
      <c r="AM149" s="259" t="str">
        <f>IF(BS_CONTROLE[[#This Row],[Entre - Estações]]=0, "-", BS_CONTROLE[[#This Row],[Entre - Estações]])</f>
        <v>-</v>
      </c>
      <c r="AN149" s="259" t="str">
        <f>IF(BS_CONTROLE[[#This Row],[SB]]=0, "-", BS_CONTROLE[[#This Row],[SB]])</f>
        <v>-</v>
      </c>
      <c r="AO149" s="260" t="str">
        <f>IF(BS_CONTROLE[[#This Row],[SUB]]=0, "-", BS_CONTROLE[[#This Row],[SUB]])</f>
        <v>-</v>
      </c>
      <c r="AP149" s="261" t="str">
        <f>IF(BS_CONTROLE[[#This Row],[KM - Inicio]]=0, "-", BS_CONTROLE[[#This Row],[KM - Inicio]])</f>
        <v>-</v>
      </c>
      <c r="AQ149" s="261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4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2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295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317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6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6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BASE_MAPA!$D$2:$D$260, BASE_MAPA!$I$2:$I$260),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59" t="str">
        <f>IF(BS_CONTROLE[[#This Row],[Local - Partida]]=0, "-", BS_CONTROLE[[#This Row],[Local - Partida]])</f>
        <v>-</v>
      </c>
      <c r="AL150" s="259" t="str">
        <f>IF(BS_CONTROLE[[#This Row],[Local - Encerramento]]=0, "-", BS_CONTROLE[[#This Row],[Local - Encerramento]])</f>
        <v>-</v>
      </c>
      <c r="AM150" s="259" t="str">
        <f>IF(BS_CONTROLE[[#This Row],[Entre - Estações]]=0, "-", BS_CONTROLE[[#This Row],[Entre - Estações]])</f>
        <v>-</v>
      </c>
      <c r="AN150" s="259" t="str">
        <f>IF(BS_CONTROLE[[#This Row],[SB]]=0, "-", BS_CONTROLE[[#This Row],[SB]])</f>
        <v>-</v>
      </c>
      <c r="AO150" s="260" t="str">
        <f>IF(BS_CONTROLE[[#This Row],[SUB]]=0, "-", BS_CONTROLE[[#This Row],[SUB]])</f>
        <v>-</v>
      </c>
      <c r="AP150" s="261" t="str">
        <f>IF(BS_CONTROLE[[#This Row],[KM - Inicio]]=0, "-", BS_CONTROLE[[#This Row],[KM - Inicio]])</f>
        <v>-</v>
      </c>
      <c r="AQ150" s="261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4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BASE_MAPA!$D$2:$D$260, BASE_MAPA!$I$2:$I$260), "ERRO")</f>
        <v>ERRO</v>
      </c>
      <c r="BF150" s="262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295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317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6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6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BASE_MAPA!$D$2:$D$260, BASE_MAPA!$I$2:$I$260),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59" t="str">
        <f>IF(BS_CONTROLE[[#This Row],[Local - Partida]]=0, "-", BS_CONTROLE[[#This Row],[Local - Partida]])</f>
        <v>-</v>
      </c>
      <c r="AL151" s="259" t="str">
        <f>IF(BS_CONTROLE[[#This Row],[Local - Encerramento]]=0, "-", BS_CONTROLE[[#This Row],[Local - Encerramento]])</f>
        <v>-</v>
      </c>
      <c r="AM151" s="259" t="str">
        <f>IF(BS_CONTROLE[[#This Row],[Entre - Estações]]=0, "-", BS_CONTROLE[[#This Row],[Entre - Estações]])</f>
        <v>-</v>
      </c>
      <c r="AN151" s="259" t="str">
        <f>IF(BS_CONTROLE[[#This Row],[SB]]=0, "-", BS_CONTROLE[[#This Row],[SB]])</f>
        <v>-</v>
      </c>
      <c r="AO151" s="260" t="str">
        <f>IF(BS_CONTROLE[[#This Row],[SUB]]=0, "-", BS_CONTROLE[[#This Row],[SUB]])</f>
        <v>-</v>
      </c>
      <c r="AP151" s="261" t="str">
        <f>IF(BS_CONTROLE[[#This Row],[KM - Inicio]]=0, "-", BS_CONTROLE[[#This Row],[KM - Inicio]])</f>
        <v>-</v>
      </c>
      <c r="AQ151" s="261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294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BASE_MAPA!$D$2:$D$260, BASE_MAPA!$I$2:$I$260), "ERRO")</f>
        <v>ERRO</v>
      </c>
      <c r="BF151" s="262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295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317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6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9" t="str">
        <f>IF(BS_CONTROLE[[#This Row],[Local - Partida]]=0, "-", BS_CONTROLE[[#This Row],[Local - Partida]])</f>
        <v>-</v>
      </c>
      <c r="AL152" s="259" t="str">
        <f>IF(BS_CONTROLE[[#This Row],[Local - Encerramento]]=0, "-", BS_CONTROLE[[#This Row],[Local - Encerramento]])</f>
        <v>-</v>
      </c>
      <c r="AM152" s="259" t="str">
        <f>IF(BS_CONTROLE[[#This Row],[Entre - Estações]]=0, "-", BS_CONTROLE[[#This Row],[Entre - Estações]])</f>
        <v>-</v>
      </c>
      <c r="AN152" s="259" t="str">
        <f>IF(BS_CONTROLE[[#This Row],[SB]]=0, "-", BS_CONTROLE[[#This Row],[SB]])</f>
        <v>-</v>
      </c>
      <c r="AO152" s="260" t="str">
        <f>IF(BS_CONTROLE[[#This Row],[SUB]]=0, "-", BS_CONTROLE[[#This Row],[SUB]])</f>
        <v>-</v>
      </c>
      <c r="AP152" s="261" t="str">
        <f>IF(BS_CONTROLE[[#This Row],[KM - Inicio]]=0, "-", BS_CONTROLE[[#This Row],[KM - Inicio]])</f>
        <v>-</v>
      </c>
      <c r="AQ152" s="261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4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2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295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317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6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9" t="str">
        <f>IF(BS_CONTROLE[[#This Row],[Local - Partida]]=0, "-", BS_CONTROLE[[#This Row],[Local - Partida]])</f>
        <v>-</v>
      </c>
      <c r="AL153" s="259" t="str">
        <f>IF(BS_CONTROLE[[#This Row],[Local - Encerramento]]=0, "-", BS_CONTROLE[[#This Row],[Local - Encerramento]])</f>
        <v>-</v>
      </c>
      <c r="AM153" s="259" t="str">
        <f>IF(BS_CONTROLE[[#This Row],[Entre - Estações]]=0, "-", BS_CONTROLE[[#This Row],[Entre - Estações]])</f>
        <v>-</v>
      </c>
      <c r="AN153" s="259" t="str">
        <f>IF(BS_CONTROLE[[#This Row],[SB]]=0, "-", BS_CONTROLE[[#This Row],[SB]])</f>
        <v>-</v>
      </c>
      <c r="AO153" s="260" t="str">
        <f>IF(BS_CONTROLE[[#This Row],[SUB]]=0, "-", BS_CONTROLE[[#This Row],[SUB]])</f>
        <v>-</v>
      </c>
      <c r="AP153" s="261" t="str">
        <f>IF(BS_CONTROLE[[#This Row],[KM - Inicio]]=0, "-", BS_CONTROLE[[#This Row],[KM - Inicio]])</f>
        <v>-</v>
      </c>
      <c r="AQ153" s="261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4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2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296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317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6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6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BASE_MAPA!$D$2:$D$260, BASE_MAPA!$I$2:$I$260),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59" t="str">
        <f>IF(BS_CONTROLE[[#This Row],[Local - Partida]]=0, "-", BS_CONTROLE[[#This Row],[Local - Partida]])</f>
        <v>-</v>
      </c>
      <c r="AL154" s="259" t="str">
        <f>IF(BS_CONTROLE[[#This Row],[Local - Encerramento]]=0, "-", BS_CONTROLE[[#This Row],[Local - Encerramento]])</f>
        <v>-</v>
      </c>
      <c r="AM154" s="259" t="str">
        <f>IF(BS_CONTROLE[[#This Row],[Entre - Estações]]=0, "-", BS_CONTROLE[[#This Row],[Entre - Estações]])</f>
        <v>-</v>
      </c>
      <c r="AN154" s="259" t="str">
        <f>IF(BS_CONTROLE[[#This Row],[SB]]=0, "-", BS_CONTROLE[[#This Row],[SB]])</f>
        <v>-</v>
      </c>
      <c r="AO154" s="260" t="str">
        <f>IF(BS_CONTROLE[[#This Row],[SUB]]=0, "-", BS_CONTROLE[[#This Row],[SUB]])</f>
        <v>-</v>
      </c>
      <c r="AP154" s="261" t="str">
        <f>IF(BS_CONTROLE[[#This Row],[KM - Inicio]]=0, "-", BS_CONTROLE[[#This Row],[KM - Inicio]])</f>
        <v>-</v>
      </c>
      <c r="AQ154" s="261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4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BASE_MAPA!$D$2:$D$260, BASE_MAPA!$I$2:$I$260), "ERRO")</f>
        <v>ERRO</v>
      </c>
      <c r="BF154" s="262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295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317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6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6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BASE_MAPA!$D$2:$D$260, BASE_MAPA!$I$2:$I$260),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59" t="str">
        <f>IF(BS_CONTROLE[[#This Row],[Local - Partida]]=0, "-", BS_CONTROLE[[#This Row],[Local - Partida]])</f>
        <v>-</v>
      </c>
      <c r="AL155" s="259" t="str">
        <f>IF(BS_CONTROLE[[#This Row],[Local - Encerramento]]=0, "-", BS_CONTROLE[[#This Row],[Local - Encerramento]])</f>
        <v>-</v>
      </c>
      <c r="AM155" s="259" t="str">
        <f>IF(BS_CONTROLE[[#This Row],[Entre - Estações]]=0, "-", BS_CONTROLE[[#This Row],[Entre - Estações]])</f>
        <v>-</v>
      </c>
      <c r="AN155" s="259" t="str">
        <f>IF(BS_CONTROLE[[#This Row],[SB]]=0, "-", BS_CONTROLE[[#This Row],[SB]])</f>
        <v>-</v>
      </c>
      <c r="AO155" s="260" t="str">
        <f>IF(BS_CONTROLE[[#This Row],[SUB]]=0, "-", BS_CONTROLE[[#This Row],[SUB]])</f>
        <v>-</v>
      </c>
      <c r="AP155" s="261" t="str">
        <f>IF(BS_CONTROLE[[#This Row],[KM - Inicio]]=0, "-", BS_CONTROLE[[#This Row],[KM - Inicio]])</f>
        <v>-</v>
      </c>
      <c r="AQ155" s="261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4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BASE_MAPA!$D$2:$D$260, BASE_MAPA!$I$2:$I$260), "ERRO")</f>
        <v>ERRO</v>
      </c>
      <c r="BF155" s="262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295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317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6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6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BASE_MAPA!$D$2:$D$260, BASE_MAPA!$I$2:$I$260),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59" t="str">
        <f>IF(BS_CONTROLE[[#This Row],[Local - Partida]]=0, "-", BS_CONTROLE[[#This Row],[Local - Partida]])</f>
        <v>-</v>
      </c>
      <c r="AL156" s="259" t="str">
        <f>IF(BS_CONTROLE[[#This Row],[Local - Encerramento]]=0, "-", BS_CONTROLE[[#This Row],[Local - Encerramento]])</f>
        <v>-</v>
      </c>
      <c r="AM156" s="259" t="str">
        <f>IF(BS_CONTROLE[[#This Row],[Entre - Estações]]=0, "-", BS_CONTROLE[[#This Row],[Entre - Estações]])</f>
        <v>-</v>
      </c>
      <c r="AN156" s="259" t="str">
        <f>IF(BS_CONTROLE[[#This Row],[SB]]=0, "-", BS_CONTROLE[[#This Row],[SB]])</f>
        <v>-</v>
      </c>
      <c r="AO156" s="260" t="str">
        <f>IF(BS_CONTROLE[[#This Row],[SUB]]=0, "-", BS_CONTROLE[[#This Row],[SUB]])</f>
        <v>-</v>
      </c>
      <c r="AP156" s="261" t="str">
        <f>IF(BS_CONTROLE[[#This Row],[KM - Inicio]]=0, "-", BS_CONTROLE[[#This Row],[KM - Inicio]])</f>
        <v>-</v>
      </c>
      <c r="AQ156" s="261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294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BASE_MAPA!$D$2:$D$260, BASE_MAPA!$I$2:$I$260), "ERRO")</f>
        <v>ERRO</v>
      </c>
      <c r="BF156" s="262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295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317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6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9" t="str">
        <f>IF(BS_CONTROLE[[#This Row],[Local - Partida]]=0, "-", BS_CONTROLE[[#This Row],[Local - Partida]])</f>
        <v>-</v>
      </c>
      <c r="AL157" s="259" t="str">
        <f>IF(BS_CONTROLE[[#This Row],[Local - Encerramento]]=0, "-", BS_CONTROLE[[#This Row],[Local - Encerramento]])</f>
        <v>-</v>
      </c>
      <c r="AM157" s="259" t="str">
        <f>IF(BS_CONTROLE[[#This Row],[Entre - Estações]]=0, "-", BS_CONTROLE[[#This Row],[Entre - Estações]])</f>
        <v>-</v>
      </c>
      <c r="AN157" s="259" t="str">
        <f>IF(BS_CONTROLE[[#This Row],[SB]]=0, "-", BS_CONTROLE[[#This Row],[SB]])</f>
        <v>-</v>
      </c>
      <c r="AO157" s="260" t="str">
        <f>IF(BS_CONTROLE[[#This Row],[SUB]]=0, "-", BS_CONTROLE[[#This Row],[SUB]])</f>
        <v>-</v>
      </c>
      <c r="AP157" s="261" t="str">
        <f>IF(BS_CONTROLE[[#This Row],[KM - Inicio]]=0, "-", BS_CONTROLE[[#This Row],[KM - Inicio]])</f>
        <v>-</v>
      </c>
      <c r="AQ157" s="261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4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2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295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317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6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9" t="str">
        <f>IF(BS_CONTROLE[[#This Row],[Local - Partida]]=0, "-", BS_CONTROLE[[#This Row],[Local - Partida]])</f>
        <v>-</v>
      </c>
      <c r="AL158" s="259" t="str">
        <f>IF(BS_CONTROLE[[#This Row],[Local - Encerramento]]=0, "-", BS_CONTROLE[[#This Row],[Local - Encerramento]])</f>
        <v>-</v>
      </c>
      <c r="AM158" s="259" t="str">
        <f>IF(BS_CONTROLE[[#This Row],[Entre - Estações]]=0, "-", BS_CONTROLE[[#This Row],[Entre - Estações]])</f>
        <v>-</v>
      </c>
      <c r="AN158" s="259" t="str">
        <f>IF(BS_CONTROLE[[#This Row],[SB]]=0, "-", BS_CONTROLE[[#This Row],[SB]])</f>
        <v>-</v>
      </c>
      <c r="AO158" s="260" t="str">
        <f>IF(BS_CONTROLE[[#This Row],[SUB]]=0, "-", BS_CONTROLE[[#This Row],[SUB]])</f>
        <v>-</v>
      </c>
      <c r="AP158" s="261" t="str">
        <f>IF(BS_CONTROLE[[#This Row],[KM - Inicio]]=0, "-", BS_CONTROLE[[#This Row],[KM - Inicio]])</f>
        <v>-</v>
      </c>
      <c r="AQ158" s="261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4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2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295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317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6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6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BASE_MAPA!$D$2:$D$260, BASE_MAPA!$I$2:$I$260),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59" t="str">
        <f>IF(BS_CONTROLE[[#This Row],[Local - Partida]]=0, "-", BS_CONTROLE[[#This Row],[Local - Partida]])</f>
        <v>-</v>
      </c>
      <c r="AL159" s="259" t="str">
        <f>IF(BS_CONTROLE[[#This Row],[Local - Encerramento]]=0, "-", BS_CONTROLE[[#This Row],[Local - Encerramento]])</f>
        <v>-</v>
      </c>
      <c r="AM159" s="259" t="str">
        <f>IF(BS_CONTROLE[[#This Row],[Entre - Estações]]=0, "-", BS_CONTROLE[[#This Row],[Entre - Estações]])</f>
        <v>-</v>
      </c>
      <c r="AN159" s="259" t="str">
        <f>IF(BS_CONTROLE[[#This Row],[SB]]=0, "-", BS_CONTROLE[[#This Row],[SB]])</f>
        <v>-</v>
      </c>
      <c r="AO159" s="260" t="str">
        <f>IF(BS_CONTROLE[[#This Row],[SUB]]=0, "-", BS_CONTROLE[[#This Row],[SUB]])</f>
        <v>-</v>
      </c>
      <c r="AP159" s="261" t="str">
        <f>IF(BS_CONTROLE[[#This Row],[KM - Inicio]]=0, "-", BS_CONTROLE[[#This Row],[KM - Inicio]])</f>
        <v>-</v>
      </c>
      <c r="AQ159" s="261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294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BASE_MAPA!$D$2:$D$260, BASE_MAPA!$I$2:$I$260), "ERRO")</f>
        <v>ERRO</v>
      </c>
      <c r="BF159" s="262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295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317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6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6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BASE_MAPA!$D$2:$D$260, BASE_MAPA!$I$2:$I$260),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59" t="str">
        <f>IF(BS_CONTROLE[[#This Row],[Local - Partida]]=0, "-", BS_CONTROLE[[#This Row],[Local - Partida]])</f>
        <v>-</v>
      </c>
      <c r="AL160" s="259" t="str">
        <f>IF(BS_CONTROLE[[#This Row],[Local - Encerramento]]=0, "-", BS_CONTROLE[[#This Row],[Local - Encerramento]])</f>
        <v>-</v>
      </c>
      <c r="AM160" s="259" t="str">
        <f>IF(BS_CONTROLE[[#This Row],[Entre - Estações]]=0, "-", BS_CONTROLE[[#This Row],[Entre - Estações]])</f>
        <v>-</v>
      </c>
      <c r="AN160" s="259" t="str">
        <f>IF(BS_CONTROLE[[#This Row],[SB]]=0, "-", BS_CONTROLE[[#This Row],[SB]])</f>
        <v>-</v>
      </c>
      <c r="AO160" s="260" t="str">
        <f>IF(BS_CONTROLE[[#This Row],[SUB]]=0, "-", BS_CONTROLE[[#This Row],[SUB]])</f>
        <v>-</v>
      </c>
      <c r="AP160" s="261" t="str">
        <f>IF(BS_CONTROLE[[#This Row],[KM - Inicio]]=0, "-", BS_CONTROLE[[#This Row],[KM - Inicio]])</f>
        <v>-</v>
      </c>
      <c r="AQ160" s="261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294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BASE_MAPA!$D$2:$D$260, BASE_MAPA!$I$2:$I$260), "ERRO")</f>
        <v>ERRO</v>
      </c>
      <c r="BF160" s="262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295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317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6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6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BASE_MAPA!$D$2:$D$260, BASE_MAPA!$I$2:$I$260),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59" t="str">
        <f>IF(BS_CONTROLE[[#This Row],[Local - Partida]]=0, "-", BS_CONTROLE[[#This Row],[Local - Partida]])</f>
        <v>-</v>
      </c>
      <c r="AL161" s="259" t="str">
        <f>IF(BS_CONTROLE[[#This Row],[Local - Encerramento]]=0, "-", BS_CONTROLE[[#This Row],[Local - Encerramento]])</f>
        <v>-</v>
      </c>
      <c r="AM161" s="259" t="str">
        <f>IF(BS_CONTROLE[[#This Row],[Entre - Estações]]=0, "-", BS_CONTROLE[[#This Row],[Entre - Estações]])</f>
        <v>-</v>
      </c>
      <c r="AN161" s="259" t="str">
        <f>IF(BS_CONTROLE[[#This Row],[SB]]=0, "-", BS_CONTROLE[[#This Row],[SB]])</f>
        <v>-</v>
      </c>
      <c r="AO161" s="260" t="str">
        <f>IF(BS_CONTROLE[[#This Row],[SUB]]=0, "-", BS_CONTROLE[[#This Row],[SUB]])</f>
        <v>-</v>
      </c>
      <c r="AP161" s="261" t="str">
        <f>IF(BS_CONTROLE[[#This Row],[KM - Inicio]]=0, "-", BS_CONTROLE[[#This Row],[KM - Inicio]])</f>
        <v>-</v>
      </c>
      <c r="AQ161" s="261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4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BASE_MAPA!$D$2:$D$260, BASE_MAPA!$I$2:$I$260), "ERRO")</f>
        <v>ERRO</v>
      </c>
      <c r="BF161" s="262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295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317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6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6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BASE_MAPA!$D$2:$D$260, BASE_MAPA!$I$2:$I$260),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59" t="str">
        <f>IF(BS_CONTROLE[[#This Row],[Local - Partida]]=0, "-", BS_CONTROLE[[#This Row],[Local - Partida]])</f>
        <v>-</v>
      </c>
      <c r="AL162" s="259" t="str">
        <f>IF(BS_CONTROLE[[#This Row],[Local - Encerramento]]=0, "-", BS_CONTROLE[[#This Row],[Local - Encerramento]])</f>
        <v>-</v>
      </c>
      <c r="AM162" s="259" t="str">
        <f>IF(BS_CONTROLE[[#This Row],[Entre - Estações]]=0, "-", BS_CONTROLE[[#This Row],[Entre - Estações]])</f>
        <v>-</v>
      </c>
      <c r="AN162" s="259" t="str">
        <f>IF(BS_CONTROLE[[#This Row],[SB]]=0, "-", BS_CONTROLE[[#This Row],[SB]])</f>
        <v>-</v>
      </c>
      <c r="AO162" s="260" t="str">
        <f>IF(BS_CONTROLE[[#This Row],[SUB]]=0, "-", BS_CONTROLE[[#This Row],[SUB]])</f>
        <v>-</v>
      </c>
      <c r="AP162" s="261" t="str">
        <f>IF(BS_CONTROLE[[#This Row],[KM - Inicio]]=0, "-", BS_CONTROLE[[#This Row],[KM - Inicio]])</f>
        <v>-</v>
      </c>
      <c r="AQ162" s="261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4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BASE_MAPA!$D$2:$D$260, BASE_MAPA!$I$2:$I$260), "ERRO")</f>
        <v>ERRO</v>
      </c>
      <c r="BF162" s="262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295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317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6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6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BASE_MAPA!$D$2:$D$260, BASE_MAPA!$I$2:$I$260),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59" t="str">
        <f>IF(BS_CONTROLE[[#This Row],[Local - Partida]]=0, "-", BS_CONTROLE[[#This Row],[Local - Partida]])</f>
        <v>-</v>
      </c>
      <c r="AL163" s="259" t="str">
        <f>IF(BS_CONTROLE[[#This Row],[Local - Encerramento]]=0, "-", BS_CONTROLE[[#This Row],[Local - Encerramento]])</f>
        <v>-</v>
      </c>
      <c r="AM163" s="259" t="str">
        <f>IF(BS_CONTROLE[[#This Row],[Entre - Estações]]=0, "-", BS_CONTROLE[[#This Row],[Entre - Estações]])</f>
        <v>-</v>
      </c>
      <c r="AN163" s="259" t="str">
        <f>IF(BS_CONTROLE[[#This Row],[SB]]=0, "-", BS_CONTROLE[[#This Row],[SB]])</f>
        <v>-</v>
      </c>
      <c r="AO163" s="260" t="str">
        <f>IF(BS_CONTROLE[[#This Row],[SUB]]=0, "-", BS_CONTROLE[[#This Row],[SUB]])</f>
        <v>-</v>
      </c>
      <c r="AP163" s="261" t="str">
        <f>IF(BS_CONTROLE[[#This Row],[KM - Inicio]]=0, "-", BS_CONTROLE[[#This Row],[KM - Inicio]])</f>
        <v>-</v>
      </c>
      <c r="AQ163" s="261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4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BASE_MAPA!$D$2:$D$260, BASE_MAPA!$I$2:$I$260), "ERRO")</f>
        <v>ERRO</v>
      </c>
      <c r="BF163" s="262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295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317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6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6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BASE_MAPA!$D$2:$D$260, BASE_MAPA!$I$2:$I$260),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59" t="str">
        <f>IF(BS_CONTROLE[[#This Row],[Local - Partida]]=0, "-", BS_CONTROLE[[#This Row],[Local - Partida]])</f>
        <v>-</v>
      </c>
      <c r="AL164" s="259" t="str">
        <f>IF(BS_CONTROLE[[#This Row],[Local - Encerramento]]=0, "-", BS_CONTROLE[[#This Row],[Local - Encerramento]])</f>
        <v>-</v>
      </c>
      <c r="AM164" s="259" t="str">
        <f>IF(BS_CONTROLE[[#This Row],[Entre - Estações]]=0, "-", BS_CONTROLE[[#This Row],[Entre - Estações]])</f>
        <v>-</v>
      </c>
      <c r="AN164" s="259" t="str">
        <f>IF(BS_CONTROLE[[#This Row],[SB]]=0, "-", BS_CONTROLE[[#This Row],[SB]])</f>
        <v>-</v>
      </c>
      <c r="AO164" s="260" t="str">
        <f>IF(BS_CONTROLE[[#This Row],[SUB]]=0, "-", BS_CONTROLE[[#This Row],[SUB]])</f>
        <v>-</v>
      </c>
      <c r="AP164" s="261" t="str">
        <f>IF(BS_CONTROLE[[#This Row],[KM - Inicio]]=0, "-", BS_CONTROLE[[#This Row],[KM - Inicio]])</f>
        <v>-</v>
      </c>
      <c r="AQ164" s="261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4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BASE_MAPA!$D$2:$D$260, BASE_MAPA!$I$2:$I$260), "ERRO")</f>
        <v>ERRO</v>
      </c>
      <c r="BF164" s="262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295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317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6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6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BASE_MAPA!$D$2:$D$260, BASE_MAPA!$I$2:$I$260),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59" t="str">
        <f>IF(BS_CONTROLE[[#This Row],[Local - Partida]]=0, "-", BS_CONTROLE[[#This Row],[Local - Partida]])</f>
        <v>-</v>
      </c>
      <c r="AL165" s="259" t="str">
        <f>IF(BS_CONTROLE[[#This Row],[Local - Encerramento]]=0, "-", BS_CONTROLE[[#This Row],[Local - Encerramento]])</f>
        <v>-</v>
      </c>
      <c r="AM165" s="259" t="str">
        <f>IF(BS_CONTROLE[[#This Row],[Entre - Estações]]=0, "-", BS_CONTROLE[[#This Row],[Entre - Estações]])</f>
        <v>-</v>
      </c>
      <c r="AN165" s="259" t="str">
        <f>IF(BS_CONTROLE[[#This Row],[SB]]=0, "-", BS_CONTROLE[[#This Row],[SB]])</f>
        <v>-</v>
      </c>
      <c r="AO165" s="260" t="str">
        <f>IF(BS_CONTROLE[[#This Row],[SUB]]=0, "-", BS_CONTROLE[[#This Row],[SUB]])</f>
        <v>-</v>
      </c>
      <c r="AP165" s="261" t="str">
        <f>IF(BS_CONTROLE[[#This Row],[KM - Inicio]]=0, "-", BS_CONTROLE[[#This Row],[KM - Inicio]])</f>
        <v>-</v>
      </c>
      <c r="AQ165" s="261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4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BASE_MAPA!$D$2:$D$260, BASE_MAPA!$I$2:$I$260), "ERRO")</f>
        <v>ERRO</v>
      </c>
      <c r="BF165" s="262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296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317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6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9" t="str">
        <f>IF(BS_CONTROLE[[#This Row],[Local - Partida]]=0, "-", BS_CONTROLE[[#This Row],[Local - Partida]])</f>
        <v>-</v>
      </c>
      <c r="AL166" s="259" t="str">
        <f>IF(BS_CONTROLE[[#This Row],[Local - Encerramento]]=0, "-", BS_CONTROLE[[#This Row],[Local - Encerramento]])</f>
        <v>-</v>
      </c>
      <c r="AM166" s="259" t="str">
        <f>IF(BS_CONTROLE[[#This Row],[Entre - Estações]]=0, "-", BS_CONTROLE[[#This Row],[Entre - Estações]])</f>
        <v>-</v>
      </c>
      <c r="AN166" s="259" t="str">
        <f>IF(BS_CONTROLE[[#This Row],[SB]]=0, "-", BS_CONTROLE[[#This Row],[SB]])</f>
        <v>-</v>
      </c>
      <c r="AO166" s="260" t="str">
        <f>IF(BS_CONTROLE[[#This Row],[SUB]]=0, "-", BS_CONTROLE[[#This Row],[SUB]])</f>
        <v>-</v>
      </c>
      <c r="AP166" s="261" t="str">
        <f>IF(BS_CONTROLE[[#This Row],[KM - Inicio]]=0, "-", BS_CONTROLE[[#This Row],[KM - Inicio]])</f>
        <v>-</v>
      </c>
      <c r="AQ166" s="261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4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2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295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317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6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6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BASE_MAPA!$D$2:$D$260, BASE_MAPA!$I$2:$I$260),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59" t="str">
        <f>IF(BS_CONTROLE[[#This Row],[Local - Partida]]=0, "-", BS_CONTROLE[[#This Row],[Local - Partida]])</f>
        <v>-</v>
      </c>
      <c r="AL167" s="259" t="str">
        <f>IF(BS_CONTROLE[[#This Row],[Local - Encerramento]]=0, "-", BS_CONTROLE[[#This Row],[Local - Encerramento]])</f>
        <v>-</v>
      </c>
      <c r="AM167" s="259" t="str">
        <f>IF(BS_CONTROLE[[#This Row],[Entre - Estações]]=0, "-", BS_CONTROLE[[#This Row],[Entre - Estações]])</f>
        <v>-</v>
      </c>
      <c r="AN167" s="259" t="str">
        <f>IF(BS_CONTROLE[[#This Row],[SB]]=0, "-", BS_CONTROLE[[#This Row],[SB]])</f>
        <v>-</v>
      </c>
      <c r="AO167" s="260" t="str">
        <f>IF(BS_CONTROLE[[#This Row],[SUB]]=0, "-", BS_CONTROLE[[#This Row],[SUB]])</f>
        <v>-</v>
      </c>
      <c r="AP167" s="261" t="str">
        <f>IF(BS_CONTROLE[[#This Row],[KM - Inicio]]=0, "-", BS_CONTROLE[[#This Row],[KM - Inicio]])</f>
        <v>-</v>
      </c>
      <c r="AQ167" s="261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4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BASE_MAPA!$D$2:$D$260, BASE_MAPA!$I$2:$I$260), "ERRO")</f>
        <v>ERRO</v>
      </c>
      <c r="BF167" s="262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295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317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6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6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BASE_MAPA!$D$2:$D$260, BASE_MAPA!$I$2:$I$260),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59" t="str">
        <f>IF(BS_CONTROLE[[#This Row],[Local - Partida]]=0, "-", BS_CONTROLE[[#This Row],[Local - Partida]])</f>
        <v>-</v>
      </c>
      <c r="AL168" s="259" t="str">
        <f>IF(BS_CONTROLE[[#This Row],[Local - Encerramento]]=0, "-", BS_CONTROLE[[#This Row],[Local - Encerramento]])</f>
        <v>-</v>
      </c>
      <c r="AM168" s="259" t="str">
        <f>IF(BS_CONTROLE[[#This Row],[Entre - Estações]]=0, "-", BS_CONTROLE[[#This Row],[Entre - Estações]])</f>
        <v>-</v>
      </c>
      <c r="AN168" s="259" t="str">
        <f>IF(BS_CONTROLE[[#This Row],[SB]]=0, "-", BS_CONTROLE[[#This Row],[SB]])</f>
        <v>-</v>
      </c>
      <c r="AO168" s="260" t="str">
        <f>IF(BS_CONTROLE[[#This Row],[SUB]]=0, "-", BS_CONTROLE[[#This Row],[SUB]])</f>
        <v>-</v>
      </c>
      <c r="AP168" s="261" t="str">
        <f>IF(BS_CONTROLE[[#This Row],[KM - Inicio]]=0, "-", BS_CONTROLE[[#This Row],[KM - Inicio]])</f>
        <v>-</v>
      </c>
      <c r="AQ168" s="261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4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BASE_MAPA!$D$2:$D$260, BASE_MAPA!$I$2:$I$260), "ERRO")</f>
        <v>ERRO</v>
      </c>
      <c r="BF168" s="262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295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317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6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6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BASE_MAPA!$D$2:$D$260, BASE_MAPA!$I$2:$I$260),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59" t="str">
        <f>IF(BS_CONTROLE[[#This Row],[Local - Partida]]=0, "-", BS_CONTROLE[[#This Row],[Local - Partida]])</f>
        <v>-</v>
      </c>
      <c r="AL169" s="259" t="str">
        <f>IF(BS_CONTROLE[[#This Row],[Local - Encerramento]]=0, "-", BS_CONTROLE[[#This Row],[Local - Encerramento]])</f>
        <v>-</v>
      </c>
      <c r="AM169" s="259" t="str">
        <f>IF(BS_CONTROLE[[#This Row],[Entre - Estações]]=0, "-", BS_CONTROLE[[#This Row],[Entre - Estações]])</f>
        <v>-</v>
      </c>
      <c r="AN169" s="259" t="str">
        <f>IF(BS_CONTROLE[[#This Row],[SB]]=0, "-", BS_CONTROLE[[#This Row],[SB]])</f>
        <v>-</v>
      </c>
      <c r="AO169" s="260" t="str">
        <f>IF(BS_CONTROLE[[#This Row],[SUB]]=0, "-", BS_CONTROLE[[#This Row],[SUB]])</f>
        <v>-</v>
      </c>
      <c r="AP169" s="261" t="str">
        <f>IF(BS_CONTROLE[[#This Row],[KM - Inicio]]=0, "-", BS_CONTROLE[[#This Row],[KM - Inicio]])</f>
        <v>-</v>
      </c>
      <c r="AQ169" s="261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294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BASE_MAPA!$D$2:$D$260, BASE_MAPA!$I$2:$I$260), "ERRO")</f>
        <v>ERRO</v>
      </c>
      <c r="BF169" s="262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295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317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6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6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BASE_MAPA!$D$2:$D$260, BASE_MAPA!$I$2:$I$260),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59" t="str">
        <f>IF(BS_CONTROLE[[#This Row],[Local - Partida]]=0, "-", BS_CONTROLE[[#This Row],[Local - Partida]])</f>
        <v>-</v>
      </c>
      <c r="AL170" s="259" t="str">
        <f>IF(BS_CONTROLE[[#This Row],[Local - Encerramento]]=0, "-", BS_CONTROLE[[#This Row],[Local - Encerramento]])</f>
        <v>-</v>
      </c>
      <c r="AM170" s="259" t="str">
        <f>IF(BS_CONTROLE[[#This Row],[Entre - Estações]]=0, "-", BS_CONTROLE[[#This Row],[Entre - Estações]])</f>
        <v>-</v>
      </c>
      <c r="AN170" s="259" t="str">
        <f>IF(BS_CONTROLE[[#This Row],[SB]]=0, "-", BS_CONTROLE[[#This Row],[SB]])</f>
        <v>-</v>
      </c>
      <c r="AO170" s="260" t="str">
        <f>IF(BS_CONTROLE[[#This Row],[SUB]]=0, "-", BS_CONTROLE[[#This Row],[SUB]])</f>
        <v>-</v>
      </c>
      <c r="AP170" s="261" t="str">
        <f>IF(BS_CONTROLE[[#This Row],[KM - Inicio]]=0, "-", BS_CONTROLE[[#This Row],[KM - Inicio]])</f>
        <v>-</v>
      </c>
      <c r="AQ170" s="261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4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BASE_MAPA!$D$2:$D$260, BASE_MAPA!$I$2:$I$260), "ERRO")</f>
        <v>ERRO</v>
      </c>
      <c r="BF170" s="262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295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317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6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6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BASE_MAPA!$D$2:$D$260, BASE_MAPA!$I$2:$I$260),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59" t="str">
        <f>IF(BS_CONTROLE[[#This Row],[Local - Partida]]=0, "-", BS_CONTROLE[[#This Row],[Local - Partida]])</f>
        <v>-</v>
      </c>
      <c r="AL171" s="259" t="str">
        <f>IF(BS_CONTROLE[[#This Row],[Local - Encerramento]]=0, "-", BS_CONTROLE[[#This Row],[Local - Encerramento]])</f>
        <v>-</v>
      </c>
      <c r="AM171" s="259" t="str">
        <f>IF(BS_CONTROLE[[#This Row],[Entre - Estações]]=0, "-", BS_CONTROLE[[#This Row],[Entre - Estações]])</f>
        <v>-</v>
      </c>
      <c r="AN171" s="259" t="str">
        <f>IF(BS_CONTROLE[[#This Row],[SB]]=0, "-", BS_CONTROLE[[#This Row],[SB]])</f>
        <v>-</v>
      </c>
      <c r="AO171" s="260" t="str">
        <f>IF(BS_CONTROLE[[#This Row],[SUB]]=0, "-", BS_CONTROLE[[#This Row],[SUB]])</f>
        <v>-</v>
      </c>
      <c r="AP171" s="261" t="str">
        <f>IF(BS_CONTROLE[[#This Row],[KM - Inicio]]=0, "-", BS_CONTROLE[[#This Row],[KM - Inicio]])</f>
        <v>-</v>
      </c>
      <c r="AQ171" s="261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4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BASE_MAPA!$D$2:$D$260, BASE_MAPA!$I$2:$I$260), "ERRO")</f>
        <v>ERRO</v>
      </c>
      <c r="BF171" s="262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295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317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6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6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BASE_MAPA!$D$2:$D$260, BASE_MAPA!$I$2:$I$260),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59" t="str">
        <f>IF(BS_CONTROLE[[#This Row],[Local - Partida]]=0, "-", BS_CONTROLE[[#This Row],[Local - Partida]])</f>
        <v>-</v>
      </c>
      <c r="AL172" s="259" t="str">
        <f>IF(BS_CONTROLE[[#This Row],[Local - Encerramento]]=0, "-", BS_CONTROLE[[#This Row],[Local - Encerramento]])</f>
        <v>-</v>
      </c>
      <c r="AM172" s="259" t="str">
        <f>IF(BS_CONTROLE[[#This Row],[Entre - Estações]]=0, "-", BS_CONTROLE[[#This Row],[Entre - Estações]])</f>
        <v>-</v>
      </c>
      <c r="AN172" s="259" t="str">
        <f>IF(BS_CONTROLE[[#This Row],[SB]]=0, "-", BS_CONTROLE[[#This Row],[SB]])</f>
        <v>-</v>
      </c>
      <c r="AO172" s="260" t="str">
        <f>IF(BS_CONTROLE[[#This Row],[SUB]]=0, "-", BS_CONTROLE[[#This Row],[SUB]])</f>
        <v>-</v>
      </c>
      <c r="AP172" s="261" t="str">
        <f>IF(BS_CONTROLE[[#This Row],[KM - Inicio]]=0, "-", BS_CONTROLE[[#This Row],[KM - Inicio]])</f>
        <v>-</v>
      </c>
      <c r="AQ172" s="261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4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BASE_MAPA!$D$2:$D$260, BASE_MAPA!$I$2:$I$260), "ERRO")</f>
        <v>ERRO</v>
      </c>
      <c r="BF172" s="262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295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317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6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6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BASE_MAPA!$D$2:$D$260, BASE_MAPA!$I$2:$I$260),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59" t="str">
        <f>IF(BS_CONTROLE[[#This Row],[Local - Partida]]=0, "-", BS_CONTROLE[[#This Row],[Local - Partida]])</f>
        <v>-</v>
      </c>
      <c r="AL173" s="259" t="str">
        <f>IF(BS_CONTROLE[[#This Row],[Local - Encerramento]]=0, "-", BS_CONTROLE[[#This Row],[Local - Encerramento]])</f>
        <v>-</v>
      </c>
      <c r="AM173" s="259" t="str">
        <f>IF(BS_CONTROLE[[#This Row],[Entre - Estações]]=0, "-", BS_CONTROLE[[#This Row],[Entre - Estações]])</f>
        <v>-</v>
      </c>
      <c r="AN173" s="259" t="str">
        <f>IF(BS_CONTROLE[[#This Row],[SB]]=0, "-", BS_CONTROLE[[#This Row],[SB]])</f>
        <v>-</v>
      </c>
      <c r="AO173" s="260" t="str">
        <f>IF(BS_CONTROLE[[#This Row],[SUB]]=0, "-", BS_CONTROLE[[#This Row],[SUB]])</f>
        <v>-</v>
      </c>
      <c r="AP173" s="261" t="str">
        <f>IF(BS_CONTROLE[[#This Row],[KM - Inicio]]=0, "-", BS_CONTROLE[[#This Row],[KM - Inicio]])</f>
        <v>-</v>
      </c>
      <c r="AQ173" s="261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4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BASE_MAPA!$D$2:$D$260, BASE_MAPA!$I$2:$I$260), "ERRO")</f>
        <v>ERRO</v>
      </c>
      <c r="BF173" s="262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295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317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6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6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BASE_MAPA!$D$2:$D$260, BASE_MAPA!$I$2:$I$260),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59" t="str">
        <f>IF(BS_CONTROLE[[#This Row],[Local - Partida]]=0, "-", BS_CONTROLE[[#This Row],[Local - Partida]])</f>
        <v>-</v>
      </c>
      <c r="AL174" s="259" t="str">
        <f>IF(BS_CONTROLE[[#This Row],[Local - Encerramento]]=0, "-", BS_CONTROLE[[#This Row],[Local - Encerramento]])</f>
        <v>-</v>
      </c>
      <c r="AM174" s="259" t="str">
        <f>IF(BS_CONTROLE[[#This Row],[Entre - Estações]]=0, "-", BS_CONTROLE[[#This Row],[Entre - Estações]])</f>
        <v>-</v>
      </c>
      <c r="AN174" s="259" t="str">
        <f>IF(BS_CONTROLE[[#This Row],[SB]]=0, "-", BS_CONTROLE[[#This Row],[SB]])</f>
        <v>-</v>
      </c>
      <c r="AO174" s="260" t="str">
        <f>IF(BS_CONTROLE[[#This Row],[SUB]]=0, "-", BS_CONTROLE[[#This Row],[SUB]])</f>
        <v>-</v>
      </c>
      <c r="AP174" s="261" t="str">
        <f>IF(BS_CONTROLE[[#This Row],[KM - Inicio]]=0, "-", BS_CONTROLE[[#This Row],[KM - Inicio]])</f>
        <v>-</v>
      </c>
      <c r="AQ174" s="261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4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BASE_MAPA!$D$2:$D$260, BASE_MAPA!$I$2:$I$260), "ERRO")</f>
        <v>ERRO</v>
      </c>
      <c r="BF174" s="262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295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317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6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6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BASE_MAPA!$D$2:$D$260, BASE_MAPA!$I$2:$I$260),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59" t="str">
        <f>IF(BS_CONTROLE[[#This Row],[Local - Partida]]=0, "-", BS_CONTROLE[[#This Row],[Local - Partida]])</f>
        <v>-</v>
      </c>
      <c r="AL175" s="259" t="str">
        <f>IF(BS_CONTROLE[[#This Row],[Local - Encerramento]]=0, "-", BS_CONTROLE[[#This Row],[Local - Encerramento]])</f>
        <v>-</v>
      </c>
      <c r="AM175" s="259" t="str">
        <f>IF(BS_CONTROLE[[#This Row],[Entre - Estações]]=0, "-", BS_CONTROLE[[#This Row],[Entre - Estações]])</f>
        <v>-</v>
      </c>
      <c r="AN175" s="259" t="str">
        <f>IF(BS_CONTROLE[[#This Row],[SB]]=0, "-", BS_CONTROLE[[#This Row],[SB]])</f>
        <v>-</v>
      </c>
      <c r="AO175" s="260" t="str">
        <f>IF(BS_CONTROLE[[#This Row],[SUB]]=0, "-", BS_CONTROLE[[#This Row],[SUB]])</f>
        <v>-</v>
      </c>
      <c r="AP175" s="261" t="str">
        <f>IF(BS_CONTROLE[[#This Row],[KM - Inicio]]=0, "-", BS_CONTROLE[[#This Row],[KM - Inicio]])</f>
        <v>-</v>
      </c>
      <c r="AQ175" s="261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4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BASE_MAPA!$D$2:$D$260, BASE_MAPA!$I$2:$I$260), "ERRO")</f>
        <v>ERRO</v>
      </c>
      <c r="BF175" s="262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295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317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6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9" t="str">
        <f>IF(BS_CONTROLE[[#This Row],[Local - Partida]]=0, "-", BS_CONTROLE[[#This Row],[Local - Partida]])</f>
        <v>-</v>
      </c>
      <c r="AL176" s="259" t="str">
        <f>IF(BS_CONTROLE[[#This Row],[Local - Encerramento]]=0, "-", BS_CONTROLE[[#This Row],[Local - Encerramento]])</f>
        <v>-</v>
      </c>
      <c r="AM176" s="259" t="str">
        <f>IF(BS_CONTROLE[[#This Row],[Entre - Estações]]=0, "-", BS_CONTROLE[[#This Row],[Entre - Estações]])</f>
        <v>-</v>
      </c>
      <c r="AN176" s="259" t="str">
        <f>IF(BS_CONTROLE[[#This Row],[SB]]=0, "-", BS_CONTROLE[[#This Row],[SB]])</f>
        <v>-</v>
      </c>
      <c r="AO176" s="260" t="str">
        <f>IF(BS_CONTROLE[[#This Row],[SUB]]=0, "-", BS_CONTROLE[[#This Row],[SUB]])</f>
        <v>-</v>
      </c>
      <c r="AP176" s="261" t="str">
        <f>IF(BS_CONTROLE[[#This Row],[KM - Inicio]]=0, "-", BS_CONTROLE[[#This Row],[KM - Inicio]])</f>
        <v>-</v>
      </c>
      <c r="AQ176" s="261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4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2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295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317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6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9" t="str">
        <f>IF(BS_CONTROLE[[#This Row],[Local - Partida]]=0, "-", BS_CONTROLE[[#This Row],[Local - Partida]])</f>
        <v>-</v>
      </c>
      <c r="AL177" s="259" t="str">
        <f>IF(BS_CONTROLE[[#This Row],[Local - Encerramento]]=0, "-", BS_CONTROLE[[#This Row],[Local - Encerramento]])</f>
        <v>-</v>
      </c>
      <c r="AM177" s="259" t="str">
        <f>IF(BS_CONTROLE[[#This Row],[Entre - Estações]]=0, "-", BS_CONTROLE[[#This Row],[Entre - Estações]])</f>
        <v>-</v>
      </c>
      <c r="AN177" s="259" t="str">
        <f>IF(BS_CONTROLE[[#This Row],[SB]]=0, "-", BS_CONTROLE[[#This Row],[SB]])</f>
        <v>-</v>
      </c>
      <c r="AO177" s="260" t="str">
        <f>IF(BS_CONTROLE[[#This Row],[SUB]]=0, "-", BS_CONTROLE[[#This Row],[SUB]])</f>
        <v>-</v>
      </c>
      <c r="AP177" s="261" t="str">
        <f>IF(BS_CONTROLE[[#This Row],[KM - Inicio]]=0, "-", BS_CONTROLE[[#This Row],[KM - Inicio]])</f>
        <v>-</v>
      </c>
      <c r="AQ177" s="261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4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2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296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317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6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6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BASE_MAPA!$D$2:$D$260, BASE_MAPA!$I$2:$I$260),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59" t="str">
        <f>IF(BS_CONTROLE[[#This Row],[Local - Partida]]=0, "-", BS_CONTROLE[[#This Row],[Local - Partida]])</f>
        <v>-</v>
      </c>
      <c r="AL178" s="259" t="str">
        <f>IF(BS_CONTROLE[[#This Row],[Local - Encerramento]]=0, "-", BS_CONTROLE[[#This Row],[Local - Encerramento]])</f>
        <v>-</v>
      </c>
      <c r="AM178" s="259" t="str">
        <f>IF(BS_CONTROLE[[#This Row],[Entre - Estações]]=0, "-", BS_CONTROLE[[#This Row],[Entre - Estações]])</f>
        <v>-</v>
      </c>
      <c r="AN178" s="259" t="str">
        <f>IF(BS_CONTROLE[[#This Row],[SB]]=0, "-", BS_CONTROLE[[#This Row],[SB]])</f>
        <v>-</v>
      </c>
      <c r="AO178" s="260" t="str">
        <f>IF(BS_CONTROLE[[#This Row],[SUB]]=0, "-", BS_CONTROLE[[#This Row],[SUB]])</f>
        <v>-</v>
      </c>
      <c r="AP178" s="261" t="str">
        <f>IF(BS_CONTROLE[[#This Row],[KM - Inicio]]=0, "-", BS_CONTROLE[[#This Row],[KM - Inicio]])</f>
        <v>-</v>
      </c>
      <c r="AQ178" s="261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4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BASE_MAPA!$D$2:$D$260, BASE_MAPA!$I$2:$I$260), "ERRO")</f>
        <v>ERRO</v>
      </c>
      <c r="BF178" s="262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295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317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6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6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BASE_MAPA!$D$2:$D$260, BASE_MAPA!$I$2:$I$260),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59" t="str">
        <f>IF(BS_CONTROLE[[#This Row],[Local - Partida]]=0, "-", BS_CONTROLE[[#This Row],[Local - Partida]])</f>
        <v>-</v>
      </c>
      <c r="AL179" s="259" t="str">
        <f>IF(BS_CONTROLE[[#This Row],[Local - Encerramento]]=0, "-", BS_CONTROLE[[#This Row],[Local - Encerramento]])</f>
        <v>-</v>
      </c>
      <c r="AM179" s="259" t="str">
        <f>IF(BS_CONTROLE[[#This Row],[Entre - Estações]]=0, "-", BS_CONTROLE[[#This Row],[Entre - Estações]])</f>
        <v>-</v>
      </c>
      <c r="AN179" s="259" t="str">
        <f>IF(BS_CONTROLE[[#This Row],[SB]]=0, "-", BS_CONTROLE[[#This Row],[SB]])</f>
        <v>-</v>
      </c>
      <c r="AO179" s="260" t="str">
        <f>IF(BS_CONTROLE[[#This Row],[SUB]]=0, "-", BS_CONTROLE[[#This Row],[SUB]])</f>
        <v>-</v>
      </c>
      <c r="AP179" s="261" t="str">
        <f>IF(BS_CONTROLE[[#This Row],[KM - Inicio]]=0, "-", BS_CONTROLE[[#This Row],[KM - Inicio]])</f>
        <v>-</v>
      </c>
      <c r="AQ179" s="261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4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BASE_MAPA!$D$2:$D$260, BASE_MAPA!$I$2:$I$260), "ERRO")</f>
        <v>ERRO</v>
      </c>
      <c r="BF179" s="262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295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317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6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6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BASE_MAPA!$D$2:$D$260, BASE_MAPA!$I$2:$I$260),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59" t="str">
        <f>IF(BS_CONTROLE[[#This Row],[Local - Partida]]=0, "-", BS_CONTROLE[[#This Row],[Local - Partida]])</f>
        <v>-</v>
      </c>
      <c r="AL180" s="259" t="str">
        <f>IF(BS_CONTROLE[[#This Row],[Local - Encerramento]]=0, "-", BS_CONTROLE[[#This Row],[Local - Encerramento]])</f>
        <v>-</v>
      </c>
      <c r="AM180" s="259" t="str">
        <f>IF(BS_CONTROLE[[#This Row],[Entre - Estações]]=0, "-", BS_CONTROLE[[#This Row],[Entre - Estações]])</f>
        <v>-</v>
      </c>
      <c r="AN180" s="259" t="str">
        <f>IF(BS_CONTROLE[[#This Row],[SB]]=0, "-", BS_CONTROLE[[#This Row],[SB]])</f>
        <v>-</v>
      </c>
      <c r="AO180" s="260" t="str">
        <f>IF(BS_CONTROLE[[#This Row],[SUB]]=0, "-", BS_CONTROLE[[#This Row],[SUB]])</f>
        <v>-</v>
      </c>
      <c r="AP180" s="261" t="str">
        <f>IF(BS_CONTROLE[[#This Row],[KM - Inicio]]=0, "-", BS_CONTROLE[[#This Row],[KM - Inicio]])</f>
        <v>-</v>
      </c>
      <c r="AQ180" s="261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4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BASE_MAPA!$D$2:$D$260, BASE_MAPA!$I$2:$I$260), "ERRO")</f>
        <v>ERRO</v>
      </c>
      <c r="BF180" s="262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295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317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6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6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BASE_MAPA!$D$2:$D$260, BASE_MAPA!$I$2:$I$260),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59" t="str">
        <f>IF(BS_CONTROLE[[#This Row],[Local - Partida]]=0, "-", BS_CONTROLE[[#This Row],[Local - Partida]])</f>
        <v>-</v>
      </c>
      <c r="AL181" s="259" t="str">
        <f>IF(BS_CONTROLE[[#This Row],[Local - Encerramento]]=0, "-", BS_CONTROLE[[#This Row],[Local - Encerramento]])</f>
        <v>-</v>
      </c>
      <c r="AM181" s="259" t="str">
        <f>IF(BS_CONTROLE[[#This Row],[Entre - Estações]]=0, "-", BS_CONTROLE[[#This Row],[Entre - Estações]])</f>
        <v>-</v>
      </c>
      <c r="AN181" s="259" t="str">
        <f>IF(BS_CONTROLE[[#This Row],[SB]]=0, "-", BS_CONTROLE[[#This Row],[SB]])</f>
        <v>-</v>
      </c>
      <c r="AO181" s="260" t="str">
        <f>IF(BS_CONTROLE[[#This Row],[SUB]]=0, "-", BS_CONTROLE[[#This Row],[SUB]])</f>
        <v>-</v>
      </c>
      <c r="AP181" s="261" t="str">
        <f>IF(BS_CONTROLE[[#This Row],[KM - Inicio]]=0, "-", BS_CONTROLE[[#This Row],[KM - Inicio]])</f>
        <v>-</v>
      </c>
      <c r="AQ181" s="261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4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BASE_MAPA!$D$2:$D$260, BASE_MAPA!$I$2:$I$260), "ERRO")</f>
        <v>ERRO</v>
      </c>
      <c r="BF181" s="262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295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317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6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6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BASE_MAPA!$D$2:$D$260, BASE_MAPA!$I$2:$I$260),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59" t="str">
        <f>IF(BS_CONTROLE[[#This Row],[Local - Partida]]=0, "-", BS_CONTROLE[[#This Row],[Local - Partida]])</f>
        <v>-</v>
      </c>
      <c r="AL182" s="259" t="str">
        <f>IF(BS_CONTROLE[[#This Row],[Local - Encerramento]]=0, "-", BS_CONTROLE[[#This Row],[Local - Encerramento]])</f>
        <v>-</v>
      </c>
      <c r="AM182" s="259" t="str">
        <f>IF(BS_CONTROLE[[#This Row],[Entre - Estações]]=0, "-", BS_CONTROLE[[#This Row],[Entre - Estações]])</f>
        <v>-</v>
      </c>
      <c r="AN182" s="259" t="str">
        <f>IF(BS_CONTROLE[[#This Row],[SB]]=0, "-", BS_CONTROLE[[#This Row],[SB]])</f>
        <v>-</v>
      </c>
      <c r="AO182" s="260" t="str">
        <f>IF(BS_CONTROLE[[#This Row],[SUB]]=0, "-", BS_CONTROLE[[#This Row],[SUB]])</f>
        <v>-</v>
      </c>
      <c r="AP182" s="261" t="str">
        <f>IF(BS_CONTROLE[[#This Row],[KM - Inicio]]=0, "-", BS_CONTROLE[[#This Row],[KM - Inicio]])</f>
        <v>-</v>
      </c>
      <c r="AQ182" s="261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4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BASE_MAPA!$D$2:$D$260, BASE_MAPA!$I$2:$I$260), "ERRO")</f>
        <v>ERRO</v>
      </c>
      <c r="BF182" s="262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295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317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6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6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BASE_MAPA!$D$2:$D$260, BASE_MAPA!$I$2:$I$260),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59" t="str">
        <f>IF(BS_CONTROLE[[#This Row],[Local - Partida]]=0, "-", BS_CONTROLE[[#This Row],[Local - Partida]])</f>
        <v>-</v>
      </c>
      <c r="AL183" s="259" t="str">
        <f>IF(BS_CONTROLE[[#This Row],[Local - Encerramento]]=0, "-", BS_CONTROLE[[#This Row],[Local - Encerramento]])</f>
        <v>-</v>
      </c>
      <c r="AM183" s="259" t="str">
        <f>IF(BS_CONTROLE[[#This Row],[Entre - Estações]]=0, "-", BS_CONTROLE[[#This Row],[Entre - Estações]])</f>
        <v>-</v>
      </c>
      <c r="AN183" s="259" t="str">
        <f>IF(BS_CONTROLE[[#This Row],[SB]]=0, "-", BS_CONTROLE[[#This Row],[SB]])</f>
        <v>-</v>
      </c>
      <c r="AO183" s="260" t="str">
        <f>IF(BS_CONTROLE[[#This Row],[SUB]]=0, "-", BS_CONTROLE[[#This Row],[SUB]])</f>
        <v>-</v>
      </c>
      <c r="AP183" s="261" t="str">
        <f>IF(BS_CONTROLE[[#This Row],[KM - Inicio]]=0, "-", BS_CONTROLE[[#This Row],[KM - Inicio]])</f>
        <v>-</v>
      </c>
      <c r="AQ183" s="261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294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BASE_MAPA!$D$2:$D$260, BASE_MAPA!$I$2:$I$260), "ERRO")</f>
        <v>ERRO</v>
      </c>
      <c r="BF183" s="262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295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317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6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6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BASE_MAPA!$D$2:$D$260, BASE_MAPA!$I$2:$I$260),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59" t="str">
        <f>IF(BS_CONTROLE[[#This Row],[Local - Partida]]=0, "-", BS_CONTROLE[[#This Row],[Local - Partida]])</f>
        <v>-</v>
      </c>
      <c r="AL184" s="259" t="str">
        <f>IF(BS_CONTROLE[[#This Row],[Local - Encerramento]]=0, "-", BS_CONTROLE[[#This Row],[Local - Encerramento]])</f>
        <v>-</v>
      </c>
      <c r="AM184" s="259" t="str">
        <f>IF(BS_CONTROLE[[#This Row],[Entre - Estações]]=0, "-", BS_CONTROLE[[#This Row],[Entre - Estações]])</f>
        <v>-</v>
      </c>
      <c r="AN184" s="259" t="str">
        <f>IF(BS_CONTROLE[[#This Row],[SB]]=0, "-", BS_CONTROLE[[#This Row],[SB]])</f>
        <v>-</v>
      </c>
      <c r="AO184" s="260" t="str">
        <f>IF(BS_CONTROLE[[#This Row],[SUB]]=0, "-", BS_CONTROLE[[#This Row],[SUB]])</f>
        <v>-</v>
      </c>
      <c r="AP184" s="261" t="str">
        <f>IF(BS_CONTROLE[[#This Row],[KM - Inicio]]=0, "-", BS_CONTROLE[[#This Row],[KM - Inicio]])</f>
        <v>-</v>
      </c>
      <c r="AQ184" s="261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4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BASE_MAPA!$D$2:$D$260, BASE_MAPA!$I$2:$I$260), "ERRO")</f>
        <v>ERRO</v>
      </c>
      <c r="BF184" s="262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295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317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6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9" t="str">
        <f>IF(BS_CONTROLE[[#This Row],[Local - Partida]]=0, "-", BS_CONTROLE[[#This Row],[Local - Partida]])</f>
        <v>-</v>
      </c>
      <c r="AL185" s="259" t="str">
        <f>IF(BS_CONTROLE[[#This Row],[Local - Encerramento]]=0, "-", BS_CONTROLE[[#This Row],[Local - Encerramento]])</f>
        <v>-</v>
      </c>
      <c r="AM185" s="259" t="str">
        <f>IF(BS_CONTROLE[[#This Row],[Entre - Estações]]=0, "-", BS_CONTROLE[[#This Row],[Entre - Estações]])</f>
        <v>-</v>
      </c>
      <c r="AN185" s="259" t="str">
        <f>IF(BS_CONTROLE[[#This Row],[SB]]=0, "-", BS_CONTROLE[[#This Row],[SB]])</f>
        <v>-</v>
      </c>
      <c r="AO185" s="260" t="str">
        <f>IF(BS_CONTROLE[[#This Row],[SUB]]=0, "-", BS_CONTROLE[[#This Row],[SUB]])</f>
        <v>-</v>
      </c>
      <c r="AP185" s="261" t="str">
        <f>IF(BS_CONTROLE[[#This Row],[KM - Inicio]]=0, "-", BS_CONTROLE[[#This Row],[KM - Inicio]])</f>
        <v>-</v>
      </c>
      <c r="AQ185" s="261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4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2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295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317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6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9" t="str">
        <f>IF(BS_CONTROLE[[#This Row],[Local - Partida]]=0, "-", BS_CONTROLE[[#This Row],[Local - Partida]])</f>
        <v>-</v>
      </c>
      <c r="AL186" s="259" t="str">
        <f>IF(BS_CONTROLE[[#This Row],[Local - Encerramento]]=0, "-", BS_CONTROLE[[#This Row],[Local - Encerramento]])</f>
        <v>-</v>
      </c>
      <c r="AM186" s="259" t="str">
        <f>IF(BS_CONTROLE[[#This Row],[Entre - Estações]]=0, "-", BS_CONTROLE[[#This Row],[Entre - Estações]])</f>
        <v>-</v>
      </c>
      <c r="AN186" s="259" t="str">
        <f>IF(BS_CONTROLE[[#This Row],[SB]]=0, "-", BS_CONTROLE[[#This Row],[SB]])</f>
        <v>-</v>
      </c>
      <c r="AO186" s="260" t="str">
        <f>IF(BS_CONTROLE[[#This Row],[SUB]]=0, "-", BS_CONTROLE[[#This Row],[SUB]])</f>
        <v>-</v>
      </c>
      <c r="AP186" s="261" t="str">
        <f>IF(BS_CONTROLE[[#This Row],[KM - Inicio]]=0, "-", BS_CONTROLE[[#This Row],[KM - Inicio]])</f>
        <v>-</v>
      </c>
      <c r="AQ186" s="261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4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2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295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317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6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9" t="str">
        <f>IF(BS_CONTROLE[[#This Row],[Local - Partida]]=0, "-", BS_CONTROLE[[#This Row],[Local - Partida]])</f>
        <v>-</v>
      </c>
      <c r="AL187" s="259" t="str">
        <f>IF(BS_CONTROLE[[#This Row],[Local - Encerramento]]=0, "-", BS_CONTROLE[[#This Row],[Local - Encerramento]])</f>
        <v>-</v>
      </c>
      <c r="AM187" s="259" t="str">
        <f>IF(BS_CONTROLE[[#This Row],[Entre - Estações]]=0, "-", BS_CONTROLE[[#This Row],[Entre - Estações]])</f>
        <v>-</v>
      </c>
      <c r="AN187" s="259" t="str">
        <f>IF(BS_CONTROLE[[#This Row],[SB]]=0, "-", BS_CONTROLE[[#This Row],[SB]])</f>
        <v>-</v>
      </c>
      <c r="AO187" s="260" t="str">
        <f>IF(BS_CONTROLE[[#This Row],[SUB]]=0, "-", BS_CONTROLE[[#This Row],[SUB]])</f>
        <v>-</v>
      </c>
      <c r="AP187" s="261" t="str">
        <f>IF(BS_CONTROLE[[#This Row],[KM - Inicio]]=0, "-", BS_CONTROLE[[#This Row],[KM - Inicio]])</f>
        <v>-</v>
      </c>
      <c r="AQ187" s="261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4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2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295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317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6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9" t="str">
        <f>IF(BS_CONTROLE[[#This Row],[Local - Partida]]=0, "-", BS_CONTROLE[[#This Row],[Local - Partida]])</f>
        <v>-</v>
      </c>
      <c r="AL188" s="259" t="str">
        <f>IF(BS_CONTROLE[[#This Row],[Local - Encerramento]]=0, "-", BS_CONTROLE[[#This Row],[Local - Encerramento]])</f>
        <v>-</v>
      </c>
      <c r="AM188" s="259" t="str">
        <f>IF(BS_CONTROLE[[#This Row],[Entre - Estações]]=0, "-", BS_CONTROLE[[#This Row],[Entre - Estações]])</f>
        <v>-</v>
      </c>
      <c r="AN188" s="259" t="str">
        <f>IF(BS_CONTROLE[[#This Row],[SB]]=0, "-", BS_CONTROLE[[#This Row],[SB]])</f>
        <v>-</v>
      </c>
      <c r="AO188" s="260" t="str">
        <f>IF(BS_CONTROLE[[#This Row],[SUB]]=0, "-", BS_CONTROLE[[#This Row],[SUB]])</f>
        <v>-</v>
      </c>
      <c r="AP188" s="261" t="str">
        <f>IF(BS_CONTROLE[[#This Row],[KM - Inicio]]=0, "-", BS_CONTROLE[[#This Row],[KM - Inicio]])</f>
        <v>-</v>
      </c>
      <c r="AQ188" s="261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4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2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295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317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6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9" t="str">
        <f>IF(BS_CONTROLE[[#This Row],[Local - Partida]]=0, "-", BS_CONTROLE[[#This Row],[Local - Partida]])</f>
        <v>-</v>
      </c>
      <c r="AL189" s="259" t="str">
        <f>IF(BS_CONTROLE[[#This Row],[Local - Encerramento]]=0, "-", BS_CONTROLE[[#This Row],[Local - Encerramento]])</f>
        <v>-</v>
      </c>
      <c r="AM189" s="259" t="str">
        <f>IF(BS_CONTROLE[[#This Row],[Entre - Estações]]=0, "-", BS_CONTROLE[[#This Row],[Entre - Estações]])</f>
        <v>-</v>
      </c>
      <c r="AN189" s="259" t="str">
        <f>IF(BS_CONTROLE[[#This Row],[SB]]=0, "-", BS_CONTROLE[[#This Row],[SB]])</f>
        <v>-</v>
      </c>
      <c r="AO189" s="260" t="str">
        <f>IF(BS_CONTROLE[[#This Row],[SUB]]=0, "-", BS_CONTROLE[[#This Row],[SUB]])</f>
        <v>-</v>
      </c>
      <c r="AP189" s="261" t="str">
        <f>IF(BS_CONTROLE[[#This Row],[KM - Inicio]]=0, "-", BS_CONTROLE[[#This Row],[KM - Inicio]])</f>
        <v>-</v>
      </c>
      <c r="AQ189" s="261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4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2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296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317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6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9" t="str">
        <f>IF(BS_CONTROLE[[#This Row],[Local - Partida]]=0, "-", BS_CONTROLE[[#This Row],[Local - Partida]])</f>
        <v>-</v>
      </c>
      <c r="AL190" s="259" t="str">
        <f>IF(BS_CONTROLE[[#This Row],[Local - Encerramento]]=0, "-", BS_CONTROLE[[#This Row],[Local - Encerramento]])</f>
        <v>-</v>
      </c>
      <c r="AM190" s="259" t="str">
        <f>IF(BS_CONTROLE[[#This Row],[Entre - Estações]]=0, "-", BS_CONTROLE[[#This Row],[Entre - Estações]])</f>
        <v>-</v>
      </c>
      <c r="AN190" s="259" t="str">
        <f>IF(BS_CONTROLE[[#This Row],[SB]]=0, "-", BS_CONTROLE[[#This Row],[SB]])</f>
        <v>-</v>
      </c>
      <c r="AO190" s="260" t="str">
        <f>IF(BS_CONTROLE[[#This Row],[SUB]]=0, "-", BS_CONTROLE[[#This Row],[SUB]])</f>
        <v>-</v>
      </c>
      <c r="AP190" s="261" t="str">
        <f>IF(BS_CONTROLE[[#This Row],[KM - Inicio]]=0, "-", BS_CONTROLE[[#This Row],[KM - Inicio]])</f>
        <v>-</v>
      </c>
      <c r="AQ190" s="261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4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2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295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317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6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9" t="str">
        <f>IF(BS_CONTROLE[[#This Row],[Local - Partida]]=0, "-", BS_CONTROLE[[#This Row],[Local - Partida]])</f>
        <v>-</v>
      </c>
      <c r="AL191" s="259" t="str">
        <f>IF(BS_CONTROLE[[#This Row],[Local - Encerramento]]=0, "-", BS_CONTROLE[[#This Row],[Local - Encerramento]])</f>
        <v>-</v>
      </c>
      <c r="AM191" s="259" t="str">
        <f>IF(BS_CONTROLE[[#This Row],[Entre - Estações]]=0, "-", BS_CONTROLE[[#This Row],[Entre - Estações]])</f>
        <v>-</v>
      </c>
      <c r="AN191" s="259" t="str">
        <f>IF(BS_CONTROLE[[#This Row],[SB]]=0, "-", BS_CONTROLE[[#This Row],[SB]])</f>
        <v>-</v>
      </c>
      <c r="AO191" s="260" t="str">
        <f>IF(BS_CONTROLE[[#This Row],[SUB]]=0, "-", BS_CONTROLE[[#This Row],[SUB]])</f>
        <v>-</v>
      </c>
      <c r="AP191" s="261" t="str">
        <f>IF(BS_CONTROLE[[#This Row],[KM - Inicio]]=0, "-", BS_CONTROLE[[#This Row],[KM - Inicio]])</f>
        <v>-</v>
      </c>
      <c r="AQ191" s="261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4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2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295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317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6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9" t="str">
        <f>IF(BS_CONTROLE[[#This Row],[Local - Partida]]=0, "-", BS_CONTROLE[[#This Row],[Local - Partida]])</f>
        <v>-</v>
      </c>
      <c r="AL192" s="259" t="str">
        <f>IF(BS_CONTROLE[[#This Row],[Local - Encerramento]]=0, "-", BS_CONTROLE[[#This Row],[Local - Encerramento]])</f>
        <v>-</v>
      </c>
      <c r="AM192" s="259" t="str">
        <f>IF(BS_CONTROLE[[#This Row],[Entre - Estações]]=0, "-", BS_CONTROLE[[#This Row],[Entre - Estações]])</f>
        <v>-</v>
      </c>
      <c r="AN192" s="259" t="str">
        <f>IF(BS_CONTROLE[[#This Row],[SB]]=0, "-", BS_CONTROLE[[#This Row],[SB]])</f>
        <v>-</v>
      </c>
      <c r="AO192" s="260" t="str">
        <f>IF(BS_CONTROLE[[#This Row],[SUB]]=0, "-", BS_CONTROLE[[#This Row],[SUB]])</f>
        <v>-</v>
      </c>
      <c r="AP192" s="261" t="str">
        <f>IF(BS_CONTROLE[[#This Row],[KM - Inicio]]=0, "-", BS_CONTROLE[[#This Row],[KM - Inicio]])</f>
        <v>-</v>
      </c>
      <c r="AQ192" s="261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4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2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295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317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6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9" t="str">
        <f>IF(BS_CONTROLE[[#This Row],[Local - Partida]]=0, "-", BS_CONTROLE[[#This Row],[Local - Partida]])</f>
        <v>-</v>
      </c>
      <c r="AL193" s="259" t="str">
        <f>IF(BS_CONTROLE[[#This Row],[Local - Encerramento]]=0, "-", BS_CONTROLE[[#This Row],[Local - Encerramento]])</f>
        <v>-</v>
      </c>
      <c r="AM193" s="259" t="str">
        <f>IF(BS_CONTROLE[[#This Row],[Entre - Estações]]=0, "-", BS_CONTROLE[[#This Row],[Entre - Estações]])</f>
        <v>-</v>
      </c>
      <c r="AN193" s="259" t="str">
        <f>IF(BS_CONTROLE[[#This Row],[SB]]=0, "-", BS_CONTROLE[[#This Row],[SB]])</f>
        <v>-</v>
      </c>
      <c r="AO193" s="260" t="str">
        <f>IF(BS_CONTROLE[[#This Row],[SUB]]=0, "-", BS_CONTROLE[[#This Row],[SUB]])</f>
        <v>-</v>
      </c>
      <c r="AP193" s="261" t="str">
        <f>IF(BS_CONTROLE[[#This Row],[KM - Inicio]]=0, "-", BS_CONTROLE[[#This Row],[KM - Inicio]])</f>
        <v>-</v>
      </c>
      <c r="AQ193" s="261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4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2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295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317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6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9" t="str">
        <f>IF(BS_CONTROLE[[#This Row],[Local - Partida]]=0, "-", BS_CONTROLE[[#This Row],[Local - Partida]])</f>
        <v>-</v>
      </c>
      <c r="AL194" s="259" t="str">
        <f>IF(BS_CONTROLE[[#This Row],[Local - Encerramento]]=0, "-", BS_CONTROLE[[#This Row],[Local - Encerramento]])</f>
        <v>-</v>
      </c>
      <c r="AM194" s="259" t="str">
        <f>IF(BS_CONTROLE[[#This Row],[Entre - Estações]]=0, "-", BS_CONTROLE[[#This Row],[Entre - Estações]])</f>
        <v>-</v>
      </c>
      <c r="AN194" s="259" t="str">
        <f>IF(BS_CONTROLE[[#This Row],[SB]]=0, "-", BS_CONTROLE[[#This Row],[SB]])</f>
        <v>-</v>
      </c>
      <c r="AO194" s="260" t="str">
        <f>IF(BS_CONTROLE[[#This Row],[SUB]]=0, "-", BS_CONTROLE[[#This Row],[SUB]])</f>
        <v>-</v>
      </c>
      <c r="AP194" s="261" t="str">
        <f>IF(BS_CONTROLE[[#This Row],[KM - Inicio]]=0, "-", BS_CONTROLE[[#This Row],[KM - Inicio]])</f>
        <v>-</v>
      </c>
      <c r="AQ194" s="261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4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2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295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317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6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9" t="str">
        <f>IF(BS_CONTROLE[[#This Row],[Local - Partida]]=0, "-", BS_CONTROLE[[#This Row],[Local - Partida]])</f>
        <v>-</v>
      </c>
      <c r="AL195" s="259" t="str">
        <f>IF(BS_CONTROLE[[#This Row],[Local - Encerramento]]=0, "-", BS_CONTROLE[[#This Row],[Local - Encerramento]])</f>
        <v>-</v>
      </c>
      <c r="AM195" s="259" t="str">
        <f>IF(BS_CONTROLE[[#This Row],[Entre - Estações]]=0, "-", BS_CONTROLE[[#This Row],[Entre - Estações]])</f>
        <v>-</v>
      </c>
      <c r="AN195" s="259" t="str">
        <f>IF(BS_CONTROLE[[#This Row],[SB]]=0, "-", BS_CONTROLE[[#This Row],[SB]])</f>
        <v>-</v>
      </c>
      <c r="AO195" s="260" t="str">
        <f>IF(BS_CONTROLE[[#This Row],[SUB]]=0, "-", BS_CONTROLE[[#This Row],[SUB]])</f>
        <v>-</v>
      </c>
      <c r="AP195" s="261" t="str">
        <f>IF(BS_CONTROLE[[#This Row],[KM - Inicio]]=0, "-", BS_CONTROLE[[#This Row],[KM - Inicio]])</f>
        <v>-</v>
      </c>
      <c r="AQ195" s="261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4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2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295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317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6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9" t="str">
        <f>IF(BS_CONTROLE[[#This Row],[Local - Partida]]=0, "-", BS_CONTROLE[[#This Row],[Local - Partida]])</f>
        <v>-</v>
      </c>
      <c r="AL196" s="259" t="str">
        <f>IF(BS_CONTROLE[[#This Row],[Local - Encerramento]]=0, "-", BS_CONTROLE[[#This Row],[Local - Encerramento]])</f>
        <v>-</v>
      </c>
      <c r="AM196" s="259" t="str">
        <f>IF(BS_CONTROLE[[#This Row],[Entre - Estações]]=0, "-", BS_CONTROLE[[#This Row],[Entre - Estações]])</f>
        <v>-</v>
      </c>
      <c r="AN196" s="259" t="str">
        <f>IF(BS_CONTROLE[[#This Row],[SB]]=0, "-", BS_CONTROLE[[#This Row],[SB]])</f>
        <v>-</v>
      </c>
      <c r="AO196" s="260" t="str">
        <f>IF(BS_CONTROLE[[#This Row],[SUB]]=0, "-", BS_CONTROLE[[#This Row],[SUB]])</f>
        <v>-</v>
      </c>
      <c r="AP196" s="261" t="str">
        <f>IF(BS_CONTROLE[[#This Row],[KM - Inicio]]=0, "-", BS_CONTROLE[[#This Row],[KM - Inicio]])</f>
        <v>-</v>
      </c>
      <c r="AQ196" s="261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4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2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295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317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6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9" t="str">
        <f>IF(BS_CONTROLE[[#This Row],[Local - Partida]]=0, "-", BS_CONTROLE[[#This Row],[Local - Partida]])</f>
        <v>-</v>
      </c>
      <c r="AL197" s="259" t="str">
        <f>IF(BS_CONTROLE[[#This Row],[Local - Encerramento]]=0, "-", BS_CONTROLE[[#This Row],[Local - Encerramento]])</f>
        <v>-</v>
      </c>
      <c r="AM197" s="259" t="str">
        <f>IF(BS_CONTROLE[[#This Row],[Entre - Estações]]=0, "-", BS_CONTROLE[[#This Row],[Entre - Estações]])</f>
        <v>-</v>
      </c>
      <c r="AN197" s="259" t="str">
        <f>IF(BS_CONTROLE[[#This Row],[SB]]=0, "-", BS_CONTROLE[[#This Row],[SB]])</f>
        <v>-</v>
      </c>
      <c r="AO197" s="260" t="str">
        <f>IF(BS_CONTROLE[[#This Row],[SUB]]=0, "-", BS_CONTROLE[[#This Row],[SUB]])</f>
        <v>-</v>
      </c>
      <c r="AP197" s="261" t="str">
        <f>IF(BS_CONTROLE[[#This Row],[KM - Inicio]]=0, "-", BS_CONTROLE[[#This Row],[KM - Inicio]])</f>
        <v>-</v>
      </c>
      <c r="AQ197" s="261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4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2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295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317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6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9" t="str">
        <f>IF(BS_CONTROLE[[#This Row],[Local - Partida]]=0, "-", BS_CONTROLE[[#This Row],[Local - Partida]])</f>
        <v>-</v>
      </c>
      <c r="AL198" s="259" t="str">
        <f>IF(BS_CONTROLE[[#This Row],[Local - Encerramento]]=0, "-", BS_CONTROLE[[#This Row],[Local - Encerramento]])</f>
        <v>-</v>
      </c>
      <c r="AM198" s="259" t="str">
        <f>IF(BS_CONTROLE[[#This Row],[Entre - Estações]]=0, "-", BS_CONTROLE[[#This Row],[Entre - Estações]])</f>
        <v>-</v>
      </c>
      <c r="AN198" s="259" t="str">
        <f>IF(BS_CONTROLE[[#This Row],[SB]]=0, "-", BS_CONTROLE[[#This Row],[SB]])</f>
        <v>-</v>
      </c>
      <c r="AO198" s="260" t="str">
        <f>IF(BS_CONTROLE[[#This Row],[SUB]]=0, "-", BS_CONTROLE[[#This Row],[SUB]])</f>
        <v>-</v>
      </c>
      <c r="AP198" s="261" t="str">
        <f>IF(BS_CONTROLE[[#This Row],[KM - Inicio]]=0, "-", BS_CONTROLE[[#This Row],[KM - Inicio]])</f>
        <v>-</v>
      </c>
      <c r="AQ198" s="261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4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2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295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317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6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9" t="str">
        <f>IF(BS_CONTROLE[[#This Row],[Local - Partida]]=0, "-", BS_CONTROLE[[#This Row],[Local - Partida]])</f>
        <v>-</v>
      </c>
      <c r="AL199" s="259" t="str">
        <f>IF(BS_CONTROLE[[#This Row],[Local - Encerramento]]=0, "-", BS_CONTROLE[[#This Row],[Local - Encerramento]])</f>
        <v>-</v>
      </c>
      <c r="AM199" s="259" t="str">
        <f>IF(BS_CONTROLE[[#This Row],[Entre - Estações]]=0, "-", BS_CONTROLE[[#This Row],[Entre - Estações]])</f>
        <v>-</v>
      </c>
      <c r="AN199" s="259" t="str">
        <f>IF(BS_CONTROLE[[#This Row],[SB]]=0, "-", BS_CONTROLE[[#This Row],[SB]])</f>
        <v>-</v>
      </c>
      <c r="AO199" s="260" t="str">
        <f>IF(BS_CONTROLE[[#This Row],[SUB]]=0, "-", BS_CONTROLE[[#This Row],[SUB]])</f>
        <v>-</v>
      </c>
      <c r="AP199" s="261" t="str">
        <f>IF(BS_CONTROLE[[#This Row],[KM - Inicio]]=0, "-", BS_CONTROLE[[#This Row],[KM - Inicio]])</f>
        <v>-</v>
      </c>
      <c r="AQ199" s="261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4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2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295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317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6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9" t="str">
        <f>IF(BS_CONTROLE[[#This Row],[Local - Partida]]=0, "-", BS_CONTROLE[[#This Row],[Local - Partida]])</f>
        <v>-</v>
      </c>
      <c r="AL200" s="259" t="str">
        <f>IF(BS_CONTROLE[[#This Row],[Local - Encerramento]]=0, "-", BS_CONTROLE[[#This Row],[Local - Encerramento]])</f>
        <v>-</v>
      </c>
      <c r="AM200" s="259" t="str">
        <f>IF(BS_CONTROLE[[#This Row],[Entre - Estações]]=0, "-", BS_CONTROLE[[#This Row],[Entre - Estações]])</f>
        <v>-</v>
      </c>
      <c r="AN200" s="259" t="str">
        <f>IF(BS_CONTROLE[[#This Row],[SB]]=0, "-", BS_CONTROLE[[#This Row],[SB]])</f>
        <v>-</v>
      </c>
      <c r="AO200" s="260" t="str">
        <f>IF(BS_CONTROLE[[#This Row],[SUB]]=0, "-", BS_CONTROLE[[#This Row],[SUB]])</f>
        <v>-</v>
      </c>
      <c r="AP200" s="261" t="str">
        <f>IF(BS_CONTROLE[[#This Row],[KM - Inicio]]=0, "-", BS_CONTROLE[[#This Row],[KM - Inicio]])</f>
        <v>-</v>
      </c>
      <c r="AQ200" s="261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4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2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295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317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6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9" t="str">
        <f>IF(BS_CONTROLE[[#This Row],[Local - Partida]]=0, "-", BS_CONTROLE[[#This Row],[Local - Partida]])</f>
        <v>-</v>
      </c>
      <c r="AL201" s="259" t="str">
        <f>IF(BS_CONTROLE[[#This Row],[Local - Encerramento]]=0, "-", BS_CONTROLE[[#This Row],[Local - Encerramento]])</f>
        <v>-</v>
      </c>
      <c r="AM201" s="259" t="str">
        <f>IF(BS_CONTROLE[[#This Row],[Entre - Estações]]=0, "-", BS_CONTROLE[[#This Row],[Entre - Estações]])</f>
        <v>-</v>
      </c>
      <c r="AN201" s="259" t="str">
        <f>IF(BS_CONTROLE[[#This Row],[SB]]=0, "-", BS_CONTROLE[[#This Row],[SB]])</f>
        <v>-</v>
      </c>
      <c r="AO201" s="260" t="str">
        <f>IF(BS_CONTROLE[[#This Row],[SUB]]=0, "-", BS_CONTROLE[[#This Row],[SUB]])</f>
        <v>-</v>
      </c>
      <c r="AP201" s="261" t="str">
        <f>IF(BS_CONTROLE[[#This Row],[KM - Inicio]]=0, "-", BS_CONTROLE[[#This Row],[KM - Inicio]])</f>
        <v>-</v>
      </c>
      <c r="AQ201" s="261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4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2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296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317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6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9" t="str">
        <f>IF(BS_CONTROLE[[#This Row],[Local - Partida]]=0, "-", BS_CONTROLE[[#This Row],[Local - Partida]])</f>
        <v>-</v>
      </c>
      <c r="AL202" s="259" t="str">
        <f>IF(BS_CONTROLE[[#This Row],[Local - Encerramento]]=0, "-", BS_CONTROLE[[#This Row],[Local - Encerramento]])</f>
        <v>-</v>
      </c>
      <c r="AM202" s="259" t="str">
        <f>IF(BS_CONTROLE[[#This Row],[Entre - Estações]]=0, "-", BS_CONTROLE[[#This Row],[Entre - Estações]])</f>
        <v>-</v>
      </c>
      <c r="AN202" s="259" t="str">
        <f>IF(BS_CONTROLE[[#This Row],[SB]]=0, "-", BS_CONTROLE[[#This Row],[SB]])</f>
        <v>-</v>
      </c>
      <c r="AO202" s="260" t="str">
        <f>IF(BS_CONTROLE[[#This Row],[SUB]]=0, "-", BS_CONTROLE[[#This Row],[SUB]])</f>
        <v>-</v>
      </c>
      <c r="AP202" s="261" t="str">
        <f>IF(BS_CONTROLE[[#This Row],[KM - Inicio]]=0, "-", BS_CONTROLE[[#This Row],[KM - Inicio]])</f>
        <v>-</v>
      </c>
      <c r="AQ202" s="261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4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2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295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317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64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4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9" t="str">
        <f>IF(BS_CONTROLE[[#This Row],[Local - Partida]]=0, "-", BS_CONTROLE[[#This Row],[Local - Partida]])</f>
        <v>-</v>
      </c>
      <c r="AL203" s="259" t="str">
        <f>IF(BS_CONTROLE[[#This Row],[Local - Encerramento]]=0, "-", BS_CONTROLE[[#This Row],[Local - Encerramento]])</f>
        <v>-</v>
      </c>
      <c r="AM203" s="259" t="str">
        <f>IF(BS_CONTROLE[[#This Row],[Entre - Estações]]=0, "-", BS_CONTROLE[[#This Row],[Entre - Estações]])</f>
        <v>-</v>
      </c>
      <c r="AN203" s="259" t="str">
        <f>IF(BS_CONTROLE[[#This Row],[SB]]=0, "-", BS_CONTROLE[[#This Row],[SB]])</f>
        <v>-</v>
      </c>
      <c r="AO203" s="260" t="str">
        <f>IF(BS_CONTROLE[[#This Row],[SUB]]=0, "-", BS_CONTROLE[[#This Row],[SUB]])</f>
        <v>-</v>
      </c>
      <c r="AP203" s="261" t="str">
        <f>IF(BS_CONTROLE[[#This Row],[KM - Inicio]]=0, "-", BS_CONTROLE[[#This Row],[KM - Inicio]])</f>
        <v>-</v>
      </c>
      <c r="AQ203" s="261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4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2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295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317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6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9" t="str">
        <f>IF(BS_CONTROLE[[#This Row],[Local - Partida]]=0, "-", BS_CONTROLE[[#This Row],[Local - Partida]])</f>
        <v>-</v>
      </c>
      <c r="AL204" s="259" t="str">
        <f>IF(BS_CONTROLE[[#This Row],[Local - Encerramento]]=0, "-", BS_CONTROLE[[#This Row],[Local - Encerramento]])</f>
        <v>-</v>
      </c>
      <c r="AM204" s="259" t="str">
        <f>IF(BS_CONTROLE[[#This Row],[Entre - Estações]]=0, "-", BS_CONTROLE[[#This Row],[Entre - Estações]])</f>
        <v>-</v>
      </c>
      <c r="AN204" s="259" t="str">
        <f>IF(BS_CONTROLE[[#This Row],[SB]]=0, "-", BS_CONTROLE[[#This Row],[SB]])</f>
        <v>-</v>
      </c>
      <c r="AO204" s="260" t="str">
        <f>IF(BS_CONTROLE[[#This Row],[SUB]]=0, "-", BS_CONTROLE[[#This Row],[SUB]])</f>
        <v>-</v>
      </c>
      <c r="AP204" s="261" t="str">
        <f>IF(BS_CONTROLE[[#This Row],[KM - Inicio]]=0, "-", BS_CONTROLE[[#This Row],[KM - Inicio]])</f>
        <v>-</v>
      </c>
      <c r="AQ204" s="261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4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2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295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317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6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9" t="str">
        <f>IF(BS_CONTROLE[[#This Row],[Local - Partida]]=0, "-", BS_CONTROLE[[#This Row],[Local - Partida]])</f>
        <v>-</v>
      </c>
      <c r="AL205" s="259" t="str">
        <f>IF(BS_CONTROLE[[#This Row],[Local - Encerramento]]=0, "-", BS_CONTROLE[[#This Row],[Local - Encerramento]])</f>
        <v>-</v>
      </c>
      <c r="AM205" s="259" t="str">
        <f>IF(BS_CONTROLE[[#This Row],[Entre - Estações]]=0, "-", BS_CONTROLE[[#This Row],[Entre - Estações]])</f>
        <v>-</v>
      </c>
      <c r="AN205" s="259" t="str">
        <f>IF(BS_CONTROLE[[#This Row],[SB]]=0, "-", BS_CONTROLE[[#This Row],[SB]])</f>
        <v>-</v>
      </c>
      <c r="AO205" s="260" t="str">
        <f>IF(BS_CONTROLE[[#This Row],[SUB]]=0, "-", BS_CONTROLE[[#This Row],[SUB]])</f>
        <v>-</v>
      </c>
      <c r="AP205" s="261" t="str">
        <f>IF(BS_CONTROLE[[#This Row],[KM - Inicio]]=0, "-", BS_CONTROLE[[#This Row],[KM - Inicio]])</f>
        <v>-</v>
      </c>
      <c r="AQ205" s="261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4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2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295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317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6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9" t="str">
        <f>IF(BS_CONTROLE[[#This Row],[Local - Partida]]=0, "-", BS_CONTROLE[[#This Row],[Local - Partida]])</f>
        <v>-</v>
      </c>
      <c r="AL206" s="259" t="str">
        <f>IF(BS_CONTROLE[[#This Row],[Local - Encerramento]]=0, "-", BS_CONTROLE[[#This Row],[Local - Encerramento]])</f>
        <v>-</v>
      </c>
      <c r="AM206" s="259" t="str">
        <f>IF(BS_CONTROLE[[#This Row],[Entre - Estações]]=0, "-", BS_CONTROLE[[#This Row],[Entre - Estações]])</f>
        <v>-</v>
      </c>
      <c r="AN206" s="259" t="str">
        <f>IF(BS_CONTROLE[[#This Row],[SB]]=0, "-", BS_CONTROLE[[#This Row],[SB]])</f>
        <v>-</v>
      </c>
      <c r="AO206" s="260" t="str">
        <f>IF(BS_CONTROLE[[#This Row],[SUB]]=0, "-", BS_CONTROLE[[#This Row],[SUB]])</f>
        <v>-</v>
      </c>
      <c r="AP206" s="261" t="str">
        <f>IF(BS_CONTROLE[[#This Row],[KM - Inicio]]=0, "-", BS_CONTROLE[[#This Row],[KM - Inicio]])</f>
        <v>-</v>
      </c>
      <c r="AQ206" s="261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4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2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295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317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6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9" t="str">
        <f>IF(BS_CONTROLE[[#This Row],[Local - Partida]]=0, "-", BS_CONTROLE[[#This Row],[Local - Partida]])</f>
        <v>-</v>
      </c>
      <c r="AL207" s="259" t="str">
        <f>IF(BS_CONTROLE[[#This Row],[Local - Encerramento]]=0, "-", BS_CONTROLE[[#This Row],[Local - Encerramento]])</f>
        <v>-</v>
      </c>
      <c r="AM207" s="259" t="str">
        <f>IF(BS_CONTROLE[[#This Row],[Entre - Estações]]=0, "-", BS_CONTROLE[[#This Row],[Entre - Estações]])</f>
        <v>-</v>
      </c>
      <c r="AN207" s="259" t="str">
        <f>IF(BS_CONTROLE[[#This Row],[SB]]=0, "-", BS_CONTROLE[[#This Row],[SB]])</f>
        <v>-</v>
      </c>
      <c r="AO207" s="260" t="str">
        <f>IF(BS_CONTROLE[[#This Row],[SUB]]=0, "-", BS_CONTROLE[[#This Row],[SUB]])</f>
        <v>-</v>
      </c>
      <c r="AP207" s="261" t="str">
        <f>IF(BS_CONTROLE[[#This Row],[KM - Inicio]]=0, "-", BS_CONTROLE[[#This Row],[KM - Inicio]])</f>
        <v>-</v>
      </c>
      <c r="AQ207" s="261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4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2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295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317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6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9" t="str">
        <f>IF(BS_CONTROLE[[#This Row],[Local - Partida]]=0, "-", BS_CONTROLE[[#This Row],[Local - Partida]])</f>
        <v>-</v>
      </c>
      <c r="AL208" s="259" t="str">
        <f>IF(BS_CONTROLE[[#This Row],[Local - Encerramento]]=0, "-", BS_CONTROLE[[#This Row],[Local - Encerramento]])</f>
        <v>-</v>
      </c>
      <c r="AM208" s="259" t="str">
        <f>IF(BS_CONTROLE[[#This Row],[Entre - Estações]]=0, "-", BS_CONTROLE[[#This Row],[Entre - Estações]])</f>
        <v>-</v>
      </c>
      <c r="AN208" s="259" t="str">
        <f>IF(BS_CONTROLE[[#This Row],[SB]]=0, "-", BS_CONTROLE[[#This Row],[SB]])</f>
        <v>-</v>
      </c>
      <c r="AO208" s="260" t="str">
        <f>IF(BS_CONTROLE[[#This Row],[SUB]]=0, "-", BS_CONTROLE[[#This Row],[SUB]])</f>
        <v>-</v>
      </c>
      <c r="AP208" s="261" t="str">
        <f>IF(BS_CONTROLE[[#This Row],[KM - Inicio]]=0, "-", BS_CONTROLE[[#This Row],[KM - Inicio]])</f>
        <v>-</v>
      </c>
      <c r="AQ208" s="261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4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2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295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317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6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9" t="str">
        <f>IF(BS_CONTROLE[[#This Row],[Local - Partida]]=0, "-", BS_CONTROLE[[#This Row],[Local - Partida]])</f>
        <v>-</v>
      </c>
      <c r="AL209" s="259" t="str">
        <f>IF(BS_CONTROLE[[#This Row],[Local - Encerramento]]=0, "-", BS_CONTROLE[[#This Row],[Local - Encerramento]])</f>
        <v>-</v>
      </c>
      <c r="AM209" s="259" t="str">
        <f>IF(BS_CONTROLE[[#This Row],[Entre - Estações]]=0, "-", BS_CONTROLE[[#This Row],[Entre - Estações]])</f>
        <v>-</v>
      </c>
      <c r="AN209" s="259" t="str">
        <f>IF(BS_CONTROLE[[#This Row],[SB]]=0, "-", BS_CONTROLE[[#This Row],[SB]])</f>
        <v>-</v>
      </c>
      <c r="AO209" s="260" t="str">
        <f>IF(BS_CONTROLE[[#This Row],[SUB]]=0, "-", BS_CONTROLE[[#This Row],[SUB]])</f>
        <v>-</v>
      </c>
      <c r="AP209" s="261" t="str">
        <f>IF(BS_CONTROLE[[#This Row],[KM - Inicio]]=0, "-", BS_CONTROLE[[#This Row],[KM - Inicio]])</f>
        <v>-</v>
      </c>
      <c r="AQ209" s="261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4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2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295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317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6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9" t="str">
        <f>IF(BS_CONTROLE[[#This Row],[Local - Partida]]=0, "-", BS_CONTROLE[[#This Row],[Local - Partida]])</f>
        <v>-</v>
      </c>
      <c r="AL210" s="259" t="str">
        <f>IF(BS_CONTROLE[[#This Row],[Local - Encerramento]]=0, "-", BS_CONTROLE[[#This Row],[Local - Encerramento]])</f>
        <v>-</v>
      </c>
      <c r="AM210" s="259" t="str">
        <f>IF(BS_CONTROLE[[#This Row],[Entre - Estações]]=0, "-", BS_CONTROLE[[#This Row],[Entre - Estações]])</f>
        <v>-</v>
      </c>
      <c r="AN210" s="259" t="str">
        <f>IF(BS_CONTROLE[[#This Row],[SB]]=0, "-", BS_CONTROLE[[#This Row],[SB]])</f>
        <v>-</v>
      </c>
      <c r="AO210" s="260" t="str">
        <f>IF(BS_CONTROLE[[#This Row],[SUB]]=0, "-", BS_CONTROLE[[#This Row],[SUB]])</f>
        <v>-</v>
      </c>
      <c r="AP210" s="261" t="str">
        <f>IF(BS_CONTROLE[[#This Row],[KM - Inicio]]=0, "-", BS_CONTROLE[[#This Row],[KM - Inicio]])</f>
        <v>-</v>
      </c>
      <c r="AQ210" s="261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4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2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295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317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6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9" t="str">
        <f>IF(BS_CONTROLE[[#This Row],[Local - Partida]]=0, "-", BS_CONTROLE[[#This Row],[Local - Partida]])</f>
        <v>-</v>
      </c>
      <c r="AL211" s="259" t="str">
        <f>IF(BS_CONTROLE[[#This Row],[Local - Encerramento]]=0, "-", BS_CONTROLE[[#This Row],[Local - Encerramento]])</f>
        <v>-</v>
      </c>
      <c r="AM211" s="259" t="str">
        <f>IF(BS_CONTROLE[[#This Row],[Entre - Estações]]=0, "-", BS_CONTROLE[[#This Row],[Entre - Estações]])</f>
        <v>-</v>
      </c>
      <c r="AN211" s="259" t="str">
        <f>IF(BS_CONTROLE[[#This Row],[SB]]=0, "-", BS_CONTROLE[[#This Row],[SB]])</f>
        <v>-</v>
      </c>
      <c r="AO211" s="260" t="str">
        <f>IF(BS_CONTROLE[[#This Row],[SUB]]=0, "-", BS_CONTROLE[[#This Row],[SUB]])</f>
        <v>-</v>
      </c>
      <c r="AP211" s="261" t="str">
        <f>IF(BS_CONTROLE[[#This Row],[KM - Inicio]]=0, "-", BS_CONTROLE[[#This Row],[KM - Inicio]])</f>
        <v>-</v>
      </c>
      <c r="AQ211" s="261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4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2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295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317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6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9" t="str">
        <f>IF(BS_CONTROLE[[#This Row],[Local - Partida]]=0, "-", BS_CONTROLE[[#This Row],[Local - Partida]])</f>
        <v>-</v>
      </c>
      <c r="AL212" s="259" t="str">
        <f>IF(BS_CONTROLE[[#This Row],[Local - Encerramento]]=0, "-", BS_CONTROLE[[#This Row],[Local - Encerramento]])</f>
        <v>-</v>
      </c>
      <c r="AM212" s="259" t="str">
        <f>IF(BS_CONTROLE[[#This Row],[Entre - Estações]]=0, "-", BS_CONTROLE[[#This Row],[Entre - Estações]])</f>
        <v>-</v>
      </c>
      <c r="AN212" s="259" t="str">
        <f>IF(BS_CONTROLE[[#This Row],[SB]]=0, "-", BS_CONTROLE[[#This Row],[SB]])</f>
        <v>-</v>
      </c>
      <c r="AO212" s="260" t="str">
        <f>IF(BS_CONTROLE[[#This Row],[SUB]]=0, "-", BS_CONTROLE[[#This Row],[SUB]])</f>
        <v>-</v>
      </c>
      <c r="AP212" s="261" t="str">
        <f>IF(BS_CONTROLE[[#This Row],[KM - Inicio]]=0, "-", BS_CONTROLE[[#This Row],[KM - Inicio]])</f>
        <v>-</v>
      </c>
      <c r="AQ212" s="261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4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2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295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317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6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9" t="str">
        <f>IF(BS_CONTROLE[[#This Row],[Local - Partida]]=0, "-", BS_CONTROLE[[#This Row],[Local - Partida]])</f>
        <v>-</v>
      </c>
      <c r="AL213" s="259" t="str">
        <f>IF(BS_CONTROLE[[#This Row],[Local - Encerramento]]=0, "-", BS_CONTROLE[[#This Row],[Local - Encerramento]])</f>
        <v>-</v>
      </c>
      <c r="AM213" s="259" t="str">
        <f>IF(BS_CONTROLE[[#This Row],[Entre - Estações]]=0, "-", BS_CONTROLE[[#This Row],[Entre - Estações]])</f>
        <v>-</v>
      </c>
      <c r="AN213" s="259" t="str">
        <f>IF(BS_CONTROLE[[#This Row],[SB]]=0, "-", BS_CONTROLE[[#This Row],[SB]])</f>
        <v>-</v>
      </c>
      <c r="AO213" s="260" t="str">
        <f>IF(BS_CONTROLE[[#This Row],[SUB]]=0, "-", BS_CONTROLE[[#This Row],[SUB]])</f>
        <v>-</v>
      </c>
      <c r="AP213" s="261" t="str">
        <f>IF(BS_CONTROLE[[#This Row],[KM - Inicio]]=0, "-", BS_CONTROLE[[#This Row],[KM - Inicio]])</f>
        <v>-</v>
      </c>
      <c r="AQ213" s="261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4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2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296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317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6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9" t="str">
        <f>IF(BS_CONTROLE[[#This Row],[Local - Partida]]=0, "-", BS_CONTROLE[[#This Row],[Local - Partida]])</f>
        <v>-</v>
      </c>
      <c r="AL214" s="259" t="str">
        <f>IF(BS_CONTROLE[[#This Row],[Local - Encerramento]]=0, "-", BS_CONTROLE[[#This Row],[Local - Encerramento]])</f>
        <v>-</v>
      </c>
      <c r="AM214" s="259" t="str">
        <f>IF(BS_CONTROLE[[#This Row],[Entre - Estações]]=0, "-", BS_CONTROLE[[#This Row],[Entre - Estações]])</f>
        <v>-</v>
      </c>
      <c r="AN214" s="259" t="str">
        <f>IF(BS_CONTROLE[[#This Row],[SB]]=0, "-", BS_CONTROLE[[#This Row],[SB]])</f>
        <v>-</v>
      </c>
      <c r="AO214" s="260" t="str">
        <f>IF(BS_CONTROLE[[#This Row],[SUB]]=0, "-", BS_CONTROLE[[#This Row],[SUB]])</f>
        <v>-</v>
      </c>
      <c r="AP214" s="261" t="str">
        <f>IF(BS_CONTROLE[[#This Row],[KM - Inicio]]=0, "-", BS_CONTROLE[[#This Row],[KM - Inicio]])</f>
        <v>-</v>
      </c>
      <c r="AQ214" s="261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4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2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295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317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6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9" t="str">
        <f>IF(BS_CONTROLE[[#This Row],[Local - Partida]]=0, "-", BS_CONTROLE[[#This Row],[Local - Partida]])</f>
        <v>-</v>
      </c>
      <c r="AL215" s="259" t="str">
        <f>IF(BS_CONTROLE[[#This Row],[Local - Encerramento]]=0, "-", BS_CONTROLE[[#This Row],[Local - Encerramento]])</f>
        <v>-</v>
      </c>
      <c r="AM215" s="259" t="str">
        <f>IF(BS_CONTROLE[[#This Row],[Entre - Estações]]=0, "-", BS_CONTROLE[[#This Row],[Entre - Estações]])</f>
        <v>-</v>
      </c>
      <c r="AN215" s="259" t="str">
        <f>IF(BS_CONTROLE[[#This Row],[SB]]=0, "-", BS_CONTROLE[[#This Row],[SB]])</f>
        <v>-</v>
      </c>
      <c r="AO215" s="260" t="str">
        <f>IF(BS_CONTROLE[[#This Row],[SUB]]=0, "-", BS_CONTROLE[[#This Row],[SUB]])</f>
        <v>-</v>
      </c>
      <c r="AP215" s="261" t="str">
        <f>IF(BS_CONTROLE[[#This Row],[KM - Inicio]]=0, "-", BS_CONTROLE[[#This Row],[KM - Inicio]])</f>
        <v>-</v>
      </c>
      <c r="AQ215" s="261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4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2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295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317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6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9" t="str">
        <f>IF(BS_CONTROLE[[#This Row],[Local - Partida]]=0, "-", BS_CONTROLE[[#This Row],[Local - Partida]])</f>
        <v>-</v>
      </c>
      <c r="AL216" s="259" t="str">
        <f>IF(BS_CONTROLE[[#This Row],[Local - Encerramento]]=0, "-", BS_CONTROLE[[#This Row],[Local - Encerramento]])</f>
        <v>-</v>
      </c>
      <c r="AM216" s="259" t="str">
        <f>IF(BS_CONTROLE[[#This Row],[Entre - Estações]]=0, "-", BS_CONTROLE[[#This Row],[Entre - Estações]])</f>
        <v>-</v>
      </c>
      <c r="AN216" s="259" t="str">
        <f>IF(BS_CONTROLE[[#This Row],[SB]]=0, "-", BS_CONTROLE[[#This Row],[SB]])</f>
        <v>-</v>
      </c>
      <c r="AO216" s="260" t="str">
        <f>IF(BS_CONTROLE[[#This Row],[SUB]]=0, "-", BS_CONTROLE[[#This Row],[SUB]])</f>
        <v>-</v>
      </c>
      <c r="AP216" s="261" t="str">
        <f>IF(BS_CONTROLE[[#This Row],[KM - Inicio]]=0, "-", BS_CONTROLE[[#This Row],[KM - Inicio]])</f>
        <v>-</v>
      </c>
      <c r="AQ216" s="261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4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2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295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317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6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9" t="str">
        <f>IF(BS_CONTROLE[[#This Row],[Local - Partida]]=0, "-", BS_CONTROLE[[#This Row],[Local - Partida]])</f>
        <v>-</v>
      </c>
      <c r="AL217" s="259" t="str">
        <f>IF(BS_CONTROLE[[#This Row],[Local - Encerramento]]=0, "-", BS_CONTROLE[[#This Row],[Local - Encerramento]])</f>
        <v>-</v>
      </c>
      <c r="AM217" s="259" t="str">
        <f>IF(BS_CONTROLE[[#This Row],[Entre - Estações]]=0, "-", BS_CONTROLE[[#This Row],[Entre - Estações]])</f>
        <v>-</v>
      </c>
      <c r="AN217" s="259" t="str">
        <f>IF(BS_CONTROLE[[#This Row],[SB]]=0, "-", BS_CONTROLE[[#This Row],[SB]])</f>
        <v>-</v>
      </c>
      <c r="AO217" s="260" t="str">
        <f>IF(BS_CONTROLE[[#This Row],[SUB]]=0, "-", BS_CONTROLE[[#This Row],[SUB]])</f>
        <v>-</v>
      </c>
      <c r="AP217" s="261" t="str">
        <f>IF(BS_CONTROLE[[#This Row],[KM - Inicio]]=0, "-", BS_CONTROLE[[#This Row],[KM - Inicio]])</f>
        <v>-</v>
      </c>
      <c r="AQ217" s="261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4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2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295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317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6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9" t="str">
        <f>IF(BS_CONTROLE[[#This Row],[Local - Partida]]=0, "-", BS_CONTROLE[[#This Row],[Local - Partida]])</f>
        <v>-</v>
      </c>
      <c r="AL218" s="259" t="str">
        <f>IF(BS_CONTROLE[[#This Row],[Local - Encerramento]]=0, "-", BS_CONTROLE[[#This Row],[Local - Encerramento]])</f>
        <v>-</v>
      </c>
      <c r="AM218" s="259" t="str">
        <f>IF(BS_CONTROLE[[#This Row],[Entre - Estações]]=0, "-", BS_CONTROLE[[#This Row],[Entre - Estações]])</f>
        <v>-</v>
      </c>
      <c r="AN218" s="259" t="str">
        <f>IF(BS_CONTROLE[[#This Row],[SB]]=0, "-", BS_CONTROLE[[#This Row],[SB]])</f>
        <v>-</v>
      </c>
      <c r="AO218" s="260" t="str">
        <f>IF(BS_CONTROLE[[#This Row],[SUB]]=0, "-", BS_CONTROLE[[#This Row],[SUB]])</f>
        <v>-</v>
      </c>
      <c r="AP218" s="261" t="str">
        <f>IF(BS_CONTROLE[[#This Row],[KM - Inicio]]=0, "-", BS_CONTROLE[[#This Row],[KM - Inicio]])</f>
        <v>-</v>
      </c>
      <c r="AQ218" s="261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4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2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295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317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6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9" t="str">
        <f>IF(BS_CONTROLE[[#This Row],[Local - Partida]]=0, "-", BS_CONTROLE[[#This Row],[Local - Partida]])</f>
        <v>-</v>
      </c>
      <c r="AL219" s="259" t="str">
        <f>IF(BS_CONTROLE[[#This Row],[Local - Encerramento]]=0, "-", BS_CONTROLE[[#This Row],[Local - Encerramento]])</f>
        <v>-</v>
      </c>
      <c r="AM219" s="259" t="str">
        <f>IF(BS_CONTROLE[[#This Row],[Entre - Estações]]=0, "-", BS_CONTROLE[[#This Row],[Entre - Estações]])</f>
        <v>-</v>
      </c>
      <c r="AN219" s="259" t="str">
        <f>IF(BS_CONTROLE[[#This Row],[SB]]=0, "-", BS_CONTROLE[[#This Row],[SB]])</f>
        <v>-</v>
      </c>
      <c r="AO219" s="260" t="str">
        <f>IF(BS_CONTROLE[[#This Row],[SUB]]=0, "-", BS_CONTROLE[[#This Row],[SUB]])</f>
        <v>-</v>
      </c>
      <c r="AP219" s="261" t="str">
        <f>IF(BS_CONTROLE[[#This Row],[KM - Inicio]]=0, "-", BS_CONTROLE[[#This Row],[KM - Inicio]])</f>
        <v>-</v>
      </c>
      <c r="AQ219" s="261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4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2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295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317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6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9" t="str">
        <f>IF(BS_CONTROLE[[#This Row],[Local - Partida]]=0, "-", BS_CONTROLE[[#This Row],[Local - Partida]])</f>
        <v>-</v>
      </c>
      <c r="AL220" s="259" t="str">
        <f>IF(BS_CONTROLE[[#This Row],[Local - Encerramento]]=0, "-", BS_CONTROLE[[#This Row],[Local - Encerramento]])</f>
        <v>-</v>
      </c>
      <c r="AM220" s="259" t="str">
        <f>IF(BS_CONTROLE[[#This Row],[Entre - Estações]]=0, "-", BS_CONTROLE[[#This Row],[Entre - Estações]])</f>
        <v>-</v>
      </c>
      <c r="AN220" s="259" t="str">
        <f>IF(BS_CONTROLE[[#This Row],[SB]]=0, "-", BS_CONTROLE[[#This Row],[SB]])</f>
        <v>-</v>
      </c>
      <c r="AO220" s="260" t="str">
        <f>IF(BS_CONTROLE[[#This Row],[SUB]]=0, "-", BS_CONTROLE[[#This Row],[SUB]])</f>
        <v>-</v>
      </c>
      <c r="AP220" s="261" t="str">
        <f>IF(BS_CONTROLE[[#This Row],[KM - Inicio]]=0, "-", BS_CONTROLE[[#This Row],[KM - Inicio]])</f>
        <v>-</v>
      </c>
      <c r="AQ220" s="261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4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2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295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317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6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9" t="str">
        <f>IF(BS_CONTROLE[[#This Row],[Local - Partida]]=0, "-", BS_CONTROLE[[#This Row],[Local - Partida]])</f>
        <v>-</v>
      </c>
      <c r="AL221" s="259" t="str">
        <f>IF(BS_CONTROLE[[#This Row],[Local - Encerramento]]=0, "-", BS_CONTROLE[[#This Row],[Local - Encerramento]])</f>
        <v>-</v>
      </c>
      <c r="AM221" s="259" t="str">
        <f>IF(BS_CONTROLE[[#This Row],[Entre - Estações]]=0, "-", BS_CONTROLE[[#This Row],[Entre - Estações]])</f>
        <v>-</v>
      </c>
      <c r="AN221" s="259" t="str">
        <f>IF(BS_CONTROLE[[#This Row],[SB]]=0, "-", BS_CONTROLE[[#This Row],[SB]])</f>
        <v>-</v>
      </c>
      <c r="AO221" s="260" t="str">
        <f>IF(BS_CONTROLE[[#This Row],[SUB]]=0, "-", BS_CONTROLE[[#This Row],[SUB]])</f>
        <v>-</v>
      </c>
      <c r="AP221" s="261" t="str">
        <f>IF(BS_CONTROLE[[#This Row],[KM - Inicio]]=0, "-", BS_CONTROLE[[#This Row],[KM - Inicio]])</f>
        <v>-</v>
      </c>
      <c r="AQ221" s="261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4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2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295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317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6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9" t="str">
        <f>IF(BS_CONTROLE[[#This Row],[Local - Partida]]=0, "-", BS_CONTROLE[[#This Row],[Local - Partida]])</f>
        <v>-</v>
      </c>
      <c r="AL222" s="259" t="str">
        <f>IF(BS_CONTROLE[[#This Row],[Local - Encerramento]]=0, "-", BS_CONTROLE[[#This Row],[Local - Encerramento]])</f>
        <v>-</v>
      </c>
      <c r="AM222" s="259" t="str">
        <f>IF(BS_CONTROLE[[#This Row],[Entre - Estações]]=0, "-", BS_CONTROLE[[#This Row],[Entre - Estações]])</f>
        <v>-</v>
      </c>
      <c r="AN222" s="259" t="str">
        <f>IF(BS_CONTROLE[[#This Row],[SB]]=0, "-", BS_CONTROLE[[#This Row],[SB]])</f>
        <v>-</v>
      </c>
      <c r="AO222" s="260" t="str">
        <f>IF(BS_CONTROLE[[#This Row],[SUB]]=0, "-", BS_CONTROLE[[#This Row],[SUB]])</f>
        <v>-</v>
      </c>
      <c r="AP222" s="261" t="str">
        <f>IF(BS_CONTROLE[[#This Row],[KM - Inicio]]=0, "-", BS_CONTROLE[[#This Row],[KM - Inicio]])</f>
        <v>-</v>
      </c>
      <c r="AQ222" s="261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4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2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295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317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6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9" t="str">
        <f>IF(BS_CONTROLE[[#This Row],[Local - Partida]]=0, "-", BS_CONTROLE[[#This Row],[Local - Partida]])</f>
        <v>-</v>
      </c>
      <c r="AL223" s="259" t="str">
        <f>IF(BS_CONTROLE[[#This Row],[Local - Encerramento]]=0, "-", BS_CONTROLE[[#This Row],[Local - Encerramento]])</f>
        <v>-</v>
      </c>
      <c r="AM223" s="259" t="str">
        <f>IF(BS_CONTROLE[[#This Row],[Entre - Estações]]=0, "-", BS_CONTROLE[[#This Row],[Entre - Estações]])</f>
        <v>-</v>
      </c>
      <c r="AN223" s="259" t="str">
        <f>IF(BS_CONTROLE[[#This Row],[SB]]=0, "-", BS_CONTROLE[[#This Row],[SB]])</f>
        <v>-</v>
      </c>
      <c r="AO223" s="260" t="str">
        <f>IF(BS_CONTROLE[[#This Row],[SUB]]=0, "-", BS_CONTROLE[[#This Row],[SUB]])</f>
        <v>-</v>
      </c>
      <c r="AP223" s="261" t="str">
        <f>IF(BS_CONTROLE[[#This Row],[KM - Inicio]]=0, "-", BS_CONTROLE[[#This Row],[KM - Inicio]])</f>
        <v>-</v>
      </c>
      <c r="AQ223" s="261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4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2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295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317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6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9" t="str">
        <f>IF(BS_CONTROLE[[#This Row],[Local - Partida]]=0, "-", BS_CONTROLE[[#This Row],[Local - Partida]])</f>
        <v>-</v>
      </c>
      <c r="AL224" s="259" t="str">
        <f>IF(BS_CONTROLE[[#This Row],[Local - Encerramento]]=0, "-", BS_CONTROLE[[#This Row],[Local - Encerramento]])</f>
        <v>-</v>
      </c>
      <c r="AM224" s="259" t="str">
        <f>IF(BS_CONTROLE[[#This Row],[Entre - Estações]]=0, "-", BS_CONTROLE[[#This Row],[Entre - Estações]])</f>
        <v>-</v>
      </c>
      <c r="AN224" s="259" t="str">
        <f>IF(BS_CONTROLE[[#This Row],[SB]]=0, "-", BS_CONTROLE[[#This Row],[SB]])</f>
        <v>-</v>
      </c>
      <c r="AO224" s="260" t="str">
        <f>IF(BS_CONTROLE[[#This Row],[SUB]]=0, "-", BS_CONTROLE[[#This Row],[SUB]])</f>
        <v>-</v>
      </c>
      <c r="AP224" s="261" t="str">
        <f>IF(BS_CONTROLE[[#This Row],[KM - Inicio]]=0, "-", BS_CONTROLE[[#This Row],[KM - Inicio]])</f>
        <v>-</v>
      </c>
      <c r="AQ224" s="261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4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2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295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317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6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9" t="str">
        <f>IF(BS_CONTROLE[[#This Row],[Local - Partida]]=0, "-", BS_CONTROLE[[#This Row],[Local - Partida]])</f>
        <v>-</v>
      </c>
      <c r="AL225" s="259" t="str">
        <f>IF(BS_CONTROLE[[#This Row],[Local - Encerramento]]=0, "-", BS_CONTROLE[[#This Row],[Local - Encerramento]])</f>
        <v>-</v>
      </c>
      <c r="AM225" s="259" t="str">
        <f>IF(BS_CONTROLE[[#This Row],[Entre - Estações]]=0, "-", BS_CONTROLE[[#This Row],[Entre - Estações]])</f>
        <v>-</v>
      </c>
      <c r="AN225" s="259" t="str">
        <f>IF(BS_CONTROLE[[#This Row],[SB]]=0, "-", BS_CONTROLE[[#This Row],[SB]])</f>
        <v>-</v>
      </c>
      <c r="AO225" s="260" t="str">
        <f>IF(BS_CONTROLE[[#This Row],[SUB]]=0, "-", BS_CONTROLE[[#This Row],[SUB]])</f>
        <v>-</v>
      </c>
      <c r="AP225" s="261" t="str">
        <f>IF(BS_CONTROLE[[#This Row],[KM - Inicio]]=0, "-", BS_CONTROLE[[#This Row],[KM - Inicio]])</f>
        <v>-</v>
      </c>
      <c r="AQ225" s="261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4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2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296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317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6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9" t="str">
        <f>IF(BS_CONTROLE[[#This Row],[Local - Partida]]=0, "-", BS_CONTROLE[[#This Row],[Local - Partida]])</f>
        <v>-</v>
      </c>
      <c r="AL226" s="259" t="str">
        <f>IF(BS_CONTROLE[[#This Row],[Local - Encerramento]]=0, "-", BS_CONTROLE[[#This Row],[Local - Encerramento]])</f>
        <v>-</v>
      </c>
      <c r="AM226" s="259" t="str">
        <f>IF(BS_CONTROLE[[#This Row],[Entre - Estações]]=0, "-", BS_CONTROLE[[#This Row],[Entre - Estações]])</f>
        <v>-</v>
      </c>
      <c r="AN226" s="259" t="str">
        <f>IF(BS_CONTROLE[[#This Row],[SB]]=0, "-", BS_CONTROLE[[#This Row],[SB]])</f>
        <v>-</v>
      </c>
      <c r="AO226" s="260" t="str">
        <f>IF(BS_CONTROLE[[#This Row],[SUB]]=0, "-", BS_CONTROLE[[#This Row],[SUB]])</f>
        <v>-</v>
      </c>
      <c r="AP226" s="261" t="str">
        <f>IF(BS_CONTROLE[[#This Row],[KM - Inicio]]=0, "-", BS_CONTROLE[[#This Row],[KM - Inicio]])</f>
        <v>-</v>
      </c>
      <c r="AQ226" s="261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4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2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295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317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6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9" t="str">
        <f>IF(BS_CONTROLE[[#This Row],[Local - Partida]]=0, "-", BS_CONTROLE[[#This Row],[Local - Partida]])</f>
        <v>-</v>
      </c>
      <c r="AL227" s="259" t="str">
        <f>IF(BS_CONTROLE[[#This Row],[Local - Encerramento]]=0, "-", BS_CONTROLE[[#This Row],[Local - Encerramento]])</f>
        <v>-</v>
      </c>
      <c r="AM227" s="259" t="str">
        <f>IF(BS_CONTROLE[[#This Row],[Entre - Estações]]=0, "-", BS_CONTROLE[[#This Row],[Entre - Estações]])</f>
        <v>-</v>
      </c>
      <c r="AN227" s="259" t="str">
        <f>IF(BS_CONTROLE[[#This Row],[SB]]=0, "-", BS_CONTROLE[[#This Row],[SB]])</f>
        <v>-</v>
      </c>
      <c r="AO227" s="260" t="str">
        <f>IF(BS_CONTROLE[[#This Row],[SUB]]=0, "-", BS_CONTROLE[[#This Row],[SUB]])</f>
        <v>-</v>
      </c>
      <c r="AP227" s="261" t="str">
        <f>IF(BS_CONTROLE[[#This Row],[KM - Inicio]]=0, "-", BS_CONTROLE[[#This Row],[KM - Inicio]])</f>
        <v>-</v>
      </c>
      <c r="AQ227" s="261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4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2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295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317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6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9" t="str">
        <f>IF(BS_CONTROLE[[#This Row],[Local - Partida]]=0, "-", BS_CONTROLE[[#This Row],[Local - Partida]])</f>
        <v>-</v>
      </c>
      <c r="AL228" s="259" t="str">
        <f>IF(BS_CONTROLE[[#This Row],[Local - Encerramento]]=0, "-", BS_CONTROLE[[#This Row],[Local - Encerramento]])</f>
        <v>-</v>
      </c>
      <c r="AM228" s="259" t="str">
        <f>IF(BS_CONTROLE[[#This Row],[Entre - Estações]]=0, "-", BS_CONTROLE[[#This Row],[Entre - Estações]])</f>
        <v>-</v>
      </c>
      <c r="AN228" s="259" t="str">
        <f>IF(BS_CONTROLE[[#This Row],[SB]]=0, "-", BS_CONTROLE[[#This Row],[SB]])</f>
        <v>-</v>
      </c>
      <c r="AO228" s="260" t="str">
        <f>IF(BS_CONTROLE[[#This Row],[SUB]]=0, "-", BS_CONTROLE[[#This Row],[SUB]])</f>
        <v>-</v>
      </c>
      <c r="AP228" s="261" t="str">
        <f>IF(BS_CONTROLE[[#This Row],[KM - Inicio]]=0, "-", BS_CONTROLE[[#This Row],[KM - Inicio]])</f>
        <v>-</v>
      </c>
      <c r="AQ228" s="261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4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2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295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317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6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9" t="str">
        <f>IF(BS_CONTROLE[[#This Row],[Local - Partida]]=0, "-", BS_CONTROLE[[#This Row],[Local - Partida]])</f>
        <v>-</v>
      </c>
      <c r="AL229" s="259" t="str">
        <f>IF(BS_CONTROLE[[#This Row],[Local - Encerramento]]=0, "-", BS_CONTROLE[[#This Row],[Local - Encerramento]])</f>
        <v>-</v>
      </c>
      <c r="AM229" s="259" t="str">
        <f>IF(BS_CONTROLE[[#This Row],[Entre - Estações]]=0, "-", BS_CONTROLE[[#This Row],[Entre - Estações]])</f>
        <v>-</v>
      </c>
      <c r="AN229" s="259" t="str">
        <f>IF(BS_CONTROLE[[#This Row],[SB]]=0, "-", BS_CONTROLE[[#This Row],[SB]])</f>
        <v>-</v>
      </c>
      <c r="AO229" s="260" t="str">
        <f>IF(BS_CONTROLE[[#This Row],[SUB]]=0, "-", BS_CONTROLE[[#This Row],[SUB]])</f>
        <v>-</v>
      </c>
      <c r="AP229" s="261" t="str">
        <f>IF(BS_CONTROLE[[#This Row],[KM - Inicio]]=0, "-", BS_CONTROLE[[#This Row],[KM - Inicio]])</f>
        <v>-</v>
      </c>
      <c r="AQ229" s="261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4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2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295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317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6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9" t="str">
        <f>IF(BS_CONTROLE[[#This Row],[Local - Partida]]=0, "-", BS_CONTROLE[[#This Row],[Local - Partida]])</f>
        <v>-</v>
      </c>
      <c r="AL230" s="259" t="str">
        <f>IF(BS_CONTROLE[[#This Row],[Local - Encerramento]]=0, "-", BS_CONTROLE[[#This Row],[Local - Encerramento]])</f>
        <v>-</v>
      </c>
      <c r="AM230" s="259" t="str">
        <f>IF(BS_CONTROLE[[#This Row],[Entre - Estações]]=0, "-", BS_CONTROLE[[#This Row],[Entre - Estações]])</f>
        <v>-</v>
      </c>
      <c r="AN230" s="259" t="str">
        <f>IF(BS_CONTROLE[[#This Row],[SB]]=0, "-", BS_CONTROLE[[#This Row],[SB]])</f>
        <v>-</v>
      </c>
      <c r="AO230" s="260" t="str">
        <f>IF(BS_CONTROLE[[#This Row],[SUB]]=0, "-", BS_CONTROLE[[#This Row],[SUB]])</f>
        <v>-</v>
      </c>
      <c r="AP230" s="261" t="str">
        <f>IF(BS_CONTROLE[[#This Row],[KM - Inicio]]=0, "-", BS_CONTROLE[[#This Row],[KM - Inicio]])</f>
        <v>-</v>
      </c>
      <c r="AQ230" s="261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4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2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295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317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6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9" t="str">
        <f>IF(BS_CONTROLE[[#This Row],[Local - Partida]]=0, "-", BS_CONTROLE[[#This Row],[Local - Partida]])</f>
        <v>-</v>
      </c>
      <c r="AL231" s="259" t="str">
        <f>IF(BS_CONTROLE[[#This Row],[Local - Encerramento]]=0, "-", BS_CONTROLE[[#This Row],[Local - Encerramento]])</f>
        <v>-</v>
      </c>
      <c r="AM231" s="259" t="str">
        <f>IF(BS_CONTROLE[[#This Row],[Entre - Estações]]=0, "-", BS_CONTROLE[[#This Row],[Entre - Estações]])</f>
        <v>-</v>
      </c>
      <c r="AN231" s="259" t="str">
        <f>IF(BS_CONTROLE[[#This Row],[SB]]=0, "-", BS_CONTROLE[[#This Row],[SB]])</f>
        <v>-</v>
      </c>
      <c r="AO231" s="260" t="str">
        <f>IF(BS_CONTROLE[[#This Row],[SUB]]=0, "-", BS_CONTROLE[[#This Row],[SUB]])</f>
        <v>-</v>
      </c>
      <c r="AP231" s="261" t="str">
        <f>IF(BS_CONTROLE[[#This Row],[KM - Inicio]]=0, "-", BS_CONTROLE[[#This Row],[KM - Inicio]])</f>
        <v>-</v>
      </c>
      <c r="AQ231" s="261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4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2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295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317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6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9" t="str">
        <f>IF(BS_CONTROLE[[#This Row],[Local - Partida]]=0, "-", BS_CONTROLE[[#This Row],[Local - Partida]])</f>
        <v>-</v>
      </c>
      <c r="AL232" s="259" t="str">
        <f>IF(BS_CONTROLE[[#This Row],[Local - Encerramento]]=0, "-", BS_CONTROLE[[#This Row],[Local - Encerramento]])</f>
        <v>-</v>
      </c>
      <c r="AM232" s="259" t="str">
        <f>IF(BS_CONTROLE[[#This Row],[Entre - Estações]]=0, "-", BS_CONTROLE[[#This Row],[Entre - Estações]])</f>
        <v>-</v>
      </c>
      <c r="AN232" s="259" t="str">
        <f>IF(BS_CONTROLE[[#This Row],[SB]]=0, "-", BS_CONTROLE[[#This Row],[SB]])</f>
        <v>-</v>
      </c>
      <c r="AO232" s="260" t="str">
        <f>IF(BS_CONTROLE[[#This Row],[SUB]]=0, "-", BS_CONTROLE[[#This Row],[SUB]])</f>
        <v>-</v>
      </c>
      <c r="AP232" s="261" t="str">
        <f>IF(BS_CONTROLE[[#This Row],[KM - Inicio]]=0, "-", BS_CONTROLE[[#This Row],[KM - Inicio]])</f>
        <v>-</v>
      </c>
      <c r="AQ232" s="261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4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2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295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317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6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9" t="str">
        <f>IF(BS_CONTROLE[[#This Row],[Local - Partida]]=0, "-", BS_CONTROLE[[#This Row],[Local - Partida]])</f>
        <v>-</v>
      </c>
      <c r="AL233" s="259" t="str">
        <f>IF(BS_CONTROLE[[#This Row],[Local - Encerramento]]=0, "-", BS_CONTROLE[[#This Row],[Local - Encerramento]])</f>
        <v>-</v>
      </c>
      <c r="AM233" s="259" t="str">
        <f>IF(BS_CONTROLE[[#This Row],[Entre - Estações]]=0, "-", BS_CONTROLE[[#This Row],[Entre - Estações]])</f>
        <v>-</v>
      </c>
      <c r="AN233" s="259" t="str">
        <f>IF(BS_CONTROLE[[#This Row],[SB]]=0, "-", BS_CONTROLE[[#This Row],[SB]])</f>
        <v>-</v>
      </c>
      <c r="AO233" s="260" t="str">
        <f>IF(BS_CONTROLE[[#This Row],[SUB]]=0, "-", BS_CONTROLE[[#This Row],[SUB]])</f>
        <v>-</v>
      </c>
      <c r="AP233" s="261" t="str">
        <f>IF(BS_CONTROLE[[#This Row],[KM - Inicio]]=0, "-", BS_CONTROLE[[#This Row],[KM - Inicio]])</f>
        <v>-</v>
      </c>
      <c r="AQ233" s="261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4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2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295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317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6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9" t="str">
        <f>IF(BS_CONTROLE[[#This Row],[Local - Partida]]=0, "-", BS_CONTROLE[[#This Row],[Local - Partida]])</f>
        <v>-</v>
      </c>
      <c r="AL234" s="259" t="str">
        <f>IF(BS_CONTROLE[[#This Row],[Local - Encerramento]]=0, "-", BS_CONTROLE[[#This Row],[Local - Encerramento]])</f>
        <v>-</v>
      </c>
      <c r="AM234" s="259" t="str">
        <f>IF(BS_CONTROLE[[#This Row],[Entre - Estações]]=0, "-", BS_CONTROLE[[#This Row],[Entre - Estações]])</f>
        <v>-</v>
      </c>
      <c r="AN234" s="259" t="str">
        <f>IF(BS_CONTROLE[[#This Row],[SB]]=0, "-", BS_CONTROLE[[#This Row],[SB]])</f>
        <v>-</v>
      </c>
      <c r="AO234" s="260" t="str">
        <f>IF(BS_CONTROLE[[#This Row],[SUB]]=0, "-", BS_CONTROLE[[#This Row],[SUB]])</f>
        <v>-</v>
      </c>
      <c r="AP234" s="261" t="str">
        <f>IF(BS_CONTROLE[[#This Row],[KM - Inicio]]=0, "-", BS_CONTROLE[[#This Row],[KM - Inicio]])</f>
        <v>-</v>
      </c>
      <c r="AQ234" s="261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4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2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295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317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6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9" t="str">
        <f>IF(BS_CONTROLE[[#This Row],[Local - Partida]]=0, "-", BS_CONTROLE[[#This Row],[Local - Partida]])</f>
        <v>-</v>
      </c>
      <c r="AL235" s="259" t="str">
        <f>IF(BS_CONTROLE[[#This Row],[Local - Encerramento]]=0, "-", BS_CONTROLE[[#This Row],[Local - Encerramento]])</f>
        <v>-</v>
      </c>
      <c r="AM235" s="259" t="str">
        <f>IF(BS_CONTROLE[[#This Row],[Entre - Estações]]=0, "-", BS_CONTROLE[[#This Row],[Entre - Estações]])</f>
        <v>-</v>
      </c>
      <c r="AN235" s="259" t="str">
        <f>IF(BS_CONTROLE[[#This Row],[SB]]=0, "-", BS_CONTROLE[[#This Row],[SB]])</f>
        <v>-</v>
      </c>
      <c r="AO235" s="260" t="str">
        <f>IF(BS_CONTROLE[[#This Row],[SUB]]=0, "-", BS_CONTROLE[[#This Row],[SUB]])</f>
        <v>-</v>
      </c>
      <c r="AP235" s="261" t="str">
        <f>IF(BS_CONTROLE[[#This Row],[KM - Inicio]]=0, "-", BS_CONTROLE[[#This Row],[KM - Inicio]])</f>
        <v>-</v>
      </c>
      <c r="AQ235" s="261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4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2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295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317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6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9" t="str">
        <f>IF(BS_CONTROLE[[#This Row],[Local - Partida]]=0, "-", BS_CONTROLE[[#This Row],[Local - Partida]])</f>
        <v>-</v>
      </c>
      <c r="AL236" s="259" t="str">
        <f>IF(BS_CONTROLE[[#This Row],[Local - Encerramento]]=0, "-", BS_CONTROLE[[#This Row],[Local - Encerramento]])</f>
        <v>-</v>
      </c>
      <c r="AM236" s="259" t="str">
        <f>IF(BS_CONTROLE[[#This Row],[Entre - Estações]]=0, "-", BS_CONTROLE[[#This Row],[Entre - Estações]])</f>
        <v>-</v>
      </c>
      <c r="AN236" s="259" t="str">
        <f>IF(BS_CONTROLE[[#This Row],[SB]]=0, "-", BS_CONTROLE[[#This Row],[SB]])</f>
        <v>-</v>
      </c>
      <c r="AO236" s="260" t="str">
        <f>IF(BS_CONTROLE[[#This Row],[SUB]]=0, "-", BS_CONTROLE[[#This Row],[SUB]])</f>
        <v>-</v>
      </c>
      <c r="AP236" s="261" t="str">
        <f>IF(BS_CONTROLE[[#This Row],[KM - Inicio]]=0, "-", BS_CONTROLE[[#This Row],[KM - Inicio]])</f>
        <v>-</v>
      </c>
      <c r="AQ236" s="261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4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2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295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317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6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9" t="str">
        <f>IF(BS_CONTROLE[[#This Row],[Local - Partida]]=0, "-", BS_CONTROLE[[#This Row],[Local - Partida]])</f>
        <v>-</v>
      </c>
      <c r="AL237" s="259" t="str">
        <f>IF(BS_CONTROLE[[#This Row],[Local - Encerramento]]=0, "-", BS_CONTROLE[[#This Row],[Local - Encerramento]])</f>
        <v>-</v>
      </c>
      <c r="AM237" s="259" t="str">
        <f>IF(BS_CONTROLE[[#This Row],[Entre - Estações]]=0, "-", BS_CONTROLE[[#This Row],[Entre - Estações]])</f>
        <v>-</v>
      </c>
      <c r="AN237" s="259" t="str">
        <f>IF(BS_CONTROLE[[#This Row],[SB]]=0, "-", BS_CONTROLE[[#This Row],[SB]])</f>
        <v>-</v>
      </c>
      <c r="AO237" s="260" t="str">
        <f>IF(BS_CONTROLE[[#This Row],[SUB]]=0, "-", BS_CONTROLE[[#This Row],[SUB]])</f>
        <v>-</v>
      </c>
      <c r="AP237" s="261" t="str">
        <f>IF(BS_CONTROLE[[#This Row],[KM - Inicio]]=0, "-", BS_CONTROLE[[#This Row],[KM - Inicio]])</f>
        <v>-</v>
      </c>
      <c r="AQ237" s="261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4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2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296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317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6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9" t="str">
        <f>IF(BS_CONTROLE[[#This Row],[Local - Partida]]=0, "-", BS_CONTROLE[[#This Row],[Local - Partida]])</f>
        <v>-</v>
      </c>
      <c r="AL238" s="259" t="str">
        <f>IF(BS_CONTROLE[[#This Row],[Local - Encerramento]]=0, "-", BS_CONTROLE[[#This Row],[Local - Encerramento]])</f>
        <v>-</v>
      </c>
      <c r="AM238" s="259" t="str">
        <f>IF(BS_CONTROLE[[#This Row],[Entre - Estações]]=0, "-", BS_CONTROLE[[#This Row],[Entre - Estações]])</f>
        <v>-</v>
      </c>
      <c r="AN238" s="259" t="str">
        <f>IF(BS_CONTROLE[[#This Row],[SB]]=0, "-", BS_CONTROLE[[#This Row],[SB]])</f>
        <v>-</v>
      </c>
      <c r="AO238" s="260" t="str">
        <f>IF(BS_CONTROLE[[#This Row],[SUB]]=0, "-", BS_CONTROLE[[#This Row],[SUB]])</f>
        <v>-</v>
      </c>
      <c r="AP238" s="261" t="str">
        <f>IF(BS_CONTROLE[[#This Row],[KM - Inicio]]=0, "-", BS_CONTROLE[[#This Row],[KM - Inicio]])</f>
        <v>-</v>
      </c>
      <c r="AQ238" s="261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4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2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295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317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6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9" t="str">
        <f>IF(BS_CONTROLE[[#This Row],[Local - Partida]]=0, "-", BS_CONTROLE[[#This Row],[Local - Partida]])</f>
        <v>-</v>
      </c>
      <c r="AL239" s="259" t="str">
        <f>IF(BS_CONTROLE[[#This Row],[Local - Encerramento]]=0, "-", BS_CONTROLE[[#This Row],[Local - Encerramento]])</f>
        <v>-</v>
      </c>
      <c r="AM239" s="259" t="str">
        <f>IF(BS_CONTROLE[[#This Row],[Entre - Estações]]=0, "-", BS_CONTROLE[[#This Row],[Entre - Estações]])</f>
        <v>-</v>
      </c>
      <c r="AN239" s="259" t="str">
        <f>IF(BS_CONTROLE[[#This Row],[SB]]=0, "-", BS_CONTROLE[[#This Row],[SB]])</f>
        <v>-</v>
      </c>
      <c r="AO239" s="260" t="str">
        <f>IF(BS_CONTROLE[[#This Row],[SUB]]=0, "-", BS_CONTROLE[[#This Row],[SUB]])</f>
        <v>-</v>
      </c>
      <c r="AP239" s="261" t="str">
        <f>IF(BS_CONTROLE[[#This Row],[KM - Inicio]]=0, "-", BS_CONTROLE[[#This Row],[KM - Inicio]])</f>
        <v>-</v>
      </c>
      <c r="AQ239" s="261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4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2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295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317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6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9" t="str">
        <f>IF(BS_CONTROLE[[#This Row],[Local - Partida]]=0, "-", BS_CONTROLE[[#This Row],[Local - Partida]])</f>
        <v>-</v>
      </c>
      <c r="AL240" s="259" t="str">
        <f>IF(BS_CONTROLE[[#This Row],[Local - Encerramento]]=0, "-", BS_CONTROLE[[#This Row],[Local - Encerramento]])</f>
        <v>-</v>
      </c>
      <c r="AM240" s="259" t="str">
        <f>IF(BS_CONTROLE[[#This Row],[Entre - Estações]]=0, "-", BS_CONTROLE[[#This Row],[Entre - Estações]])</f>
        <v>-</v>
      </c>
      <c r="AN240" s="259" t="str">
        <f>IF(BS_CONTROLE[[#This Row],[SB]]=0, "-", BS_CONTROLE[[#This Row],[SB]])</f>
        <v>-</v>
      </c>
      <c r="AO240" s="260" t="str">
        <f>IF(BS_CONTROLE[[#This Row],[SUB]]=0, "-", BS_CONTROLE[[#This Row],[SUB]])</f>
        <v>-</v>
      </c>
      <c r="AP240" s="261" t="str">
        <f>IF(BS_CONTROLE[[#This Row],[KM - Inicio]]=0, "-", BS_CONTROLE[[#This Row],[KM - Inicio]])</f>
        <v>-</v>
      </c>
      <c r="AQ240" s="261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4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2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295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317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6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9" t="str">
        <f>IF(BS_CONTROLE[[#This Row],[Local - Partida]]=0, "-", BS_CONTROLE[[#This Row],[Local - Partida]])</f>
        <v>-</v>
      </c>
      <c r="AL241" s="259" t="str">
        <f>IF(BS_CONTROLE[[#This Row],[Local - Encerramento]]=0, "-", BS_CONTROLE[[#This Row],[Local - Encerramento]])</f>
        <v>-</v>
      </c>
      <c r="AM241" s="259" t="str">
        <f>IF(BS_CONTROLE[[#This Row],[Entre - Estações]]=0, "-", BS_CONTROLE[[#This Row],[Entre - Estações]])</f>
        <v>-</v>
      </c>
      <c r="AN241" s="259" t="str">
        <f>IF(BS_CONTROLE[[#This Row],[SB]]=0, "-", BS_CONTROLE[[#This Row],[SB]])</f>
        <v>-</v>
      </c>
      <c r="AO241" s="260" t="str">
        <f>IF(BS_CONTROLE[[#This Row],[SUB]]=0, "-", BS_CONTROLE[[#This Row],[SUB]])</f>
        <v>-</v>
      </c>
      <c r="AP241" s="261" t="str">
        <f>IF(BS_CONTROLE[[#This Row],[KM - Inicio]]=0, "-", BS_CONTROLE[[#This Row],[KM - Inicio]])</f>
        <v>-</v>
      </c>
      <c r="AQ241" s="261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4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2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295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317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6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9" t="str">
        <f>IF(BS_CONTROLE[[#This Row],[Local - Partida]]=0, "-", BS_CONTROLE[[#This Row],[Local - Partida]])</f>
        <v>-</v>
      </c>
      <c r="AL242" s="259" t="str">
        <f>IF(BS_CONTROLE[[#This Row],[Local - Encerramento]]=0, "-", BS_CONTROLE[[#This Row],[Local - Encerramento]])</f>
        <v>-</v>
      </c>
      <c r="AM242" s="259" t="str">
        <f>IF(BS_CONTROLE[[#This Row],[Entre - Estações]]=0, "-", BS_CONTROLE[[#This Row],[Entre - Estações]])</f>
        <v>-</v>
      </c>
      <c r="AN242" s="259" t="str">
        <f>IF(BS_CONTROLE[[#This Row],[SB]]=0, "-", BS_CONTROLE[[#This Row],[SB]])</f>
        <v>-</v>
      </c>
      <c r="AO242" s="260" t="str">
        <f>IF(BS_CONTROLE[[#This Row],[SUB]]=0, "-", BS_CONTROLE[[#This Row],[SUB]])</f>
        <v>-</v>
      </c>
      <c r="AP242" s="261" t="str">
        <f>IF(BS_CONTROLE[[#This Row],[KM - Inicio]]=0, "-", BS_CONTROLE[[#This Row],[KM - Inicio]])</f>
        <v>-</v>
      </c>
      <c r="AQ242" s="261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4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2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295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317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6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9" t="str">
        <f>IF(BS_CONTROLE[[#This Row],[Local - Partida]]=0, "-", BS_CONTROLE[[#This Row],[Local - Partida]])</f>
        <v>-</v>
      </c>
      <c r="AL243" s="259" t="str">
        <f>IF(BS_CONTROLE[[#This Row],[Local - Encerramento]]=0, "-", BS_CONTROLE[[#This Row],[Local - Encerramento]])</f>
        <v>-</v>
      </c>
      <c r="AM243" s="259" t="str">
        <f>IF(BS_CONTROLE[[#This Row],[Entre - Estações]]=0, "-", BS_CONTROLE[[#This Row],[Entre - Estações]])</f>
        <v>-</v>
      </c>
      <c r="AN243" s="259" t="str">
        <f>IF(BS_CONTROLE[[#This Row],[SB]]=0, "-", BS_CONTROLE[[#This Row],[SB]])</f>
        <v>-</v>
      </c>
      <c r="AO243" s="260" t="str">
        <f>IF(BS_CONTROLE[[#This Row],[SUB]]=0, "-", BS_CONTROLE[[#This Row],[SUB]])</f>
        <v>-</v>
      </c>
      <c r="AP243" s="261" t="str">
        <f>IF(BS_CONTROLE[[#This Row],[KM - Inicio]]=0, "-", BS_CONTROLE[[#This Row],[KM - Inicio]])</f>
        <v>-</v>
      </c>
      <c r="AQ243" s="261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4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2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295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317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6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9" t="str">
        <f>IF(BS_CONTROLE[[#This Row],[Local - Partida]]=0, "-", BS_CONTROLE[[#This Row],[Local - Partida]])</f>
        <v>-</v>
      </c>
      <c r="AL244" s="259" t="str">
        <f>IF(BS_CONTROLE[[#This Row],[Local - Encerramento]]=0, "-", BS_CONTROLE[[#This Row],[Local - Encerramento]])</f>
        <v>-</v>
      </c>
      <c r="AM244" s="259" t="str">
        <f>IF(BS_CONTROLE[[#This Row],[Entre - Estações]]=0, "-", BS_CONTROLE[[#This Row],[Entre - Estações]])</f>
        <v>-</v>
      </c>
      <c r="AN244" s="259" t="str">
        <f>IF(BS_CONTROLE[[#This Row],[SB]]=0, "-", BS_CONTROLE[[#This Row],[SB]])</f>
        <v>-</v>
      </c>
      <c r="AO244" s="260" t="str">
        <f>IF(BS_CONTROLE[[#This Row],[SUB]]=0, "-", BS_CONTROLE[[#This Row],[SUB]])</f>
        <v>-</v>
      </c>
      <c r="AP244" s="261" t="str">
        <f>IF(BS_CONTROLE[[#This Row],[KM - Inicio]]=0, "-", BS_CONTROLE[[#This Row],[KM - Inicio]])</f>
        <v>-</v>
      </c>
      <c r="AQ244" s="261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4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2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295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317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6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9" t="str">
        <f>IF(BS_CONTROLE[[#This Row],[Local - Partida]]=0, "-", BS_CONTROLE[[#This Row],[Local - Partida]])</f>
        <v>-</v>
      </c>
      <c r="AL245" s="259" t="str">
        <f>IF(BS_CONTROLE[[#This Row],[Local - Encerramento]]=0, "-", BS_CONTROLE[[#This Row],[Local - Encerramento]])</f>
        <v>-</v>
      </c>
      <c r="AM245" s="259" t="str">
        <f>IF(BS_CONTROLE[[#This Row],[Entre - Estações]]=0, "-", BS_CONTROLE[[#This Row],[Entre - Estações]])</f>
        <v>-</v>
      </c>
      <c r="AN245" s="259" t="str">
        <f>IF(BS_CONTROLE[[#This Row],[SB]]=0, "-", BS_CONTROLE[[#This Row],[SB]])</f>
        <v>-</v>
      </c>
      <c r="AO245" s="260" t="str">
        <f>IF(BS_CONTROLE[[#This Row],[SUB]]=0, "-", BS_CONTROLE[[#This Row],[SUB]])</f>
        <v>-</v>
      </c>
      <c r="AP245" s="261" t="str">
        <f>IF(BS_CONTROLE[[#This Row],[KM - Inicio]]=0, "-", BS_CONTROLE[[#This Row],[KM - Inicio]])</f>
        <v>-</v>
      </c>
      <c r="AQ245" s="261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4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2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295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317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6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9" t="str">
        <f>IF(BS_CONTROLE[[#This Row],[Local - Partida]]=0, "-", BS_CONTROLE[[#This Row],[Local - Partida]])</f>
        <v>-</v>
      </c>
      <c r="AL246" s="259" t="str">
        <f>IF(BS_CONTROLE[[#This Row],[Local - Encerramento]]=0, "-", BS_CONTROLE[[#This Row],[Local - Encerramento]])</f>
        <v>-</v>
      </c>
      <c r="AM246" s="259" t="str">
        <f>IF(BS_CONTROLE[[#This Row],[Entre - Estações]]=0, "-", BS_CONTROLE[[#This Row],[Entre - Estações]])</f>
        <v>-</v>
      </c>
      <c r="AN246" s="259" t="str">
        <f>IF(BS_CONTROLE[[#This Row],[SB]]=0, "-", BS_CONTROLE[[#This Row],[SB]])</f>
        <v>-</v>
      </c>
      <c r="AO246" s="260" t="str">
        <f>IF(BS_CONTROLE[[#This Row],[SUB]]=0, "-", BS_CONTROLE[[#This Row],[SUB]])</f>
        <v>-</v>
      </c>
      <c r="AP246" s="261" t="str">
        <f>IF(BS_CONTROLE[[#This Row],[KM - Inicio]]=0, "-", BS_CONTROLE[[#This Row],[KM - Inicio]])</f>
        <v>-</v>
      </c>
      <c r="AQ246" s="261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4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2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295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317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6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9" t="str">
        <f>IF(BS_CONTROLE[[#This Row],[Local - Partida]]=0, "-", BS_CONTROLE[[#This Row],[Local - Partida]])</f>
        <v>-</v>
      </c>
      <c r="AL247" s="259" t="str">
        <f>IF(BS_CONTROLE[[#This Row],[Local - Encerramento]]=0, "-", BS_CONTROLE[[#This Row],[Local - Encerramento]])</f>
        <v>-</v>
      </c>
      <c r="AM247" s="259" t="str">
        <f>IF(BS_CONTROLE[[#This Row],[Entre - Estações]]=0, "-", BS_CONTROLE[[#This Row],[Entre - Estações]])</f>
        <v>-</v>
      </c>
      <c r="AN247" s="259" t="str">
        <f>IF(BS_CONTROLE[[#This Row],[SB]]=0, "-", BS_CONTROLE[[#This Row],[SB]])</f>
        <v>-</v>
      </c>
      <c r="AO247" s="260" t="str">
        <f>IF(BS_CONTROLE[[#This Row],[SUB]]=0, "-", BS_CONTROLE[[#This Row],[SUB]])</f>
        <v>-</v>
      </c>
      <c r="AP247" s="261" t="str">
        <f>IF(BS_CONTROLE[[#This Row],[KM - Inicio]]=0, "-", BS_CONTROLE[[#This Row],[KM - Inicio]])</f>
        <v>-</v>
      </c>
      <c r="AQ247" s="261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4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2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295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317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6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9" t="str">
        <f>IF(BS_CONTROLE[[#This Row],[Local - Partida]]=0, "-", BS_CONTROLE[[#This Row],[Local - Partida]])</f>
        <v>-</v>
      </c>
      <c r="AL248" s="259" t="str">
        <f>IF(BS_CONTROLE[[#This Row],[Local - Encerramento]]=0, "-", BS_CONTROLE[[#This Row],[Local - Encerramento]])</f>
        <v>-</v>
      </c>
      <c r="AM248" s="259" t="str">
        <f>IF(BS_CONTROLE[[#This Row],[Entre - Estações]]=0, "-", BS_CONTROLE[[#This Row],[Entre - Estações]])</f>
        <v>-</v>
      </c>
      <c r="AN248" s="259" t="str">
        <f>IF(BS_CONTROLE[[#This Row],[SB]]=0, "-", BS_CONTROLE[[#This Row],[SB]])</f>
        <v>-</v>
      </c>
      <c r="AO248" s="260" t="str">
        <f>IF(BS_CONTROLE[[#This Row],[SUB]]=0, "-", BS_CONTROLE[[#This Row],[SUB]])</f>
        <v>-</v>
      </c>
      <c r="AP248" s="261" t="str">
        <f>IF(BS_CONTROLE[[#This Row],[KM - Inicio]]=0, "-", BS_CONTROLE[[#This Row],[KM - Inicio]])</f>
        <v>-</v>
      </c>
      <c r="AQ248" s="261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4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2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295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317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6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9" t="str">
        <f>IF(BS_CONTROLE[[#This Row],[Local - Partida]]=0, "-", BS_CONTROLE[[#This Row],[Local - Partida]])</f>
        <v>-</v>
      </c>
      <c r="AL249" s="259" t="str">
        <f>IF(BS_CONTROLE[[#This Row],[Local - Encerramento]]=0, "-", BS_CONTROLE[[#This Row],[Local - Encerramento]])</f>
        <v>-</v>
      </c>
      <c r="AM249" s="259" t="str">
        <f>IF(BS_CONTROLE[[#This Row],[Entre - Estações]]=0, "-", BS_CONTROLE[[#This Row],[Entre - Estações]])</f>
        <v>-</v>
      </c>
      <c r="AN249" s="259" t="str">
        <f>IF(BS_CONTROLE[[#This Row],[SB]]=0, "-", BS_CONTROLE[[#This Row],[SB]])</f>
        <v>-</v>
      </c>
      <c r="AO249" s="260" t="str">
        <f>IF(BS_CONTROLE[[#This Row],[SUB]]=0, "-", BS_CONTROLE[[#This Row],[SUB]])</f>
        <v>-</v>
      </c>
      <c r="AP249" s="261" t="str">
        <f>IF(BS_CONTROLE[[#This Row],[KM - Inicio]]=0, "-", BS_CONTROLE[[#This Row],[KM - Inicio]])</f>
        <v>-</v>
      </c>
      <c r="AQ249" s="261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4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2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296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317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6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9" t="str">
        <f>IF(BS_CONTROLE[[#This Row],[Local - Partida]]=0, "-", BS_CONTROLE[[#This Row],[Local - Partida]])</f>
        <v>-</v>
      </c>
      <c r="AL250" s="259" t="str">
        <f>IF(BS_CONTROLE[[#This Row],[Local - Encerramento]]=0, "-", BS_CONTROLE[[#This Row],[Local - Encerramento]])</f>
        <v>-</v>
      </c>
      <c r="AM250" s="259" t="str">
        <f>IF(BS_CONTROLE[[#This Row],[Entre - Estações]]=0, "-", BS_CONTROLE[[#This Row],[Entre - Estações]])</f>
        <v>-</v>
      </c>
      <c r="AN250" s="259" t="str">
        <f>IF(BS_CONTROLE[[#This Row],[SB]]=0, "-", BS_CONTROLE[[#This Row],[SB]])</f>
        <v>-</v>
      </c>
      <c r="AO250" s="260" t="str">
        <f>IF(BS_CONTROLE[[#This Row],[SUB]]=0, "-", BS_CONTROLE[[#This Row],[SUB]])</f>
        <v>-</v>
      </c>
      <c r="AP250" s="261" t="str">
        <f>IF(BS_CONTROLE[[#This Row],[KM - Inicio]]=0, "-", BS_CONTROLE[[#This Row],[KM - Inicio]])</f>
        <v>-</v>
      </c>
      <c r="AQ250" s="261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4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2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295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317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6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9" t="str">
        <f>IF(BS_CONTROLE[[#This Row],[Local - Partida]]=0, "-", BS_CONTROLE[[#This Row],[Local - Partida]])</f>
        <v>-</v>
      </c>
      <c r="AL251" s="259" t="str">
        <f>IF(BS_CONTROLE[[#This Row],[Local - Encerramento]]=0, "-", BS_CONTROLE[[#This Row],[Local - Encerramento]])</f>
        <v>-</v>
      </c>
      <c r="AM251" s="259" t="str">
        <f>IF(BS_CONTROLE[[#This Row],[Entre - Estações]]=0, "-", BS_CONTROLE[[#This Row],[Entre - Estações]])</f>
        <v>-</v>
      </c>
      <c r="AN251" s="259" t="str">
        <f>IF(BS_CONTROLE[[#This Row],[SB]]=0, "-", BS_CONTROLE[[#This Row],[SB]])</f>
        <v>-</v>
      </c>
      <c r="AO251" s="260" t="str">
        <f>IF(BS_CONTROLE[[#This Row],[SUB]]=0, "-", BS_CONTROLE[[#This Row],[SUB]])</f>
        <v>-</v>
      </c>
      <c r="AP251" s="261" t="str">
        <f>IF(BS_CONTROLE[[#This Row],[KM - Inicio]]=0, "-", BS_CONTROLE[[#This Row],[KM - Inicio]])</f>
        <v>-</v>
      </c>
      <c r="AQ251" s="261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4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2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295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317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6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9" t="str">
        <f>IF(BS_CONTROLE[[#This Row],[Local - Partida]]=0, "-", BS_CONTROLE[[#This Row],[Local - Partida]])</f>
        <v>-</v>
      </c>
      <c r="AL252" s="259" t="str">
        <f>IF(BS_CONTROLE[[#This Row],[Local - Encerramento]]=0, "-", BS_CONTROLE[[#This Row],[Local - Encerramento]])</f>
        <v>-</v>
      </c>
      <c r="AM252" s="259" t="str">
        <f>IF(BS_CONTROLE[[#This Row],[Entre - Estações]]=0, "-", BS_CONTROLE[[#This Row],[Entre - Estações]])</f>
        <v>-</v>
      </c>
      <c r="AN252" s="259" t="str">
        <f>IF(BS_CONTROLE[[#This Row],[SB]]=0, "-", BS_CONTROLE[[#This Row],[SB]])</f>
        <v>-</v>
      </c>
      <c r="AO252" s="260" t="str">
        <f>IF(BS_CONTROLE[[#This Row],[SUB]]=0, "-", BS_CONTROLE[[#This Row],[SUB]])</f>
        <v>-</v>
      </c>
      <c r="AP252" s="261" t="str">
        <f>IF(BS_CONTROLE[[#This Row],[KM - Inicio]]=0, "-", BS_CONTROLE[[#This Row],[KM - Inicio]])</f>
        <v>-</v>
      </c>
      <c r="AQ252" s="261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4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2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295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317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6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9" t="str">
        <f>IF(BS_CONTROLE[[#This Row],[Local - Partida]]=0, "-", BS_CONTROLE[[#This Row],[Local - Partida]])</f>
        <v>-</v>
      </c>
      <c r="AL253" s="259" t="str">
        <f>IF(BS_CONTROLE[[#This Row],[Local - Encerramento]]=0, "-", BS_CONTROLE[[#This Row],[Local - Encerramento]])</f>
        <v>-</v>
      </c>
      <c r="AM253" s="259" t="str">
        <f>IF(BS_CONTROLE[[#This Row],[Entre - Estações]]=0, "-", BS_CONTROLE[[#This Row],[Entre - Estações]])</f>
        <v>-</v>
      </c>
      <c r="AN253" s="259" t="str">
        <f>IF(BS_CONTROLE[[#This Row],[SB]]=0, "-", BS_CONTROLE[[#This Row],[SB]])</f>
        <v>-</v>
      </c>
      <c r="AO253" s="260" t="str">
        <f>IF(BS_CONTROLE[[#This Row],[SUB]]=0, "-", BS_CONTROLE[[#This Row],[SUB]])</f>
        <v>-</v>
      </c>
      <c r="AP253" s="261" t="str">
        <f>IF(BS_CONTROLE[[#This Row],[KM - Inicio]]=0, "-", BS_CONTROLE[[#This Row],[KM - Inicio]])</f>
        <v>-</v>
      </c>
      <c r="AQ253" s="261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4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2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295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317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6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9" t="str">
        <f>IF(BS_CONTROLE[[#This Row],[Local - Partida]]=0, "-", BS_CONTROLE[[#This Row],[Local - Partida]])</f>
        <v>-</v>
      </c>
      <c r="AL254" s="259" t="str">
        <f>IF(BS_CONTROLE[[#This Row],[Local - Encerramento]]=0, "-", BS_CONTROLE[[#This Row],[Local - Encerramento]])</f>
        <v>-</v>
      </c>
      <c r="AM254" s="259" t="str">
        <f>IF(BS_CONTROLE[[#This Row],[Entre - Estações]]=0, "-", BS_CONTROLE[[#This Row],[Entre - Estações]])</f>
        <v>-</v>
      </c>
      <c r="AN254" s="259" t="str">
        <f>IF(BS_CONTROLE[[#This Row],[SB]]=0, "-", BS_CONTROLE[[#This Row],[SB]])</f>
        <v>-</v>
      </c>
      <c r="AO254" s="260" t="str">
        <f>IF(BS_CONTROLE[[#This Row],[SUB]]=0, "-", BS_CONTROLE[[#This Row],[SUB]])</f>
        <v>-</v>
      </c>
      <c r="AP254" s="261" t="str">
        <f>IF(BS_CONTROLE[[#This Row],[KM - Inicio]]=0, "-", BS_CONTROLE[[#This Row],[KM - Inicio]])</f>
        <v>-</v>
      </c>
      <c r="AQ254" s="261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4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2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295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317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6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9" t="str">
        <f>IF(BS_CONTROLE[[#This Row],[Local - Partida]]=0, "-", BS_CONTROLE[[#This Row],[Local - Partida]])</f>
        <v>-</v>
      </c>
      <c r="AL255" s="259" t="str">
        <f>IF(BS_CONTROLE[[#This Row],[Local - Encerramento]]=0, "-", BS_CONTROLE[[#This Row],[Local - Encerramento]])</f>
        <v>-</v>
      </c>
      <c r="AM255" s="259" t="str">
        <f>IF(BS_CONTROLE[[#This Row],[Entre - Estações]]=0, "-", BS_CONTROLE[[#This Row],[Entre - Estações]])</f>
        <v>-</v>
      </c>
      <c r="AN255" s="259" t="str">
        <f>IF(BS_CONTROLE[[#This Row],[SB]]=0, "-", BS_CONTROLE[[#This Row],[SB]])</f>
        <v>-</v>
      </c>
      <c r="AO255" s="260" t="str">
        <f>IF(BS_CONTROLE[[#This Row],[SUB]]=0, "-", BS_CONTROLE[[#This Row],[SUB]])</f>
        <v>-</v>
      </c>
      <c r="AP255" s="261" t="str">
        <f>IF(BS_CONTROLE[[#This Row],[KM - Inicio]]=0, "-", BS_CONTROLE[[#This Row],[KM - Inicio]])</f>
        <v>-</v>
      </c>
      <c r="AQ255" s="261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4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2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295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317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6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9" t="str">
        <f>IF(BS_CONTROLE[[#This Row],[Local - Partida]]=0, "-", BS_CONTROLE[[#This Row],[Local - Partida]])</f>
        <v>-</v>
      </c>
      <c r="AL256" s="259" t="str">
        <f>IF(BS_CONTROLE[[#This Row],[Local - Encerramento]]=0, "-", BS_CONTROLE[[#This Row],[Local - Encerramento]])</f>
        <v>-</v>
      </c>
      <c r="AM256" s="259" t="str">
        <f>IF(BS_CONTROLE[[#This Row],[Entre - Estações]]=0, "-", BS_CONTROLE[[#This Row],[Entre - Estações]])</f>
        <v>-</v>
      </c>
      <c r="AN256" s="259" t="str">
        <f>IF(BS_CONTROLE[[#This Row],[SB]]=0, "-", BS_CONTROLE[[#This Row],[SB]])</f>
        <v>-</v>
      </c>
      <c r="AO256" s="260" t="str">
        <f>IF(BS_CONTROLE[[#This Row],[SUB]]=0, "-", BS_CONTROLE[[#This Row],[SUB]])</f>
        <v>-</v>
      </c>
      <c r="AP256" s="261" t="str">
        <f>IF(BS_CONTROLE[[#This Row],[KM - Inicio]]=0, "-", BS_CONTROLE[[#This Row],[KM - Inicio]])</f>
        <v>-</v>
      </c>
      <c r="AQ256" s="261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4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2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295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317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6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9" t="str">
        <f>IF(BS_CONTROLE[[#This Row],[Local - Partida]]=0, "-", BS_CONTROLE[[#This Row],[Local - Partida]])</f>
        <v>-</v>
      </c>
      <c r="AL257" s="259" t="str">
        <f>IF(BS_CONTROLE[[#This Row],[Local - Encerramento]]=0, "-", BS_CONTROLE[[#This Row],[Local - Encerramento]])</f>
        <v>-</v>
      </c>
      <c r="AM257" s="259" t="str">
        <f>IF(BS_CONTROLE[[#This Row],[Entre - Estações]]=0, "-", BS_CONTROLE[[#This Row],[Entre - Estações]])</f>
        <v>-</v>
      </c>
      <c r="AN257" s="259" t="str">
        <f>IF(BS_CONTROLE[[#This Row],[SB]]=0, "-", BS_CONTROLE[[#This Row],[SB]])</f>
        <v>-</v>
      </c>
      <c r="AO257" s="260" t="str">
        <f>IF(BS_CONTROLE[[#This Row],[SUB]]=0, "-", BS_CONTROLE[[#This Row],[SUB]])</f>
        <v>-</v>
      </c>
      <c r="AP257" s="261" t="str">
        <f>IF(BS_CONTROLE[[#This Row],[KM - Inicio]]=0, "-", BS_CONTROLE[[#This Row],[KM - Inicio]])</f>
        <v>-</v>
      </c>
      <c r="AQ257" s="261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4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2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295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317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6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9" t="str">
        <f>IF(BS_CONTROLE[[#This Row],[Local - Partida]]=0, "-", BS_CONTROLE[[#This Row],[Local - Partida]])</f>
        <v>-</v>
      </c>
      <c r="AL258" s="259" t="str">
        <f>IF(BS_CONTROLE[[#This Row],[Local - Encerramento]]=0, "-", BS_CONTROLE[[#This Row],[Local - Encerramento]])</f>
        <v>-</v>
      </c>
      <c r="AM258" s="259" t="str">
        <f>IF(BS_CONTROLE[[#This Row],[Entre - Estações]]=0, "-", BS_CONTROLE[[#This Row],[Entre - Estações]])</f>
        <v>-</v>
      </c>
      <c r="AN258" s="259" t="str">
        <f>IF(BS_CONTROLE[[#This Row],[SB]]=0, "-", BS_CONTROLE[[#This Row],[SB]])</f>
        <v>-</v>
      </c>
      <c r="AO258" s="260" t="str">
        <f>IF(BS_CONTROLE[[#This Row],[SUB]]=0, "-", BS_CONTROLE[[#This Row],[SUB]])</f>
        <v>-</v>
      </c>
      <c r="AP258" s="261" t="str">
        <f>IF(BS_CONTROLE[[#This Row],[KM - Inicio]]=0, "-", BS_CONTROLE[[#This Row],[KM - Inicio]])</f>
        <v>-</v>
      </c>
      <c r="AQ258" s="261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4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2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295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317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6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9" t="str">
        <f>IF(BS_CONTROLE[[#This Row],[Local - Partida]]=0, "-", BS_CONTROLE[[#This Row],[Local - Partida]])</f>
        <v>-</v>
      </c>
      <c r="AL259" s="259" t="str">
        <f>IF(BS_CONTROLE[[#This Row],[Local - Encerramento]]=0, "-", BS_CONTROLE[[#This Row],[Local - Encerramento]])</f>
        <v>-</v>
      </c>
      <c r="AM259" s="259" t="str">
        <f>IF(BS_CONTROLE[[#This Row],[Entre - Estações]]=0, "-", BS_CONTROLE[[#This Row],[Entre - Estações]])</f>
        <v>-</v>
      </c>
      <c r="AN259" s="259" t="str">
        <f>IF(BS_CONTROLE[[#This Row],[SB]]=0, "-", BS_CONTROLE[[#This Row],[SB]])</f>
        <v>-</v>
      </c>
      <c r="AO259" s="260" t="str">
        <f>IF(BS_CONTROLE[[#This Row],[SUB]]=0, "-", BS_CONTROLE[[#This Row],[SUB]])</f>
        <v>-</v>
      </c>
      <c r="AP259" s="261" t="str">
        <f>IF(BS_CONTROLE[[#This Row],[KM - Inicio]]=0, "-", BS_CONTROLE[[#This Row],[KM - Inicio]])</f>
        <v>-</v>
      </c>
      <c r="AQ259" s="261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4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2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295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317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6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9" t="str">
        <f>IF(BS_CONTROLE[[#This Row],[Local - Partida]]=0, "-", BS_CONTROLE[[#This Row],[Local - Partida]])</f>
        <v>-</v>
      </c>
      <c r="AL260" s="259" t="str">
        <f>IF(BS_CONTROLE[[#This Row],[Local - Encerramento]]=0, "-", BS_CONTROLE[[#This Row],[Local - Encerramento]])</f>
        <v>-</v>
      </c>
      <c r="AM260" s="259" t="str">
        <f>IF(BS_CONTROLE[[#This Row],[Entre - Estações]]=0, "-", BS_CONTROLE[[#This Row],[Entre - Estações]])</f>
        <v>-</v>
      </c>
      <c r="AN260" s="259" t="str">
        <f>IF(BS_CONTROLE[[#This Row],[SB]]=0, "-", BS_CONTROLE[[#This Row],[SB]])</f>
        <v>-</v>
      </c>
      <c r="AO260" s="260" t="str">
        <f>IF(BS_CONTROLE[[#This Row],[SUB]]=0, "-", BS_CONTROLE[[#This Row],[SUB]])</f>
        <v>-</v>
      </c>
      <c r="AP260" s="261" t="str">
        <f>IF(BS_CONTROLE[[#This Row],[KM - Inicio]]=0, "-", BS_CONTROLE[[#This Row],[KM - Inicio]])</f>
        <v>-</v>
      </c>
      <c r="AQ260" s="261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4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2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295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317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6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9" t="str">
        <f>IF(BS_CONTROLE[[#This Row],[Local - Partida]]=0, "-", BS_CONTROLE[[#This Row],[Local - Partida]])</f>
        <v>-</v>
      </c>
      <c r="AL261" s="259" t="str">
        <f>IF(BS_CONTROLE[[#This Row],[Local - Encerramento]]=0, "-", BS_CONTROLE[[#This Row],[Local - Encerramento]])</f>
        <v>-</v>
      </c>
      <c r="AM261" s="259" t="str">
        <f>IF(BS_CONTROLE[[#This Row],[Entre - Estações]]=0, "-", BS_CONTROLE[[#This Row],[Entre - Estações]])</f>
        <v>-</v>
      </c>
      <c r="AN261" s="259" t="str">
        <f>IF(BS_CONTROLE[[#This Row],[SB]]=0, "-", BS_CONTROLE[[#This Row],[SB]])</f>
        <v>-</v>
      </c>
      <c r="AO261" s="260" t="str">
        <f>IF(BS_CONTROLE[[#This Row],[SUB]]=0, "-", BS_CONTROLE[[#This Row],[SUB]])</f>
        <v>-</v>
      </c>
      <c r="AP261" s="261" t="str">
        <f>IF(BS_CONTROLE[[#This Row],[KM - Inicio]]=0, "-", BS_CONTROLE[[#This Row],[KM - Inicio]])</f>
        <v>-</v>
      </c>
      <c r="AQ261" s="261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4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2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296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317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6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9" t="str">
        <f>IF(BS_CONTROLE[[#This Row],[Local - Partida]]=0, "-", BS_CONTROLE[[#This Row],[Local - Partida]])</f>
        <v>-</v>
      </c>
      <c r="AL262" s="259" t="str">
        <f>IF(BS_CONTROLE[[#This Row],[Local - Encerramento]]=0, "-", BS_CONTROLE[[#This Row],[Local - Encerramento]])</f>
        <v>-</v>
      </c>
      <c r="AM262" s="259" t="str">
        <f>IF(BS_CONTROLE[[#This Row],[Entre - Estações]]=0, "-", BS_CONTROLE[[#This Row],[Entre - Estações]])</f>
        <v>-</v>
      </c>
      <c r="AN262" s="259" t="str">
        <f>IF(BS_CONTROLE[[#This Row],[SB]]=0, "-", BS_CONTROLE[[#This Row],[SB]])</f>
        <v>-</v>
      </c>
      <c r="AO262" s="260" t="str">
        <f>IF(BS_CONTROLE[[#This Row],[SUB]]=0, "-", BS_CONTROLE[[#This Row],[SUB]])</f>
        <v>-</v>
      </c>
      <c r="AP262" s="261" t="str">
        <f>IF(BS_CONTROLE[[#This Row],[KM - Inicio]]=0, "-", BS_CONTROLE[[#This Row],[KM - Inicio]])</f>
        <v>-</v>
      </c>
      <c r="AQ262" s="261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4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2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295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317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6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9" t="str">
        <f>IF(BS_CONTROLE[[#This Row],[Local - Partida]]=0, "-", BS_CONTROLE[[#This Row],[Local - Partida]])</f>
        <v>-</v>
      </c>
      <c r="AL263" s="259" t="str">
        <f>IF(BS_CONTROLE[[#This Row],[Local - Encerramento]]=0, "-", BS_CONTROLE[[#This Row],[Local - Encerramento]])</f>
        <v>-</v>
      </c>
      <c r="AM263" s="259" t="str">
        <f>IF(BS_CONTROLE[[#This Row],[Entre - Estações]]=0, "-", BS_CONTROLE[[#This Row],[Entre - Estações]])</f>
        <v>-</v>
      </c>
      <c r="AN263" s="259" t="str">
        <f>IF(BS_CONTROLE[[#This Row],[SB]]=0, "-", BS_CONTROLE[[#This Row],[SB]])</f>
        <v>-</v>
      </c>
      <c r="AO263" s="260" t="str">
        <f>IF(BS_CONTROLE[[#This Row],[SUB]]=0, "-", BS_CONTROLE[[#This Row],[SUB]])</f>
        <v>-</v>
      </c>
      <c r="AP263" s="261" t="str">
        <f>IF(BS_CONTROLE[[#This Row],[KM - Inicio]]=0, "-", BS_CONTROLE[[#This Row],[KM - Inicio]])</f>
        <v>-</v>
      </c>
      <c r="AQ263" s="261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4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2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295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317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6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9" t="str">
        <f>IF(BS_CONTROLE[[#This Row],[Local - Partida]]=0, "-", BS_CONTROLE[[#This Row],[Local - Partida]])</f>
        <v>-</v>
      </c>
      <c r="AL264" s="259" t="str">
        <f>IF(BS_CONTROLE[[#This Row],[Local - Encerramento]]=0, "-", BS_CONTROLE[[#This Row],[Local - Encerramento]])</f>
        <v>-</v>
      </c>
      <c r="AM264" s="259" t="str">
        <f>IF(BS_CONTROLE[[#This Row],[Entre - Estações]]=0, "-", BS_CONTROLE[[#This Row],[Entre - Estações]])</f>
        <v>-</v>
      </c>
      <c r="AN264" s="259" t="str">
        <f>IF(BS_CONTROLE[[#This Row],[SB]]=0, "-", BS_CONTROLE[[#This Row],[SB]])</f>
        <v>-</v>
      </c>
      <c r="AO264" s="260" t="str">
        <f>IF(BS_CONTROLE[[#This Row],[SUB]]=0, "-", BS_CONTROLE[[#This Row],[SUB]])</f>
        <v>-</v>
      </c>
      <c r="AP264" s="261" t="str">
        <f>IF(BS_CONTROLE[[#This Row],[KM - Inicio]]=0, "-", BS_CONTROLE[[#This Row],[KM - Inicio]])</f>
        <v>-</v>
      </c>
      <c r="AQ264" s="261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4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2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295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317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6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9" t="str">
        <f>IF(BS_CONTROLE[[#This Row],[Local - Partida]]=0, "-", BS_CONTROLE[[#This Row],[Local - Partida]])</f>
        <v>-</v>
      </c>
      <c r="AL265" s="259" t="str">
        <f>IF(BS_CONTROLE[[#This Row],[Local - Encerramento]]=0, "-", BS_CONTROLE[[#This Row],[Local - Encerramento]])</f>
        <v>-</v>
      </c>
      <c r="AM265" s="259" t="str">
        <f>IF(BS_CONTROLE[[#This Row],[Entre - Estações]]=0, "-", BS_CONTROLE[[#This Row],[Entre - Estações]])</f>
        <v>-</v>
      </c>
      <c r="AN265" s="259" t="str">
        <f>IF(BS_CONTROLE[[#This Row],[SB]]=0, "-", BS_CONTROLE[[#This Row],[SB]])</f>
        <v>-</v>
      </c>
      <c r="AO265" s="260" t="str">
        <f>IF(BS_CONTROLE[[#This Row],[SUB]]=0, "-", BS_CONTROLE[[#This Row],[SUB]])</f>
        <v>-</v>
      </c>
      <c r="AP265" s="261" t="str">
        <f>IF(BS_CONTROLE[[#This Row],[KM - Inicio]]=0, "-", BS_CONTROLE[[#This Row],[KM - Inicio]])</f>
        <v>-</v>
      </c>
      <c r="AQ265" s="261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4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2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295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317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6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9" t="str">
        <f>IF(BS_CONTROLE[[#This Row],[Local - Partida]]=0, "-", BS_CONTROLE[[#This Row],[Local - Partida]])</f>
        <v>-</v>
      </c>
      <c r="AL266" s="259" t="str">
        <f>IF(BS_CONTROLE[[#This Row],[Local - Encerramento]]=0, "-", BS_CONTROLE[[#This Row],[Local - Encerramento]])</f>
        <v>-</v>
      </c>
      <c r="AM266" s="259" t="str">
        <f>IF(BS_CONTROLE[[#This Row],[Entre - Estações]]=0, "-", BS_CONTROLE[[#This Row],[Entre - Estações]])</f>
        <v>-</v>
      </c>
      <c r="AN266" s="259" t="str">
        <f>IF(BS_CONTROLE[[#This Row],[SB]]=0, "-", BS_CONTROLE[[#This Row],[SB]])</f>
        <v>-</v>
      </c>
      <c r="AO266" s="260" t="str">
        <f>IF(BS_CONTROLE[[#This Row],[SUB]]=0, "-", BS_CONTROLE[[#This Row],[SUB]])</f>
        <v>-</v>
      </c>
      <c r="AP266" s="261" t="str">
        <f>IF(BS_CONTROLE[[#This Row],[KM - Inicio]]=0, "-", BS_CONTROLE[[#This Row],[KM - Inicio]])</f>
        <v>-</v>
      </c>
      <c r="AQ266" s="261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4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2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295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317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6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9" t="str">
        <f>IF(BS_CONTROLE[[#This Row],[Local - Partida]]=0, "-", BS_CONTROLE[[#This Row],[Local - Partida]])</f>
        <v>-</v>
      </c>
      <c r="AL267" s="259" t="str">
        <f>IF(BS_CONTROLE[[#This Row],[Local - Encerramento]]=0, "-", BS_CONTROLE[[#This Row],[Local - Encerramento]])</f>
        <v>-</v>
      </c>
      <c r="AM267" s="259" t="str">
        <f>IF(BS_CONTROLE[[#This Row],[Entre - Estações]]=0, "-", BS_CONTROLE[[#This Row],[Entre - Estações]])</f>
        <v>-</v>
      </c>
      <c r="AN267" s="259" t="str">
        <f>IF(BS_CONTROLE[[#This Row],[SB]]=0, "-", BS_CONTROLE[[#This Row],[SB]])</f>
        <v>-</v>
      </c>
      <c r="AO267" s="260" t="str">
        <f>IF(BS_CONTROLE[[#This Row],[SUB]]=0, "-", BS_CONTROLE[[#This Row],[SUB]])</f>
        <v>-</v>
      </c>
      <c r="AP267" s="261" t="str">
        <f>IF(BS_CONTROLE[[#This Row],[KM - Inicio]]=0, "-", BS_CONTROLE[[#This Row],[KM - Inicio]])</f>
        <v>-</v>
      </c>
      <c r="AQ267" s="261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4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2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295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317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6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9" t="str">
        <f>IF(BS_CONTROLE[[#This Row],[Local - Partida]]=0, "-", BS_CONTROLE[[#This Row],[Local - Partida]])</f>
        <v>-</v>
      </c>
      <c r="AL268" s="259" t="str">
        <f>IF(BS_CONTROLE[[#This Row],[Local - Encerramento]]=0, "-", BS_CONTROLE[[#This Row],[Local - Encerramento]])</f>
        <v>-</v>
      </c>
      <c r="AM268" s="259" t="str">
        <f>IF(BS_CONTROLE[[#This Row],[Entre - Estações]]=0, "-", BS_CONTROLE[[#This Row],[Entre - Estações]])</f>
        <v>-</v>
      </c>
      <c r="AN268" s="259" t="str">
        <f>IF(BS_CONTROLE[[#This Row],[SB]]=0, "-", BS_CONTROLE[[#This Row],[SB]])</f>
        <v>-</v>
      </c>
      <c r="AO268" s="260" t="str">
        <f>IF(BS_CONTROLE[[#This Row],[SUB]]=0, "-", BS_CONTROLE[[#This Row],[SUB]])</f>
        <v>-</v>
      </c>
      <c r="AP268" s="261" t="str">
        <f>IF(BS_CONTROLE[[#This Row],[KM - Inicio]]=0, "-", BS_CONTROLE[[#This Row],[KM - Inicio]])</f>
        <v>-</v>
      </c>
      <c r="AQ268" s="261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4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2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295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317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6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9" t="str">
        <f>IF(BS_CONTROLE[[#This Row],[Local - Partida]]=0, "-", BS_CONTROLE[[#This Row],[Local - Partida]])</f>
        <v>-</v>
      </c>
      <c r="AL269" s="259" t="str">
        <f>IF(BS_CONTROLE[[#This Row],[Local - Encerramento]]=0, "-", BS_CONTROLE[[#This Row],[Local - Encerramento]])</f>
        <v>-</v>
      </c>
      <c r="AM269" s="259" t="str">
        <f>IF(BS_CONTROLE[[#This Row],[Entre - Estações]]=0, "-", BS_CONTROLE[[#This Row],[Entre - Estações]])</f>
        <v>-</v>
      </c>
      <c r="AN269" s="259" t="str">
        <f>IF(BS_CONTROLE[[#This Row],[SB]]=0, "-", BS_CONTROLE[[#This Row],[SB]])</f>
        <v>-</v>
      </c>
      <c r="AO269" s="260" t="str">
        <f>IF(BS_CONTROLE[[#This Row],[SUB]]=0, "-", BS_CONTROLE[[#This Row],[SUB]])</f>
        <v>-</v>
      </c>
      <c r="AP269" s="261" t="str">
        <f>IF(BS_CONTROLE[[#This Row],[KM - Inicio]]=0, "-", BS_CONTROLE[[#This Row],[KM - Inicio]])</f>
        <v>-</v>
      </c>
      <c r="AQ269" s="261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4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2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295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317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6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9" t="str">
        <f>IF(BS_CONTROLE[[#This Row],[Local - Partida]]=0, "-", BS_CONTROLE[[#This Row],[Local - Partida]])</f>
        <v>-</v>
      </c>
      <c r="AL270" s="259" t="str">
        <f>IF(BS_CONTROLE[[#This Row],[Local - Encerramento]]=0, "-", BS_CONTROLE[[#This Row],[Local - Encerramento]])</f>
        <v>-</v>
      </c>
      <c r="AM270" s="259" t="str">
        <f>IF(BS_CONTROLE[[#This Row],[Entre - Estações]]=0, "-", BS_CONTROLE[[#This Row],[Entre - Estações]])</f>
        <v>-</v>
      </c>
      <c r="AN270" s="259" t="str">
        <f>IF(BS_CONTROLE[[#This Row],[SB]]=0, "-", BS_CONTROLE[[#This Row],[SB]])</f>
        <v>-</v>
      </c>
      <c r="AO270" s="260" t="str">
        <f>IF(BS_CONTROLE[[#This Row],[SUB]]=0, "-", BS_CONTROLE[[#This Row],[SUB]])</f>
        <v>-</v>
      </c>
      <c r="AP270" s="261" t="str">
        <f>IF(BS_CONTROLE[[#This Row],[KM - Inicio]]=0, "-", BS_CONTROLE[[#This Row],[KM - Inicio]])</f>
        <v>-</v>
      </c>
      <c r="AQ270" s="261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4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2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295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317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6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9" t="str">
        <f>IF(BS_CONTROLE[[#This Row],[Local - Partida]]=0, "-", BS_CONTROLE[[#This Row],[Local - Partida]])</f>
        <v>-</v>
      </c>
      <c r="AL271" s="259" t="str">
        <f>IF(BS_CONTROLE[[#This Row],[Local - Encerramento]]=0, "-", BS_CONTROLE[[#This Row],[Local - Encerramento]])</f>
        <v>-</v>
      </c>
      <c r="AM271" s="259" t="str">
        <f>IF(BS_CONTROLE[[#This Row],[Entre - Estações]]=0, "-", BS_CONTROLE[[#This Row],[Entre - Estações]])</f>
        <v>-</v>
      </c>
      <c r="AN271" s="259" t="str">
        <f>IF(BS_CONTROLE[[#This Row],[SB]]=0, "-", BS_CONTROLE[[#This Row],[SB]])</f>
        <v>-</v>
      </c>
      <c r="AO271" s="260" t="str">
        <f>IF(BS_CONTROLE[[#This Row],[SUB]]=0, "-", BS_CONTROLE[[#This Row],[SUB]])</f>
        <v>-</v>
      </c>
      <c r="AP271" s="261" t="str">
        <f>IF(BS_CONTROLE[[#This Row],[KM - Inicio]]=0, "-", BS_CONTROLE[[#This Row],[KM - Inicio]])</f>
        <v>-</v>
      </c>
      <c r="AQ271" s="261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4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2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295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317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6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9" t="str">
        <f>IF(BS_CONTROLE[[#This Row],[Local - Partida]]=0, "-", BS_CONTROLE[[#This Row],[Local - Partida]])</f>
        <v>-</v>
      </c>
      <c r="AL272" s="259" t="str">
        <f>IF(BS_CONTROLE[[#This Row],[Local - Encerramento]]=0, "-", BS_CONTROLE[[#This Row],[Local - Encerramento]])</f>
        <v>-</v>
      </c>
      <c r="AM272" s="259" t="str">
        <f>IF(BS_CONTROLE[[#This Row],[Entre - Estações]]=0, "-", BS_CONTROLE[[#This Row],[Entre - Estações]])</f>
        <v>-</v>
      </c>
      <c r="AN272" s="259" t="str">
        <f>IF(BS_CONTROLE[[#This Row],[SB]]=0, "-", BS_CONTROLE[[#This Row],[SB]])</f>
        <v>-</v>
      </c>
      <c r="AO272" s="260" t="str">
        <f>IF(BS_CONTROLE[[#This Row],[SUB]]=0, "-", BS_CONTROLE[[#This Row],[SUB]])</f>
        <v>-</v>
      </c>
      <c r="AP272" s="261" t="str">
        <f>IF(BS_CONTROLE[[#This Row],[KM - Inicio]]=0, "-", BS_CONTROLE[[#This Row],[KM - Inicio]])</f>
        <v>-</v>
      </c>
      <c r="AQ272" s="261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4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2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295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317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6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9" t="str">
        <f>IF(BS_CONTROLE[[#This Row],[Local - Partida]]=0, "-", BS_CONTROLE[[#This Row],[Local - Partida]])</f>
        <v>-</v>
      </c>
      <c r="AL273" s="259" t="str">
        <f>IF(BS_CONTROLE[[#This Row],[Local - Encerramento]]=0, "-", BS_CONTROLE[[#This Row],[Local - Encerramento]])</f>
        <v>-</v>
      </c>
      <c r="AM273" s="259" t="str">
        <f>IF(BS_CONTROLE[[#This Row],[Entre - Estações]]=0, "-", BS_CONTROLE[[#This Row],[Entre - Estações]])</f>
        <v>-</v>
      </c>
      <c r="AN273" s="259" t="str">
        <f>IF(BS_CONTROLE[[#This Row],[SB]]=0, "-", BS_CONTROLE[[#This Row],[SB]])</f>
        <v>-</v>
      </c>
      <c r="AO273" s="260" t="str">
        <f>IF(BS_CONTROLE[[#This Row],[SUB]]=0, "-", BS_CONTROLE[[#This Row],[SUB]])</f>
        <v>-</v>
      </c>
      <c r="AP273" s="261" t="str">
        <f>IF(BS_CONTROLE[[#This Row],[KM - Inicio]]=0, "-", BS_CONTROLE[[#This Row],[KM - Inicio]])</f>
        <v>-</v>
      </c>
      <c r="AQ273" s="261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4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2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296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317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6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9" t="str">
        <f>IF(BS_CONTROLE[[#This Row],[Local - Partida]]=0, "-", BS_CONTROLE[[#This Row],[Local - Partida]])</f>
        <v>-</v>
      </c>
      <c r="AL274" s="259" t="str">
        <f>IF(BS_CONTROLE[[#This Row],[Local - Encerramento]]=0, "-", BS_CONTROLE[[#This Row],[Local - Encerramento]])</f>
        <v>-</v>
      </c>
      <c r="AM274" s="259" t="str">
        <f>IF(BS_CONTROLE[[#This Row],[Entre - Estações]]=0, "-", BS_CONTROLE[[#This Row],[Entre - Estações]])</f>
        <v>-</v>
      </c>
      <c r="AN274" s="259" t="str">
        <f>IF(BS_CONTROLE[[#This Row],[SB]]=0, "-", BS_CONTROLE[[#This Row],[SB]])</f>
        <v>-</v>
      </c>
      <c r="AO274" s="260" t="str">
        <f>IF(BS_CONTROLE[[#This Row],[SUB]]=0, "-", BS_CONTROLE[[#This Row],[SUB]])</f>
        <v>-</v>
      </c>
      <c r="AP274" s="261" t="str">
        <f>IF(BS_CONTROLE[[#This Row],[KM - Inicio]]=0, "-", BS_CONTROLE[[#This Row],[KM - Inicio]])</f>
        <v>-</v>
      </c>
      <c r="AQ274" s="261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4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2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295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317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6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9" t="str">
        <f>IF(BS_CONTROLE[[#This Row],[Local - Partida]]=0, "-", BS_CONTROLE[[#This Row],[Local - Partida]])</f>
        <v>-</v>
      </c>
      <c r="AL275" s="259" t="str">
        <f>IF(BS_CONTROLE[[#This Row],[Local - Encerramento]]=0, "-", BS_CONTROLE[[#This Row],[Local - Encerramento]])</f>
        <v>-</v>
      </c>
      <c r="AM275" s="259" t="str">
        <f>IF(BS_CONTROLE[[#This Row],[Entre - Estações]]=0, "-", BS_CONTROLE[[#This Row],[Entre - Estações]])</f>
        <v>-</v>
      </c>
      <c r="AN275" s="259" t="str">
        <f>IF(BS_CONTROLE[[#This Row],[SB]]=0, "-", BS_CONTROLE[[#This Row],[SB]])</f>
        <v>-</v>
      </c>
      <c r="AO275" s="260" t="str">
        <f>IF(BS_CONTROLE[[#This Row],[SUB]]=0, "-", BS_CONTROLE[[#This Row],[SUB]])</f>
        <v>-</v>
      </c>
      <c r="AP275" s="261" t="str">
        <f>IF(BS_CONTROLE[[#This Row],[KM - Inicio]]=0, "-", BS_CONTROLE[[#This Row],[KM - Inicio]])</f>
        <v>-</v>
      </c>
      <c r="AQ275" s="261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4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2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295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317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6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9" t="str">
        <f>IF(BS_CONTROLE[[#This Row],[Local - Partida]]=0, "-", BS_CONTROLE[[#This Row],[Local - Partida]])</f>
        <v>-</v>
      </c>
      <c r="AL276" s="259" t="str">
        <f>IF(BS_CONTROLE[[#This Row],[Local - Encerramento]]=0, "-", BS_CONTROLE[[#This Row],[Local - Encerramento]])</f>
        <v>-</v>
      </c>
      <c r="AM276" s="259" t="str">
        <f>IF(BS_CONTROLE[[#This Row],[Entre - Estações]]=0, "-", BS_CONTROLE[[#This Row],[Entre - Estações]])</f>
        <v>-</v>
      </c>
      <c r="AN276" s="259" t="str">
        <f>IF(BS_CONTROLE[[#This Row],[SB]]=0, "-", BS_CONTROLE[[#This Row],[SB]])</f>
        <v>-</v>
      </c>
      <c r="AO276" s="260" t="str">
        <f>IF(BS_CONTROLE[[#This Row],[SUB]]=0, "-", BS_CONTROLE[[#This Row],[SUB]])</f>
        <v>-</v>
      </c>
      <c r="AP276" s="261" t="str">
        <f>IF(BS_CONTROLE[[#This Row],[KM - Inicio]]=0, "-", BS_CONTROLE[[#This Row],[KM - Inicio]])</f>
        <v>-</v>
      </c>
      <c r="AQ276" s="261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4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2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295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317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6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9" t="str">
        <f>IF(BS_CONTROLE[[#This Row],[Local - Partida]]=0, "-", BS_CONTROLE[[#This Row],[Local - Partida]])</f>
        <v>-</v>
      </c>
      <c r="AL277" s="259" t="str">
        <f>IF(BS_CONTROLE[[#This Row],[Local - Encerramento]]=0, "-", BS_CONTROLE[[#This Row],[Local - Encerramento]])</f>
        <v>-</v>
      </c>
      <c r="AM277" s="259" t="str">
        <f>IF(BS_CONTROLE[[#This Row],[Entre - Estações]]=0, "-", BS_CONTROLE[[#This Row],[Entre - Estações]])</f>
        <v>-</v>
      </c>
      <c r="AN277" s="259" t="str">
        <f>IF(BS_CONTROLE[[#This Row],[SB]]=0, "-", BS_CONTROLE[[#This Row],[SB]])</f>
        <v>-</v>
      </c>
      <c r="AO277" s="260" t="str">
        <f>IF(BS_CONTROLE[[#This Row],[SUB]]=0, "-", BS_CONTROLE[[#This Row],[SUB]])</f>
        <v>-</v>
      </c>
      <c r="AP277" s="261" t="str">
        <f>IF(BS_CONTROLE[[#This Row],[KM - Inicio]]=0, "-", BS_CONTROLE[[#This Row],[KM - Inicio]])</f>
        <v>-</v>
      </c>
      <c r="AQ277" s="261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4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2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295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317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6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9" t="str">
        <f>IF(BS_CONTROLE[[#This Row],[Local - Partida]]=0, "-", BS_CONTROLE[[#This Row],[Local - Partida]])</f>
        <v>-</v>
      </c>
      <c r="AL278" s="259" t="str">
        <f>IF(BS_CONTROLE[[#This Row],[Local - Encerramento]]=0, "-", BS_CONTROLE[[#This Row],[Local - Encerramento]])</f>
        <v>-</v>
      </c>
      <c r="AM278" s="259" t="str">
        <f>IF(BS_CONTROLE[[#This Row],[Entre - Estações]]=0, "-", BS_CONTROLE[[#This Row],[Entre - Estações]])</f>
        <v>-</v>
      </c>
      <c r="AN278" s="259" t="str">
        <f>IF(BS_CONTROLE[[#This Row],[SB]]=0, "-", BS_CONTROLE[[#This Row],[SB]])</f>
        <v>-</v>
      </c>
      <c r="AO278" s="260" t="str">
        <f>IF(BS_CONTROLE[[#This Row],[SUB]]=0, "-", BS_CONTROLE[[#This Row],[SUB]])</f>
        <v>-</v>
      </c>
      <c r="AP278" s="261" t="str">
        <f>IF(BS_CONTROLE[[#This Row],[KM - Inicio]]=0, "-", BS_CONTROLE[[#This Row],[KM - Inicio]])</f>
        <v>-</v>
      </c>
      <c r="AQ278" s="261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4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2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295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317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6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9" t="str">
        <f>IF(BS_CONTROLE[[#This Row],[Local - Partida]]=0, "-", BS_CONTROLE[[#This Row],[Local - Partida]])</f>
        <v>-</v>
      </c>
      <c r="AL279" s="259" t="str">
        <f>IF(BS_CONTROLE[[#This Row],[Local - Encerramento]]=0, "-", BS_CONTROLE[[#This Row],[Local - Encerramento]])</f>
        <v>-</v>
      </c>
      <c r="AM279" s="259" t="str">
        <f>IF(BS_CONTROLE[[#This Row],[Entre - Estações]]=0, "-", BS_CONTROLE[[#This Row],[Entre - Estações]])</f>
        <v>-</v>
      </c>
      <c r="AN279" s="259" t="str">
        <f>IF(BS_CONTROLE[[#This Row],[SB]]=0, "-", BS_CONTROLE[[#This Row],[SB]])</f>
        <v>-</v>
      </c>
      <c r="AO279" s="260" t="str">
        <f>IF(BS_CONTROLE[[#This Row],[SUB]]=0, "-", BS_CONTROLE[[#This Row],[SUB]])</f>
        <v>-</v>
      </c>
      <c r="AP279" s="261" t="str">
        <f>IF(BS_CONTROLE[[#This Row],[KM - Inicio]]=0, "-", BS_CONTROLE[[#This Row],[KM - Inicio]])</f>
        <v>-</v>
      </c>
      <c r="AQ279" s="261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4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2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295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317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6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9" t="str">
        <f>IF(BS_CONTROLE[[#This Row],[Local - Partida]]=0, "-", BS_CONTROLE[[#This Row],[Local - Partida]])</f>
        <v>-</v>
      </c>
      <c r="AL280" s="259" t="str">
        <f>IF(BS_CONTROLE[[#This Row],[Local - Encerramento]]=0, "-", BS_CONTROLE[[#This Row],[Local - Encerramento]])</f>
        <v>-</v>
      </c>
      <c r="AM280" s="259" t="str">
        <f>IF(BS_CONTROLE[[#This Row],[Entre - Estações]]=0, "-", BS_CONTROLE[[#This Row],[Entre - Estações]])</f>
        <v>-</v>
      </c>
      <c r="AN280" s="259" t="str">
        <f>IF(BS_CONTROLE[[#This Row],[SB]]=0, "-", BS_CONTROLE[[#This Row],[SB]])</f>
        <v>-</v>
      </c>
      <c r="AO280" s="260" t="str">
        <f>IF(BS_CONTROLE[[#This Row],[SUB]]=0, "-", BS_CONTROLE[[#This Row],[SUB]])</f>
        <v>-</v>
      </c>
      <c r="AP280" s="261" t="str">
        <f>IF(BS_CONTROLE[[#This Row],[KM - Inicio]]=0, "-", BS_CONTROLE[[#This Row],[KM - Inicio]])</f>
        <v>-</v>
      </c>
      <c r="AQ280" s="261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4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2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295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317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6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9" t="str">
        <f>IF(BS_CONTROLE[[#This Row],[Local - Partida]]=0, "-", BS_CONTROLE[[#This Row],[Local - Partida]])</f>
        <v>-</v>
      </c>
      <c r="AL281" s="259" t="str">
        <f>IF(BS_CONTROLE[[#This Row],[Local - Encerramento]]=0, "-", BS_CONTROLE[[#This Row],[Local - Encerramento]])</f>
        <v>-</v>
      </c>
      <c r="AM281" s="259" t="str">
        <f>IF(BS_CONTROLE[[#This Row],[Entre - Estações]]=0, "-", BS_CONTROLE[[#This Row],[Entre - Estações]])</f>
        <v>-</v>
      </c>
      <c r="AN281" s="259" t="str">
        <f>IF(BS_CONTROLE[[#This Row],[SB]]=0, "-", BS_CONTROLE[[#This Row],[SB]])</f>
        <v>-</v>
      </c>
      <c r="AO281" s="260" t="str">
        <f>IF(BS_CONTROLE[[#This Row],[SUB]]=0, "-", BS_CONTROLE[[#This Row],[SUB]])</f>
        <v>-</v>
      </c>
      <c r="AP281" s="261" t="str">
        <f>IF(BS_CONTROLE[[#This Row],[KM - Inicio]]=0, "-", BS_CONTROLE[[#This Row],[KM - Inicio]])</f>
        <v>-</v>
      </c>
      <c r="AQ281" s="261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4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2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295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317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6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9" t="str">
        <f>IF(BS_CONTROLE[[#This Row],[Local - Partida]]=0, "-", BS_CONTROLE[[#This Row],[Local - Partida]])</f>
        <v>-</v>
      </c>
      <c r="AL282" s="259" t="str">
        <f>IF(BS_CONTROLE[[#This Row],[Local - Encerramento]]=0, "-", BS_CONTROLE[[#This Row],[Local - Encerramento]])</f>
        <v>-</v>
      </c>
      <c r="AM282" s="259" t="str">
        <f>IF(BS_CONTROLE[[#This Row],[Entre - Estações]]=0, "-", BS_CONTROLE[[#This Row],[Entre - Estações]])</f>
        <v>-</v>
      </c>
      <c r="AN282" s="259" t="str">
        <f>IF(BS_CONTROLE[[#This Row],[SB]]=0, "-", BS_CONTROLE[[#This Row],[SB]])</f>
        <v>-</v>
      </c>
      <c r="AO282" s="260" t="str">
        <f>IF(BS_CONTROLE[[#This Row],[SUB]]=0, "-", BS_CONTROLE[[#This Row],[SUB]])</f>
        <v>-</v>
      </c>
      <c r="AP282" s="261" t="str">
        <f>IF(BS_CONTROLE[[#This Row],[KM - Inicio]]=0, "-", BS_CONTROLE[[#This Row],[KM - Inicio]])</f>
        <v>-</v>
      </c>
      <c r="AQ282" s="261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4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2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295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317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6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9" t="str">
        <f>IF(BS_CONTROLE[[#This Row],[Local - Partida]]=0, "-", BS_CONTROLE[[#This Row],[Local - Partida]])</f>
        <v>-</v>
      </c>
      <c r="AL283" s="259" t="str">
        <f>IF(BS_CONTROLE[[#This Row],[Local - Encerramento]]=0, "-", BS_CONTROLE[[#This Row],[Local - Encerramento]])</f>
        <v>-</v>
      </c>
      <c r="AM283" s="259" t="str">
        <f>IF(BS_CONTROLE[[#This Row],[Entre - Estações]]=0, "-", BS_CONTROLE[[#This Row],[Entre - Estações]])</f>
        <v>-</v>
      </c>
      <c r="AN283" s="259" t="str">
        <f>IF(BS_CONTROLE[[#This Row],[SB]]=0, "-", BS_CONTROLE[[#This Row],[SB]])</f>
        <v>-</v>
      </c>
      <c r="AO283" s="260" t="str">
        <f>IF(BS_CONTROLE[[#This Row],[SUB]]=0, "-", BS_CONTROLE[[#This Row],[SUB]])</f>
        <v>-</v>
      </c>
      <c r="AP283" s="261" t="str">
        <f>IF(BS_CONTROLE[[#This Row],[KM - Inicio]]=0, "-", BS_CONTROLE[[#This Row],[KM - Inicio]])</f>
        <v>-</v>
      </c>
      <c r="AQ283" s="261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4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2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295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317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6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9" t="str">
        <f>IF(BS_CONTROLE[[#This Row],[Local - Partida]]=0, "-", BS_CONTROLE[[#This Row],[Local - Partida]])</f>
        <v>-</v>
      </c>
      <c r="AL284" s="259" t="str">
        <f>IF(BS_CONTROLE[[#This Row],[Local - Encerramento]]=0, "-", BS_CONTROLE[[#This Row],[Local - Encerramento]])</f>
        <v>-</v>
      </c>
      <c r="AM284" s="259" t="str">
        <f>IF(BS_CONTROLE[[#This Row],[Entre - Estações]]=0, "-", BS_CONTROLE[[#This Row],[Entre - Estações]])</f>
        <v>-</v>
      </c>
      <c r="AN284" s="259" t="str">
        <f>IF(BS_CONTROLE[[#This Row],[SB]]=0, "-", BS_CONTROLE[[#This Row],[SB]])</f>
        <v>-</v>
      </c>
      <c r="AO284" s="260" t="str">
        <f>IF(BS_CONTROLE[[#This Row],[SUB]]=0, "-", BS_CONTROLE[[#This Row],[SUB]])</f>
        <v>-</v>
      </c>
      <c r="AP284" s="261" t="str">
        <f>IF(BS_CONTROLE[[#This Row],[KM - Inicio]]=0, "-", BS_CONTROLE[[#This Row],[KM - Inicio]])</f>
        <v>-</v>
      </c>
      <c r="AQ284" s="261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4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2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295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317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6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9" t="str">
        <f>IF(BS_CONTROLE[[#This Row],[Local - Partida]]=0, "-", BS_CONTROLE[[#This Row],[Local - Partida]])</f>
        <v>-</v>
      </c>
      <c r="AL285" s="259" t="str">
        <f>IF(BS_CONTROLE[[#This Row],[Local - Encerramento]]=0, "-", BS_CONTROLE[[#This Row],[Local - Encerramento]])</f>
        <v>-</v>
      </c>
      <c r="AM285" s="259" t="str">
        <f>IF(BS_CONTROLE[[#This Row],[Entre - Estações]]=0, "-", BS_CONTROLE[[#This Row],[Entre - Estações]])</f>
        <v>-</v>
      </c>
      <c r="AN285" s="259" t="str">
        <f>IF(BS_CONTROLE[[#This Row],[SB]]=0, "-", BS_CONTROLE[[#This Row],[SB]])</f>
        <v>-</v>
      </c>
      <c r="AO285" s="260" t="str">
        <f>IF(BS_CONTROLE[[#This Row],[SUB]]=0, "-", BS_CONTROLE[[#This Row],[SUB]])</f>
        <v>-</v>
      </c>
      <c r="AP285" s="261" t="str">
        <f>IF(BS_CONTROLE[[#This Row],[KM - Inicio]]=0, "-", BS_CONTROLE[[#This Row],[KM - Inicio]])</f>
        <v>-</v>
      </c>
      <c r="AQ285" s="261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4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2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296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317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6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9" t="str">
        <f>IF(BS_CONTROLE[[#This Row],[Local - Partida]]=0, "-", BS_CONTROLE[[#This Row],[Local - Partida]])</f>
        <v>-</v>
      </c>
      <c r="AL286" s="259" t="str">
        <f>IF(BS_CONTROLE[[#This Row],[Local - Encerramento]]=0, "-", BS_CONTROLE[[#This Row],[Local - Encerramento]])</f>
        <v>-</v>
      </c>
      <c r="AM286" s="259" t="str">
        <f>IF(BS_CONTROLE[[#This Row],[Entre - Estações]]=0, "-", BS_CONTROLE[[#This Row],[Entre - Estações]])</f>
        <v>-</v>
      </c>
      <c r="AN286" s="259" t="str">
        <f>IF(BS_CONTROLE[[#This Row],[SB]]=0, "-", BS_CONTROLE[[#This Row],[SB]])</f>
        <v>-</v>
      </c>
      <c r="AO286" s="260" t="str">
        <f>IF(BS_CONTROLE[[#This Row],[SUB]]=0, "-", BS_CONTROLE[[#This Row],[SUB]])</f>
        <v>-</v>
      </c>
      <c r="AP286" s="261" t="str">
        <f>IF(BS_CONTROLE[[#This Row],[KM - Inicio]]=0, "-", BS_CONTROLE[[#This Row],[KM - Inicio]])</f>
        <v>-</v>
      </c>
      <c r="AQ286" s="261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4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2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295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317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6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9" t="str">
        <f>IF(BS_CONTROLE[[#This Row],[Local - Partida]]=0, "-", BS_CONTROLE[[#This Row],[Local - Partida]])</f>
        <v>-</v>
      </c>
      <c r="AL287" s="259" t="str">
        <f>IF(BS_CONTROLE[[#This Row],[Local - Encerramento]]=0, "-", BS_CONTROLE[[#This Row],[Local - Encerramento]])</f>
        <v>-</v>
      </c>
      <c r="AM287" s="259" t="str">
        <f>IF(BS_CONTROLE[[#This Row],[Entre - Estações]]=0, "-", BS_CONTROLE[[#This Row],[Entre - Estações]])</f>
        <v>-</v>
      </c>
      <c r="AN287" s="259" t="str">
        <f>IF(BS_CONTROLE[[#This Row],[SB]]=0, "-", BS_CONTROLE[[#This Row],[SB]])</f>
        <v>-</v>
      </c>
      <c r="AO287" s="260" t="str">
        <f>IF(BS_CONTROLE[[#This Row],[SUB]]=0, "-", BS_CONTROLE[[#This Row],[SUB]])</f>
        <v>-</v>
      </c>
      <c r="AP287" s="261" t="str">
        <f>IF(BS_CONTROLE[[#This Row],[KM - Inicio]]=0, "-", BS_CONTROLE[[#This Row],[KM - Inicio]])</f>
        <v>-</v>
      </c>
      <c r="AQ287" s="261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4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2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295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317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6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9" t="str">
        <f>IF(BS_CONTROLE[[#This Row],[Local - Partida]]=0, "-", BS_CONTROLE[[#This Row],[Local - Partida]])</f>
        <v>-</v>
      </c>
      <c r="AL288" s="259" t="str">
        <f>IF(BS_CONTROLE[[#This Row],[Local - Encerramento]]=0, "-", BS_CONTROLE[[#This Row],[Local - Encerramento]])</f>
        <v>-</v>
      </c>
      <c r="AM288" s="259" t="str">
        <f>IF(BS_CONTROLE[[#This Row],[Entre - Estações]]=0, "-", BS_CONTROLE[[#This Row],[Entre - Estações]])</f>
        <v>-</v>
      </c>
      <c r="AN288" s="259" t="str">
        <f>IF(BS_CONTROLE[[#This Row],[SB]]=0, "-", BS_CONTROLE[[#This Row],[SB]])</f>
        <v>-</v>
      </c>
      <c r="AO288" s="260" t="str">
        <f>IF(BS_CONTROLE[[#This Row],[SUB]]=0, "-", BS_CONTROLE[[#This Row],[SUB]])</f>
        <v>-</v>
      </c>
      <c r="AP288" s="261" t="str">
        <f>IF(BS_CONTROLE[[#This Row],[KM - Inicio]]=0, "-", BS_CONTROLE[[#This Row],[KM - Inicio]])</f>
        <v>-</v>
      </c>
      <c r="AQ288" s="261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4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2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295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317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6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9" t="str">
        <f>IF(BS_CONTROLE[[#This Row],[Local - Partida]]=0, "-", BS_CONTROLE[[#This Row],[Local - Partida]])</f>
        <v>-</v>
      </c>
      <c r="AL289" s="259" t="str">
        <f>IF(BS_CONTROLE[[#This Row],[Local - Encerramento]]=0, "-", BS_CONTROLE[[#This Row],[Local - Encerramento]])</f>
        <v>-</v>
      </c>
      <c r="AM289" s="259" t="str">
        <f>IF(BS_CONTROLE[[#This Row],[Entre - Estações]]=0, "-", BS_CONTROLE[[#This Row],[Entre - Estações]])</f>
        <v>-</v>
      </c>
      <c r="AN289" s="259" t="str">
        <f>IF(BS_CONTROLE[[#This Row],[SB]]=0, "-", BS_CONTROLE[[#This Row],[SB]])</f>
        <v>-</v>
      </c>
      <c r="AO289" s="260" t="str">
        <f>IF(BS_CONTROLE[[#This Row],[SUB]]=0, "-", BS_CONTROLE[[#This Row],[SUB]])</f>
        <v>-</v>
      </c>
      <c r="AP289" s="261" t="str">
        <f>IF(BS_CONTROLE[[#This Row],[KM - Inicio]]=0, "-", BS_CONTROLE[[#This Row],[KM - Inicio]])</f>
        <v>-</v>
      </c>
      <c r="AQ289" s="261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4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2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295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317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6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9" t="str">
        <f>IF(BS_CONTROLE[[#This Row],[Local - Partida]]=0, "-", BS_CONTROLE[[#This Row],[Local - Partida]])</f>
        <v>-</v>
      </c>
      <c r="AL290" s="259" t="str">
        <f>IF(BS_CONTROLE[[#This Row],[Local - Encerramento]]=0, "-", BS_CONTROLE[[#This Row],[Local - Encerramento]])</f>
        <v>-</v>
      </c>
      <c r="AM290" s="259" t="str">
        <f>IF(BS_CONTROLE[[#This Row],[Entre - Estações]]=0, "-", BS_CONTROLE[[#This Row],[Entre - Estações]])</f>
        <v>-</v>
      </c>
      <c r="AN290" s="259" t="str">
        <f>IF(BS_CONTROLE[[#This Row],[SB]]=0, "-", BS_CONTROLE[[#This Row],[SB]])</f>
        <v>-</v>
      </c>
      <c r="AO290" s="260" t="str">
        <f>IF(BS_CONTROLE[[#This Row],[SUB]]=0, "-", BS_CONTROLE[[#This Row],[SUB]])</f>
        <v>-</v>
      </c>
      <c r="AP290" s="261" t="str">
        <f>IF(BS_CONTROLE[[#This Row],[KM - Inicio]]=0, "-", BS_CONTROLE[[#This Row],[KM - Inicio]])</f>
        <v>-</v>
      </c>
      <c r="AQ290" s="261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4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2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295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317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6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9" t="str">
        <f>IF(BS_CONTROLE[[#This Row],[Local - Partida]]=0, "-", BS_CONTROLE[[#This Row],[Local - Partida]])</f>
        <v>-</v>
      </c>
      <c r="AL291" s="259" t="str">
        <f>IF(BS_CONTROLE[[#This Row],[Local - Encerramento]]=0, "-", BS_CONTROLE[[#This Row],[Local - Encerramento]])</f>
        <v>-</v>
      </c>
      <c r="AM291" s="259" t="str">
        <f>IF(BS_CONTROLE[[#This Row],[Entre - Estações]]=0, "-", BS_CONTROLE[[#This Row],[Entre - Estações]])</f>
        <v>-</v>
      </c>
      <c r="AN291" s="259" t="str">
        <f>IF(BS_CONTROLE[[#This Row],[SB]]=0, "-", BS_CONTROLE[[#This Row],[SB]])</f>
        <v>-</v>
      </c>
      <c r="AO291" s="260" t="str">
        <f>IF(BS_CONTROLE[[#This Row],[SUB]]=0, "-", BS_CONTROLE[[#This Row],[SUB]])</f>
        <v>-</v>
      </c>
      <c r="AP291" s="261" t="str">
        <f>IF(BS_CONTROLE[[#This Row],[KM - Inicio]]=0, "-", BS_CONTROLE[[#This Row],[KM - Inicio]])</f>
        <v>-</v>
      </c>
      <c r="AQ291" s="261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4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2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295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317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6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9" t="str">
        <f>IF(BS_CONTROLE[[#This Row],[Local - Partida]]=0, "-", BS_CONTROLE[[#This Row],[Local - Partida]])</f>
        <v>-</v>
      </c>
      <c r="AL292" s="259" t="str">
        <f>IF(BS_CONTROLE[[#This Row],[Local - Encerramento]]=0, "-", BS_CONTROLE[[#This Row],[Local - Encerramento]])</f>
        <v>-</v>
      </c>
      <c r="AM292" s="259" t="str">
        <f>IF(BS_CONTROLE[[#This Row],[Entre - Estações]]=0, "-", BS_CONTROLE[[#This Row],[Entre - Estações]])</f>
        <v>-</v>
      </c>
      <c r="AN292" s="259" t="str">
        <f>IF(BS_CONTROLE[[#This Row],[SB]]=0, "-", BS_CONTROLE[[#This Row],[SB]])</f>
        <v>-</v>
      </c>
      <c r="AO292" s="260" t="str">
        <f>IF(BS_CONTROLE[[#This Row],[SUB]]=0, "-", BS_CONTROLE[[#This Row],[SUB]])</f>
        <v>-</v>
      </c>
      <c r="AP292" s="261" t="str">
        <f>IF(BS_CONTROLE[[#This Row],[KM - Inicio]]=0, "-", BS_CONTROLE[[#This Row],[KM - Inicio]])</f>
        <v>-</v>
      </c>
      <c r="AQ292" s="261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4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2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295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317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6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9" t="str">
        <f>IF(BS_CONTROLE[[#This Row],[Local - Partida]]=0, "-", BS_CONTROLE[[#This Row],[Local - Partida]])</f>
        <v>-</v>
      </c>
      <c r="AL293" s="259" t="str">
        <f>IF(BS_CONTROLE[[#This Row],[Local - Encerramento]]=0, "-", BS_CONTROLE[[#This Row],[Local - Encerramento]])</f>
        <v>-</v>
      </c>
      <c r="AM293" s="259" t="str">
        <f>IF(BS_CONTROLE[[#This Row],[Entre - Estações]]=0, "-", BS_CONTROLE[[#This Row],[Entre - Estações]])</f>
        <v>-</v>
      </c>
      <c r="AN293" s="259" t="str">
        <f>IF(BS_CONTROLE[[#This Row],[SB]]=0, "-", BS_CONTROLE[[#This Row],[SB]])</f>
        <v>-</v>
      </c>
      <c r="AO293" s="260" t="str">
        <f>IF(BS_CONTROLE[[#This Row],[SUB]]=0, "-", BS_CONTROLE[[#This Row],[SUB]])</f>
        <v>-</v>
      </c>
      <c r="AP293" s="261" t="str">
        <f>IF(BS_CONTROLE[[#This Row],[KM - Inicio]]=0, "-", BS_CONTROLE[[#This Row],[KM - Inicio]])</f>
        <v>-</v>
      </c>
      <c r="AQ293" s="261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4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2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295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317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6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9" t="str">
        <f>IF(BS_CONTROLE[[#This Row],[Local - Partida]]=0, "-", BS_CONTROLE[[#This Row],[Local - Partida]])</f>
        <v>-</v>
      </c>
      <c r="AL294" s="259" t="str">
        <f>IF(BS_CONTROLE[[#This Row],[Local - Encerramento]]=0, "-", BS_CONTROLE[[#This Row],[Local - Encerramento]])</f>
        <v>-</v>
      </c>
      <c r="AM294" s="259" t="str">
        <f>IF(BS_CONTROLE[[#This Row],[Entre - Estações]]=0, "-", BS_CONTROLE[[#This Row],[Entre - Estações]])</f>
        <v>-</v>
      </c>
      <c r="AN294" s="259" t="str">
        <f>IF(BS_CONTROLE[[#This Row],[SB]]=0, "-", BS_CONTROLE[[#This Row],[SB]])</f>
        <v>-</v>
      </c>
      <c r="AO294" s="260" t="str">
        <f>IF(BS_CONTROLE[[#This Row],[SUB]]=0, "-", BS_CONTROLE[[#This Row],[SUB]])</f>
        <v>-</v>
      </c>
      <c r="AP294" s="261" t="str">
        <f>IF(BS_CONTROLE[[#This Row],[KM - Inicio]]=0, "-", BS_CONTROLE[[#This Row],[KM - Inicio]])</f>
        <v>-</v>
      </c>
      <c r="AQ294" s="261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4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2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295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317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6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9" t="str">
        <f>IF(BS_CONTROLE[[#This Row],[Local - Partida]]=0, "-", BS_CONTROLE[[#This Row],[Local - Partida]])</f>
        <v>-</v>
      </c>
      <c r="AL295" s="259" t="str">
        <f>IF(BS_CONTROLE[[#This Row],[Local - Encerramento]]=0, "-", BS_CONTROLE[[#This Row],[Local - Encerramento]])</f>
        <v>-</v>
      </c>
      <c r="AM295" s="259" t="str">
        <f>IF(BS_CONTROLE[[#This Row],[Entre - Estações]]=0, "-", BS_CONTROLE[[#This Row],[Entre - Estações]])</f>
        <v>-</v>
      </c>
      <c r="AN295" s="259" t="str">
        <f>IF(BS_CONTROLE[[#This Row],[SB]]=0, "-", BS_CONTROLE[[#This Row],[SB]])</f>
        <v>-</v>
      </c>
      <c r="AO295" s="260" t="str">
        <f>IF(BS_CONTROLE[[#This Row],[SUB]]=0, "-", BS_CONTROLE[[#This Row],[SUB]])</f>
        <v>-</v>
      </c>
      <c r="AP295" s="261" t="str">
        <f>IF(BS_CONTROLE[[#This Row],[KM - Inicio]]=0, "-", BS_CONTROLE[[#This Row],[KM - Inicio]])</f>
        <v>-</v>
      </c>
      <c r="AQ295" s="261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4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2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295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317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6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9" t="str">
        <f>IF(BS_CONTROLE[[#This Row],[Local - Partida]]=0, "-", BS_CONTROLE[[#This Row],[Local - Partida]])</f>
        <v>-</v>
      </c>
      <c r="AL296" s="259" t="str">
        <f>IF(BS_CONTROLE[[#This Row],[Local - Encerramento]]=0, "-", BS_CONTROLE[[#This Row],[Local - Encerramento]])</f>
        <v>-</v>
      </c>
      <c r="AM296" s="259" t="str">
        <f>IF(BS_CONTROLE[[#This Row],[Entre - Estações]]=0, "-", BS_CONTROLE[[#This Row],[Entre - Estações]])</f>
        <v>-</v>
      </c>
      <c r="AN296" s="259" t="str">
        <f>IF(BS_CONTROLE[[#This Row],[SB]]=0, "-", BS_CONTROLE[[#This Row],[SB]])</f>
        <v>-</v>
      </c>
      <c r="AO296" s="260" t="str">
        <f>IF(BS_CONTROLE[[#This Row],[SUB]]=0, "-", BS_CONTROLE[[#This Row],[SUB]])</f>
        <v>-</v>
      </c>
      <c r="AP296" s="261" t="str">
        <f>IF(BS_CONTROLE[[#This Row],[KM - Inicio]]=0, "-", BS_CONTROLE[[#This Row],[KM - Inicio]])</f>
        <v>-</v>
      </c>
      <c r="AQ296" s="261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4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2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295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317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6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9" t="str">
        <f>IF(BS_CONTROLE[[#This Row],[Local - Partida]]=0, "-", BS_CONTROLE[[#This Row],[Local - Partida]])</f>
        <v>-</v>
      </c>
      <c r="AL297" s="259" t="str">
        <f>IF(BS_CONTROLE[[#This Row],[Local - Encerramento]]=0, "-", BS_CONTROLE[[#This Row],[Local - Encerramento]])</f>
        <v>-</v>
      </c>
      <c r="AM297" s="259" t="str">
        <f>IF(BS_CONTROLE[[#This Row],[Entre - Estações]]=0, "-", BS_CONTROLE[[#This Row],[Entre - Estações]])</f>
        <v>-</v>
      </c>
      <c r="AN297" s="259" t="str">
        <f>IF(BS_CONTROLE[[#This Row],[SB]]=0, "-", BS_CONTROLE[[#This Row],[SB]])</f>
        <v>-</v>
      </c>
      <c r="AO297" s="260" t="str">
        <f>IF(BS_CONTROLE[[#This Row],[SUB]]=0, "-", BS_CONTROLE[[#This Row],[SUB]])</f>
        <v>-</v>
      </c>
      <c r="AP297" s="261" t="str">
        <f>IF(BS_CONTROLE[[#This Row],[KM - Inicio]]=0, "-", BS_CONTROLE[[#This Row],[KM - Inicio]])</f>
        <v>-</v>
      </c>
      <c r="AQ297" s="261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4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2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296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317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6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9" t="str">
        <f>IF(BS_CONTROLE[[#This Row],[Local - Partida]]=0, "-", BS_CONTROLE[[#This Row],[Local - Partida]])</f>
        <v>-</v>
      </c>
      <c r="AL298" s="259" t="str">
        <f>IF(BS_CONTROLE[[#This Row],[Local - Encerramento]]=0, "-", BS_CONTROLE[[#This Row],[Local - Encerramento]])</f>
        <v>-</v>
      </c>
      <c r="AM298" s="259" t="str">
        <f>IF(BS_CONTROLE[[#This Row],[Entre - Estações]]=0, "-", BS_CONTROLE[[#This Row],[Entre - Estações]])</f>
        <v>-</v>
      </c>
      <c r="AN298" s="259" t="str">
        <f>IF(BS_CONTROLE[[#This Row],[SB]]=0, "-", BS_CONTROLE[[#This Row],[SB]])</f>
        <v>-</v>
      </c>
      <c r="AO298" s="260" t="str">
        <f>IF(BS_CONTROLE[[#This Row],[SUB]]=0, "-", BS_CONTROLE[[#This Row],[SUB]])</f>
        <v>-</v>
      </c>
      <c r="AP298" s="261" t="str">
        <f>IF(BS_CONTROLE[[#This Row],[KM - Inicio]]=0, "-", BS_CONTROLE[[#This Row],[KM - Inicio]])</f>
        <v>-</v>
      </c>
      <c r="AQ298" s="261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4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2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295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317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6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9" t="str">
        <f>IF(BS_CONTROLE[[#This Row],[Local - Partida]]=0, "-", BS_CONTROLE[[#This Row],[Local - Partida]])</f>
        <v>-</v>
      </c>
      <c r="AL299" s="259" t="str">
        <f>IF(BS_CONTROLE[[#This Row],[Local - Encerramento]]=0, "-", BS_CONTROLE[[#This Row],[Local - Encerramento]])</f>
        <v>-</v>
      </c>
      <c r="AM299" s="259" t="str">
        <f>IF(BS_CONTROLE[[#This Row],[Entre - Estações]]=0, "-", BS_CONTROLE[[#This Row],[Entre - Estações]])</f>
        <v>-</v>
      </c>
      <c r="AN299" s="259" t="str">
        <f>IF(BS_CONTROLE[[#This Row],[SB]]=0, "-", BS_CONTROLE[[#This Row],[SB]])</f>
        <v>-</v>
      </c>
      <c r="AO299" s="260" t="str">
        <f>IF(BS_CONTROLE[[#This Row],[SUB]]=0, "-", BS_CONTROLE[[#This Row],[SUB]])</f>
        <v>-</v>
      </c>
      <c r="AP299" s="261" t="str">
        <f>IF(BS_CONTROLE[[#This Row],[KM - Inicio]]=0, "-", BS_CONTROLE[[#This Row],[KM - Inicio]])</f>
        <v>-</v>
      </c>
      <c r="AQ299" s="261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4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2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295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317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6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9" t="str">
        <f>IF(BS_CONTROLE[[#This Row],[Local - Partida]]=0, "-", BS_CONTROLE[[#This Row],[Local - Partida]])</f>
        <v>-</v>
      </c>
      <c r="AL300" s="259" t="str">
        <f>IF(BS_CONTROLE[[#This Row],[Local - Encerramento]]=0, "-", BS_CONTROLE[[#This Row],[Local - Encerramento]])</f>
        <v>-</v>
      </c>
      <c r="AM300" s="259" t="str">
        <f>IF(BS_CONTROLE[[#This Row],[Entre - Estações]]=0, "-", BS_CONTROLE[[#This Row],[Entre - Estações]])</f>
        <v>-</v>
      </c>
      <c r="AN300" s="259" t="str">
        <f>IF(BS_CONTROLE[[#This Row],[SB]]=0, "-", BS_CONTROLE[[#This Row],[SB]])</f>
        <v>-</v>
      </c>
      <c r="AO300" s="260" t="str">
        <f>IF(BS_CONTROLE[[#This Row],[SUB]]=0, "-", BS_CONTROLE[[#This Row],[SUB]])</f>
        <v>-</v>
      </c>
      <c r="AP300" s="261" t="str">
        <f>IF(BS_CONTROLE[[#This Row],[KM - Inicio]]=0, "-", BS_CONTROLE[[#This Row],[KM - Inicio]])</f>
        <v>-</v>
      </c>
      <c r="AQ300" s="261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4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2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295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317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6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9" t="str">
        <f>IF(BS_CONTROLE[[#This Row],[Local - Partida]]=0, "-", BS_CONTROLE[[#This Row],[Local - Partida]])</f>
        <v>-</v>
      </c>
      <c r="AL301" s="259" t="str">
        <f>IF(BS_CONTROLE[[#This Row],[Local - Encerramento]]=0, "-", BS_CONTROLE[[#This Row],[Local - Encerramento]])</f>
        <v>-</v>
      </c>
      <c r="AM301" s="259" t="str">
        <f>IF(BS_CONTROLE[[#This Row],[Entre - Estações]]=0, "-", BS_CONTROLE[[#This Row],[Entre - Estações]])</f>
        <v>-</v>
      </c>
      <c r="AN301" s="259" t="str">
        <f>IF(BS_CONTROLE[[#This Row],[SB]]=0, "-", BS_CONTROLE[[#This Row],[SB]])</f>
        <v>-</v>
      </c>
      <c r="AO301" s="260" t="str">
        <f>IF(BS_CONTROLE[[#This Row],[SUB]]=0, "-", BS_CONTROLE[[#This Row],[SUB]])</f>
        <v>-</v>
      </c>
      <c r="AP301" s="261" t="str">
        <f>IF(BS_CONTROLE[[#This Row],[KM - Inicio]]=0, "-", BS_CONTROLE[[#This Row],[KM - Inicio]])</f>
        <v>-</v>
      </c>
      <c r="AQ301" s="261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4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2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295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317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6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9" t="str">
        <f>IF(BS_CONTROLE[[#This Row],[Local - Partida]]=0, "-", BS_CONTROLE[[#This Row],[Local - Partida]])</f>
        <v>-</v>
      </c>
      <c r="AL302" s="259" t="str">
        <f>IF(BS_CONTROLE[[#This Row],[Local - Encerramento]]=0, "-", BS_CONTROLE[[#This Row],[Local - Encerramento]])</f>
        <v>-</v>
      </c>
      <c r="AM302" s="259" t="str">
        <f>IF(BS_CONTROLE[[#This Row],[Entre - Estações]]=0, "-", BS_CONTROLE[[#This Row],[Entre - Estações]])</f>
        <v>-</v>
      </c>
      <c r="AN302" s="259" t="str">
        <f>IF(BS_CONTROLE[[#This Row],[SB]]=0, "-", BS_CONTROLE[[#This Row],[SB]])</f>
        <v>-</v>
      </c>
      <c r="AO302" s="260" t="str">
        <f>IF(BS_CONTROLE[[#This Row],[SUB]]=0, "-", BS_CONTROLE[[#This Row],[SUB]])</f>
        <v>-</v>
      </c>
      <c r="AP302" s="261" t="str">
        <f>IF(BS_CONTROLE[[#This Row],[KM - Inicio]]=0, "-", BS_CONTROLE[[#This Row],[KM - Inicio]])</f>
        <v>-</v>
      </c>
      <c r="AQ302" s="261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4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2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295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317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6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9" t="str">
        <f>IF(BS_CONTROLE[[#This Row],[Local - Partida]]=0, "-", BS_CONTROLE[[#This Row],[Local - Partida]])</f>
        <v>-</v>
      </c>
      <c r="AL303" s="259" t="str">
        <f>IF(BS_CONTROLE[[#This Row],[Local - Encerramento]]=0, "-", BS_CONTROLE[[#This Row],[Local - Encerramento]])</f>
        <v>-</v>
      </c>
      <c r="AM303" s="259" t="str">
        <f>IF(BS_CONTROLE[[#This Row],[Entre - Estações]]=0, "-", BS_CONTROLE[[#This Row],[Entre - Estações]])</f>
        <v>-</v>
      </c>
      <c r="AN303" s="259" t="str">
        <f>IF(BS_CONTROLE[[#This Row],[SB]]=0, "-", BS_CONTROLE[[#This Row],[SB]])</f>
        <v>-</v>
      </c>
      <c r="AO303" s="260" t="str">
        <f>IF(BS_CONTROLE[[#This Row],[SUB]]=0, "-", BS_CONTROLE[[#This Row],[SUB]])</f>
        <v>-</v>
      </c>
      <c r="AP303" s="261" t="str">
        <f>IF(BS_CONTROLE[[#This Row],[KM - Inicio]]=0, "-", BS_CONTROLE[[#This Row],[KM - Inicio]])</f>
        <v>-</v>
      </c>
      <c r="AQ303" s="261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4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2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295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317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6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9" t="str">
        <f>IF(BS_CONTROLE[[#This Row],[Local - Partida]]=0, "-", BS_CONTROLE[[#This Row],[Local - Partida]])</f>
        <v>-</v>
      </c>
      <c r="AL304" s="259" t="str">
        <f>IF(BS_CONTROLE[[#This Row],[Local - Encerramento]]=0, "-", BS_CONTROLE[[#This Row],[Local - Encerramento]])</f>
        <v>-</v>
      </c>
      <c r="AM304" s="259" t="str">
        <f>IF(BS_CONTROLE[[#This Row],[Entre - Estações]]=0, "-", BS_CONTROLE[[#This Row],[Entre - Estações]])</f>
        <v>-</v>
      </c>
      <c r="AN304" s="259" t="str">
        <f>IF(BS_CONTROLE[[#This Row],[SB]]=0, "-", BS_CONTROLE[[#This Row],[SB]])</f>
        <v>-</v>
      </c>
      <c r="AO304" s="260" t="str">
        <f>IF(BS_CONTROLE[[#This Row],[SUB]]=0, "-", BS_CONTROLE[[#This Row],[SUB]])</f>
        <v>-</v>
      </c>
      <c r="AP304" s="261" t="str">
        <f>IF(BS_CONTROLE[[#This Row],[KM - Inicio]]=0, "-", BS_CONTROLE[[#This Row],[KM - Inicio]])</f>
        <v>-</v>
      </c>
      <c r="AQ304" s="261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4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2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295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317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6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9" t="str">
        <f>IF(BS_CONTROLE[[#This Row],[Local - Partida]]=0, "-", BS_CONTROLE[[#This Row],[Local - Partida]])</f>
        <v>-</v>
      </c>
      <c r="AL305" s="259" t="str">
        <f>IF(BS_CONTROLE[[#This Row],[Local - Encerramento]]=0, "-", BS_CONTROLE[[#This Row],[Local - Encerramento]])</f>
        <v>-</v>
      </c>
      <c r="AM305" s="259" t="str">
        <f>IF(BS_CONTROLE[[#This Row],[Entre - Estações]]=0, "-", BS_CONTROLE[[#This Row],[Entre - Estações]])</f>
        <v>-</v>
      </c>
      <c r="AN305" s="259" t="str">
        <f>IF(BS_CONTROLE[[#This Row],[SB]]=0, "-", BS_CONTROLE[[#This Row],[SB]])</f>
        <v>-</v>
      </c>
      <c r="AO305" s="260" t="str">
        <f>IF(BS_CONTROLE[[#This Row],[SUB]]=0, "-", BS_CONTROLE[[#This Row],[SUB]])</f>
        <v>-</v>
      </c>
      <c r="AP305" s="261" t="str">
        <f>IF(BS_CONTROLE[[#This Row],[KM - Inicio]]=0, "-", BS_CONTROLE[[#This Row],[KM - Inicio]])</f>
        <v>-</v>
      </c>
      <c r="AQ305" s="261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4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2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295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317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6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9" t="str">
        <f>IF(BS_CONTROLE[[#This Row],[Local - Partida]]=0, "-", BS_CONTROLE[[#This Row],[Local - Partida]])</f>
        <v>-</v>
      </c>
      <c r="AL306" s="259" t="str">
        <f>IF(BS_CONTROLE[[#This Row],[Local - Encerramento]]=0, "-", BS_CONTROLE[[#This Row],[Local - Encerramento]])</f>
        <v>-</v>
      </c>
      <c r="AM306" s="259" t="str">
        <f>IF(BS_CONTROLE[[#This Row],[Entre - Estações]]=0, "-", BS_CONTROLE[[#This Row],[Entre - Estações]])</f>
        <v>-</v>
      </c>
      <c r="AN306" s="259" t="str">
        <f>IF(BS_CONTROLE[[#This Row],[SB]]=0, "-", BS_CONTROLE[[#This Row],[SB]])</f>
        <v>-</v>
      </c>
      <c r="AO306" s="260" t="str">
        <f>IF(BS_CONTROLE[[#This Row],[SUB]]=0, "-", BS_CONTROLE[[#This Row],[SUB]])</f>
        <v>-</v>
      </c>
      <c r="AP306" s="261" t="str">
        <f>IF(BS_CONTROLE[[#This Row],[KM - Inicio]]=0, "-", BS_CONTROLE[[#This Row],[KM - Inicio]])</f>
        <v>-</v>
      </c>
      <c r="AQ306" s="261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4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2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295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317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6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9" t="str">
        <f>IF(BS_CONTROLE[[#This Row],[Local - Partida]]=0, "-", BS_CONTROLE[[#This Row],[Local - Partida]])</f>
        <v>-</v>
      </c>
      <c r="AL307" s="259" t="str">
        <f>IF(BS_CONTROLE[[#This Row],[Local - Encerramento]]=0, "-", BS_CONTROLE[[#This Row],[Local - Encerramento]])</f>
        <v>-</v>
      </c>
      <c r="AM307" s="259" t="str">
        <f>IF(BS_CONTROLE[[#This Row],[Entre - Estações]]=0, "-", BS_CONTROLE[[#This Row],[Entre - Estações]])</f>
        <v>-</v>
      </c>
      <c r="AN307" s="259" t="str">
        <f>IF(BS_CONTROLE[[#This Row],[SB]]=0, "-", BS_CONTROLE[[#This Row],[SB]])</f>
        <v>-</v>
      </c>
      <c r="AO307" s="260" t="str">
        <f>IF(BS_CONTROLE[[#This Row],[SUB]]=0, "-", BS_CONTROLE[[#This Row],[SUB]])</f>
        <v>-</v>
      </c>
      <c r="AP307" s="261" t="str">
        <f>IF(BS_CONTROLE[[#This Row],[KM - Inicio]]=0, "-", BS_CONTROLE[[#This Row],[KM - Inicio]])</f>
        <v>-</v>
      </c>
      <c r="AQ307" s="261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4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2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295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317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6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9" t="str">
        <f>IF(BS_CONTROLE[[#This Row],[Local - Partida]]=0, "-", BS_CONTROLE[[#This Row],[Local - Partida]])</f>
        <v>-</v>
      </c>
      <c r="AL308" s="259" t="str">
        <f>IF(BS_CONTROLE[[#This Row],[Local - Encerramento]]=0, "-", BS_CONTROLE[[#This Row],[Local - Encerramento]])</f>
        <v>-</v>
      </c>
      <c r="AM308" s="259" t="str">
        <f>IF(BS_CONTROLE[[#This Row],[Entre - Estações]]=0, "-", BS_CONTROLE[[#This Row],[Entre - Estações]])</f>
        <v>-</v>
      </c>
      <c r="AN308" s="259" t="str">
        <f>IF(BS_CONTROLE[[#This Row],[SB]]=0, "-", BS_CONTROLE[[#This Row],[SB]])</f>
        <v>-</v>
      </c>
      <c r="AO308" s="260" t="str">
        <f>IF(BS_CONTROLE[[#This Row],[SUB]]=0, "-", BS_CONTROLE[[#This Row],[SUB]])</f>
        <v>-</v>
      </c>
      <c r="AP308" s="261" t="str">
        <f>IF(BS_CONTROLE[[#This Row],[KM - Inicio]]=0, "-", BS_CONTROLE[[#This Row],[KM - Inicio]])</f>
        <v>-</v>
      </c>
      <c r="AQ308" s="261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4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2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295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317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6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9" t="str">
        <f>IF(BS_CONTROLE[[#This Row],[Local - Partida]]=0, "-", BS_CONTROLE[[#This Row],[Local - Partida]])</f>
        <v>-</v>
      </c>
      <c r="AL309" s="259" t="str">
        <f>IF(BS_CONTROLE[[#This Row],[Local - Encerramento]]=0, "-", BS_CONTROLE[[#This Row],[Local - Encerramento]])</f>
        <v>-</v>
      </c>
      <c r="AM309" s="259" t="str">
        <f>IF(BS_CONTROLE[[#This Row],[Entre - Estações]]=0, "-", BS_CONTROLE[[#This Row],[Entre - Estações]])</f>
        <v>-</v>
      </c>
      <c r="AN309" s="259" t="str">
        <f>IF(BS_CONTROLE[[#This Row],[SB]]=0, "-", BS_CONTROLE[[#This Row],[SB]])</f>
        <v>-</v>
      </c>
      <c r="AO309" s="260" t="str">
        <f>IF(BS_CONTROLE[[#This Row],[SUB]]=0, "-", BS_CONTROLE[[#This Row],[SUB]])</f>
        <v>-</v>
      </c>
      <c r="AP309" s="261" t="str">
        <f>IF(BS_CONTROLE[[#This Row],[KM - Inicio]]=0, "-", BS_CONTROLE[[#This Row],[KM - Inicio]])</f>
        <v>-</v>
      </c>
      <c r="AQ309" s="261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4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2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296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317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6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9" t="str">
        <f>IF(BS_CONTROLE[[#This Row],[Local - Partida]]=0, "-", BS_CONTROLE[[#This Row],[Local - Partida]])</f>
        <v>-</v>
      </c>
      <c r="AL310" s="259" t="str">
        <f>IF(BS_CONTROLE[[#This Row],[Local - Encerramento]]=0, "-", BS_CONTROLE[[#This Row],[Local - Encerramento]])</f>
        <v>-</v>
      </c>
      <c r="AM310" s="259" t="str">
        <f>IF(BS_CONTROLE[[#This Row],[Entre - Estações]]=0, "-", BS_CONTROLE[[#This Row],[Entre - Estações]])</f>
        <v>-</v>
      </c>
      <c r="AN310" s="259" t="str">
        <f>IF(BS_CONTROLE[[#This Row],[SB]]=0, "-", BS_CONTROLE[[#This Row],[SB]])</f>
        <v>-</v>
      </c>
      <c r="AO310" s="260" t="str">
        <f>IF(BS_CONTROLE[[#This Row],[SUB]]=0, "-", BS_CONTROLE[[#This Row],[SUB]])</f>
        <v>-</v>
      </c>
      <c r="AP310" s="261" t="str">
        <f>IF(BS_CONTROLE[[#This Row],[KM - Inicio]]=0, "-", BS_CONTROLE[[#This Row],[KM - Inicio]])</f>
        <v>-</v>
      </c>
      <c r="AQ310" s="261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4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2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295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317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6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9" t="str">
        <f>IF(BS_CONTROLE[[#This Row],[Local - Partida]]=0, "-", BS_CONTROLE[[#This Row],[Local - Partida]])</f>
        <v>-</v>
      </c>
      <c r="AL311" s="259" t="str">
        <f>IF(BS_CONTROLE[[#This Row],[Local - Encerramento]]=0, "-", BS_CONTROLE[[#This Row],[Local - Encerramento]])</f>
        <v>-</v>
      </c>
      <c r="AM311" s="259" t="str">
        <f>IF(BS_CONTROLE[[#This Row],[Entre - Estações]]=0, "-", BS_CONTROLE[[#This Row],[Entre - Estações]])</f>
        <v>-</v>
      </c>
      <c r="AN311" s="259" t="str">
        <f>IF(BS_CONTROLE[[#This Row],[SB]]=0, "-", BS_CONTROLE[[#This Row],[SB]])</f>
        <v>-</v>
      </c>
      <c r="AO311" s="260" t="str">
        <f>IF(BS_CONTROLE[[#This Row],[SUB]]=0, "-", BS_CONTROLE[[#This Row],[SUB]])</f>
        <v>-</v>
      </c>
      <c r="AP311" s="261" t="str">
        <f>IF(BS_CONTROLE[[#This Row],[KM - Inicio]]=0, "-", BS_CONTROLE[[#This Row],[KM - Inicio]])</f>
        <v>-</v>
      </c>
      <c r="AQ311" s="261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4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2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295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317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6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9" t="str">
        <f>IF(BS_CONTROLE[[#This Row],[Local - Partida]]=0, "-", BS_CONTROLE[[#This Row],[Local - Partida]])</f>
        <v>-</v>
      </c>
      <c r="AL312" s="259" t="str">
        <f>IF(BS_CONTROLE[[#This Row],[Local - Encerramento]]=0, "-", BS_CONTROLE[[#This Row],[Local - Encerramento]])</f>
        <v>-</v>
      </c>
      <c r="AM312" s="259" t="str">
        <f>IF(BS_CONTROLE[[#This Row],[Entre - Estações]]=0, "-", BS_CONTROLE[[#This Row],[Entre - Estações]])</f>
        <v>-</v>
      </c>
      <c r="AN312" s="259" t="str">
        <f>IF(BS_CONTROLE[[#This Row],[SB]]=0, "-", BS_CONTROLE[[#This Row],[SB]])</f>
        <v>-</v>
      </c>
      <c r="AO312" s="260" t="str">
        <f>IF(BS_CONTROLE[[#This Row],[SUB]]=0, "-", BS_CONTROLE[[#This Row],[SUB]])</f>
        <v>-</v>
      </c>
      <c r="AP312" s="261" t="str">
        <f>IF(BS_CONTROLE[[#This Row],[KM - Inicio]]=0, "-", BS_CONTROLE[[#This Row],[KM - Inicio]])</f>
        <v>-</v>
      </c>
      <c r="AQ312" s="261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4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2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295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317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6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9" t="str">
        <f>IF(BS_CONTROLE[[#This Row],[Local - Partida]]=0, "-", BS_CONTROLE[[#This Row],[Local - Partida]])</f>
        <v>-</v>
      </c>
      <c r="AL313" s="259" t="str">
        <f>IF(BS_CONTROLE[[#This Row],[Local - Encerramento]]=0, "-", BS_CONTROLE[[#This Row],[Local - Encerramento]])</f>
        <v>-</v>
      </c>
      <c r="AM313" s="259" t="str">
        <f>IF(BS_CONTROLE[[#This Row],[Entre - Estações]]=0, "-", BS_CONTROLE[[#This Row],[Entre - Estações]])</f>
        <v>-</v>
      </c>
      <c r="AN313" s="259" t="str">
        <f>IF(BS_CONTROLE[[#This Row],[SB]]=0, "-", BS_CONTROLE[[#This Row],[SB]])</f>
        <v>-</v>
      </c>
      <c r="AO313" s="260" t="str">
        <f>IF(BS_CONTROLE[[#This Row],[SUB]]=0, "-", BS_CONTROLE[[#This Row],[SUB]])</f>
        <v>-</v>
      </c>
      <c r="AP313" s="261" t="str">
        <f>IF(BS_CONTROLE[[#This Row],[KM - Inicio]]=0, "-", BS_CONTROLE[[#This Row],[KM - Inicio]])</f>
        <v>-</v>
      </c>
      <c r="AQ313" s="261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4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2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295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317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6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9" t="str">
        <f>IF(BS_CONTROLE[[#This Row],[Local - Partida]]=0, "-", BS_CONTROLE[[#This Row],[Local - Partida]])</f>
        <v>-</v>
      </c>
      <c r="AL314" s="259" t="str">
        <f>IF(BS_CONTROLE[[#This Row],[Local - Encerramento]]=0, "-", BS_CONTROLE[[#This Row],[Local - Encerramento]])</f>
        <v>-</v>
      </c>
      <c r="AM314" s="259" t="str">
        <f>IF(BS_CONTROLE[[#This Row],[Entre - Estações]]=0, "-", BS_CONTROLE[[#This Row],[Entre - Estações]])</f>
        <v>-</v>
      </c>
      <c r="AN314" s="259" t="str">
        <f>IF(BS_CONTROLE[[#This Row],[SB]]=0, "-", BS_CONTROLE[[#This Row],[SB]])</f>
        <v>-</v>
      </c>
      <c r="AO314" s="260" t="str">
        <f>IF(BS_CONTROLE[[#This Row],[SUB]]=0, "-", BS_CONTROLE[[#This Row],[SUB]])</f>
        <v>-</v>
      </c>
      <c r="AP314" s="261" t="str">
        <f>IF(BS_CONTROLE[[#This Row],[KM - Inicio]]=0, "-", BS_CONTROLE[[#This Row],[KM - Inicio]])</f>
        <v>-</v>
      </c>
      <c r="AQ314" s="261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4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2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295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317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6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9" t="str">
        <f>IF(BS_CONTROLE[[#This Row],[Local - Partida]]=0, "-", BS_CONTROLE[[#This Row],[Local - Partida]])</f>
        <v>-</v>
      </c>
      <c r="AL315" s="259" t="str">
        <f>IF(BS_CONTROLE[[#This Row],[Local - Encerramento]]=0, "-", BS_CONTROLE[[#This Row],[Local - Encerramento]])</f>
        <v>-</v>
      </c>
      <c r="AM315" s="259" t="str">
        <f>IF(BS_CONTROLE[[#This Row],[Entre - Estações]]=0, "-", BS_CONTROLE[[#This Row],[Entre - Estações]])</f>
        <v>-</v>
      </c>
      <c r="AN315" s="259" t="str">
        <f>IF(BS_CONTROLE[[#This Row],[SB]]=0, "-", BS_CONTROLE[[#This Row],[SB]])</f>
        <v>-</v>
      </c>
      <c r="AO315" s="260" t="str">
        <f>IF(BS_CONTROLE[[#This Row],[SUB]]=0, "-", BS_CONTROLE[[#This Row],[SUB]])</f>
        <v>-</v>
      </c>
      <c r="AP315" s="261" t="str">
        <f>IF(BS_CONTROLE[[#This Row],[KM - Inicio]]=0, "-", BS_CONTROLE[[#This Row],[KM - Inicio]])</f>
        <v>-</v>
      </c>
      <c r="AQ315" s="261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4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2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295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317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6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9" t="str">
        <f>IF(BS_CONTROLE[[#This Row],[Local - Partida]]=0, "-", BS_CONTROLE[[#This Row],[Local - Partida]])</f>
        <v>-</v>
      </c>
      <c r="AL316" s="259" t="str">
        <f>IF(BS_CONTROLE[[#This Row],[Local - Encerramento]]=0, "-", BS_CONTROLE[[#This Row],[Local - Encerramento]])</f>
        <v>-</v>
      </c>
      <c r="AM316" s="259" t="str">
        <f>IF(BS_CONTROLE[[#This Row],[Entre - Estações]]=0, "-", BS_CONTROLE[[#This Row],[Entre - Estações]])</f>
        <v>-</v>
      </c>
      <c r="AN316" s="259" t="str">
        <f>IF(BS_CONTROLE[[#This Row],[SB]]=0, "-", BS_CONTROLE[[#This Row],[SB]])</f>
        <v>-</v>
      </c>
      <c r="AO316" s="260" t="str">
        <f>IF(BS_CONTROLE[[#This Row],[SUB]]=0, "-", BS_CONTROLE[[#This Row],[SUB]])</f>
        <v>-</v>
      </c>
      <c r="AP316" s="261" t="str">
        <f>IF(BS_CONTROLE[[#This Row],[KM - Inicio]]=0, "-", BS_CONTROLE[[#This Row],[KM - Inicio]])</f>
        <v>-</v>
      </c>
      <c r="AQ316" s="261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4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2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295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317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6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9" t="str">
        <f>IF(BS_CONTROLE[[#This Row],[Local - Partida]]=0, "-", BS_CONTROLE[[#This Row],[Local - Partida]])</f>
        <v>-</v>
      </c>
      <c r="AL317" s="259" t="str">
        <f>IF(BS_CONTROLE[[#This Row],[Local - Encerramento]]=0, "-", BS_CONTROLE[[#This Row],[Local - Encerramento]])</f>
        <v>-</v>
      </c>
      <c r="AM317" s="259" t="str">
        <f>IF(BS_CONTROLE[[#This Row],[Entre - Estações]]=0, "-", BS_CONTROLE[[#This Row],[Entre - Estações]])</f>
        <v>-</v>
      </c>
      <c r="AN317" s="259" t="str">
        <f>IF(BS_CONTROLE[[#This Row],[SB]]=0, "-", BS_CONTROLE[[#This Row],[SB]])</f>
        <v>-</v>
      </c>
      <c r="AO317" s="260" t="str">
        <f>IF(BS_CONTROLE[[#This Row],[SUB]]=0, "-", BS_CONTROLE[[#This Row],[SUB]])</f>
        <v>-</v>
      </c>
      <c r="AP317" s="261" t="str">
        <f>IF(BS_CONTROLE[[#This Row],[KM - Inicio]]=0, "-", BS_CONTROLE[[#This Row],[KM - Inicio]])</f>
        <v>-</v>
      </c>
      <c r="AQ317" s="261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4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2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295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317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6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9" t="str">
        <f>IF(BS_CONTROLE[[#This Row],[Local - Partida]]=0, "-", BS_CONTROLE[[#This Row],[Local - Partida]])</f>
        <v>-</v>
      </c>
      <c r="AL318" s="259" t="str">
        <f>IF(BS_CONTROLE[[#This Row],[Local - Encerramento]]=0, "-", BS_CONTROLE[[#This Row],[Local - Encerramento]])</f>
        <v>-</v>
      </c>
      <c r="AM318" s="259" t="str">
        <f>IF(BS_CONTROLE[[#This Row],[Entre - Estações]]=0, "-", BS_CONTROLE[[#This Row],[Entre - Estações]])</f>
        <v>-</v>
      </c>
      <c r="AN318" s="259" t="str">
        <f>IF(BS_CONTROLE[[#This Row],[SB]]=0, "-", BS_CONTROLE[[#This Row],[SB]])</f>
        <v>-</v>
      </c>
      <c r="AO318" s="260" t="str">
        <f>IF(BS_CONTROLE[[#This Row],[SUB]]=0, "-", BS_CONTROLE[[#This Row],[SUB]])</f>
        <v>-</v>
      </c>
      <c r="AP318" s="261" t="str">
        <f>IF(BS_CONTROLE[[#This Row],[KM - Inicio]]=0, "-", BS_CONTROLE[[#This Row],[KM - Inicio]])</f>
        <v>-</v>
      </c>
      <c r="AQ318" s="261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4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2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295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317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6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9" t="str">
        <f>IF(BS_CONTROLE[[#This Row],[Local - Partida]]=0, "-", BS_CONTROLE[[#This Row],[Local - Partida]])</f>
        <v>-</v>
      </c>
      <c r="AL319" s="259" t="str">
        <f>IF(BS_CONTROLE[[#This Row],[Local - Encerramento]]=0, "-", BS_CONTROLE[[#This Row],[Local - Encerramento]])</f>
        <v>-</v>
      </c>
      <c r="AM319" s="259" t="str">
        <f>IF(BS_CONTROLE[[#This Row],[Entre - Estações]]=0, "-", BS_CONTROLE[[#This Row],[Entre - Estações]])</f>
        <v>-</v>
      </c>
      <c r="AN319" s="259" t="str">
        <f>IF(BS_CONTROLE[[#This Row],[SB]]=0, "-", BS_CONTROLE[[#This Row],[SB]])</f>
        <v>-</v>
      </c>
      <c r="AO319" s="260" t="str">
        <f>IF(BS_CONTROLE[[#This Row],[SUB]]=0, "-", BS_CONTROLE[[#This Row],[SUB]])</f>
        <v>-</v>
      </c>
      <c r="AP319" s="261" t="str">
        <f>IF(BS_CONTROLE[[#This Row],[KM - Inicio]]=0, "-", BS_CONTROLE[[#This Row],[KM - Inicio]])</f>
        <v>-</v>
      </c>
      <c r="AQ319" s="261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4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2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295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317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6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9" t="str">
        <f>IF(BS_CONTROLE[[#This Row],[Local - Partida]]=0, "-", BS_CONTROLE[[#This Row],[Local - Partida]])</f>
        <v>-</v>
      </c>
      <c r="AL320" s="259" t="str">
        <f>IF(BS_CONTROLE[[#This Row],[Local - Encerramento]]=0, "-", BS_CONTROLE[[#This Row],[Local - Encerramento]])</f>
        <v>-</v>
      </c>
      <c r="AM320" s="259" t="str">
        <f>IF(BS_CONTROLE[[#This Row],[Entre - Estações]]=0, "-", BS_CONTROLE[[#This Row],[Entre - Estações]])</f>
        <v>-</v>
      </c>
      <c r="AN320" s="259" t="str">
        <f>IF(BS_CONTROLE[[#This Row],[SB]]=0, "-", BS_CONTROLE[[#This Row],[SB]])</f>
        <v>-</v>
      </c>
      <c r="AO320" s="260" t="str">
        <f>IF(BS_CONTROLE[[#This Row],[SUB]]=0, "-", BS_CONTROLE[[#This Row],[SUB]])</f>
        <v>-</v>
      </c>
      <c r="AP320" s="261" t="str">
        <f>IF(BS_CONTROLE[[#This Row],[KM - Inicio]]=0, "-", BS_CONTROLE[[#This Row],[KM - Inicio]])</f>
        <v>-</v>
      </c>
      <c r="AQ320" s="261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4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2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295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317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6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9" t="str">
        <f>IF(BS_CONTROLE[[#This Row],[Local - Partida]]=0, "-", BS_CONTROLE[[#This Row],[Local - Partida]])</f>
        <v>-</v>
      </c>
      <c r="AL321" s="259" t="str">
        <f>IF(BS_CONTROLE[[#This Row],[Local - Encerramento]]=0, "-", BS_CONTROLE[[#This Row],[Local - Encerramento]])</f>
        <v>-</v>
      </c>
      <c r="AM321" s="259" t="str">
        <f>IF(BS_CONTROLE[[#This Row],[Entre - Estações]]=0, "-", BS_CONTROLE[[#This Row],[Entre - Estações]])</f>
        <v>-</v>
      </c>
      <c r="AN321" s="259" t="str">
        <f>IF(BS_CONTROLE[[#This Row],[SB]]=0, "-", BS_CONTROLE[[#This Row],[SB]])</f>
        <v>-</v>
      </c>
      <c r="AO321" s="260" t="str">
        <f>IF(BS_CONTROLE[[#This Row],[SUB]]=0, "-", BS_CONTROLE[[#This Row],[SUB]])</f>
        <v>-</v>
      </c>
      <c r="AP321" s="261" t="str">
        <f>IF(BS_CONTROLE[[#This Row],[KM - Inicio]]=0, "-", BS_CONTROLE[[#This Row],[KM - Inicio]])</f>
        <v>-</v>
      </c>
      <c r="AQ321" s="261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4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2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296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317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6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9" t="str">
        <f>IF(BS_CONTROLE[[#This Row],[Local - Partida]]=0, "-", BS_CONTROLE[[#This Row],[Local - Partida]])</f>
        <v>-</v>
      </c>
      <c r="AL322" s="259" t="str">
        <f>IF(BS_CONTROLE[[#This Row],[Local - Encerramento]]=0, "-", BS_CONTROLE[[#This Row],[Local - Encerramento]])</f>
        <v>-</v>
      </c>
      <c r="AM322" s="259" t="str">
        <f>IF(BS_CONTROLE[[#This Row],[Entre - Estações]]=0, "-", BS_CONTROLE[[#This Row],[Entre - Estações]])</f>
        <v>-</v>
      </c>
      <c r="AN322" s="259" t="str">
        <f>IF(BS_CONTROLE[[#This Row],[SB]]=0, "-", BS_CONTROLE[[#This Row],[SB]])</f>
        <v>-</v>
      </c>
      <c r="AO322" s="260" t="str">
        <f>IF(BS_CONTROLE[[#This Row],[SUB]]=0, "-", BS_CONTROLE[[#This Row],[SUB]])</f>
        <v>-</v>
      </c>
      <c r="AP322" s="261" t="str">
        <f>IF(BS_CONTROLE[[#This Row],[KM - Inicio]]=0, "-", BS_CONTROLE[[#This Row],[KM - Inicio]])</f>
        <v>-</v>
      </c>
      <c r="AQ322" s="261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4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2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295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317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6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9" t="str">
        <f>IF(BS_CONTROLE[[#This Row],[Local - Partida]]=0, "-", BS_CONTROLE[[#This Row],[Local - Partida]])</f>
        <v>-</v>
      </c>
      <c r="AL323" s="259" t="str">
        <f>IF(BS_CONTROLE[[#This Row],[Local - Encerramento]]=0, "-", BS_CONTROLE[[#This Row],[Local - Encerramento]])</f>
        <v>-</v>
      </c>
      <c r="AM323" s="259" t="str">
        <f>IF(BS_CONTROLE[[#This Row],[Entre - Estações]]=0, "-", BS_CONTROLE[[#This Row],[Entre - Estações]])</f>
        <v>-</v>
      </c>
      <c r="AN323" s="259" t="str">
        <f>IF(BS_CONTROLE[[#This Row],[SB]]=0, "-", BS_CONTROLE[[#This Row],[SB]])</f>
        <v>-</v>
      </c>
      <c r="AO323" s="260" t="str">
        <f>IF(BS_CONTROLE[[#This Row],[SUB]]=0, "-", BS_CONTROLE[[#This Row],[SUB]])</f>
        <v>-</v>
      </c>
      <c r="AP323" s="261" t="str">
        <f>IF(BS_CONTROLE[[#This Row],[KM - Inicio]]=0, "-", BS_CONTROLE[[#This Row],[KM - Inicio]])</f>
        <v>-</v>
      </c>
      <c r="AQ323" s="261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4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2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295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317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6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9" t="str">
        <f>IF(BS_CONTROLE[[#This Row],[Local - Partida]]=0, "-", BS_CONTROLE[[#This Row],[Local - Partida]])</f>
        <v>-</v>
      </c>
      <c r="AL324" s="259" t="str">
        <f>IF(BS_CONTROLE[[#This Row],[Local - Encerramento]]=0, "-", BS_CONTROLE[[#This Row],[Local - Encerramento]])</f>
        <v>-</v>
      </c>
      <c r="AM324" s="259" t="str">
        <f>IF(BS_CONTROLE[[#This Row],[Entre - Estações]]=0, "-", BS_CONTROLE[[#This Row],[Entre - Estações]])</f>
        <v>-</v>
      </c>
      <c r="AN324" s="259" t="str">
        <f>IF(BS_CONTROLE[[#This Row],[SB]]=0, "-", BS_CONTROLE[[#This Row],[SB]])</f>
        <v>-</v>
      </c>
      <c r="AO324" s="260" t="str">
        <f>IF(BS_CONTROLE[[#This Row],[SUB]]=0, "-", BS_CONTROLE[[#This Row],[SUB]])</f>
        <v>-</v>
      </c>
      <c r="AP324" s="261" t="str">
        <f>IF(BS_CONTROLE[[#This Row],[KM - Inicio]]=0, "-", BS_CONTROLE[[#This Row],[KM - Inicio]])</f>
        <v>-</v>
      </c>
      <c r="AQ324" s="261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4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2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295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317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6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9" t="str">
        <f>IF(BS_CONTROLE[[#This Row],[Local - Partida]]=0, "-", BS_CONTROLE[[#This Row],[Local - Partida]])</f>
        <v>-</v>
      </c>
      <c r="AL325" s="259" t="str">
        <f>IF(BS_CONTROLE[[#This Row],[Local - Encerramento]]=0, "-", BS_CONTROLE[[#This Row],[Local - Encerramento]])</f>
        <v>-</v>
      </c>
      <c r="AM325" s="259" t="str">
        <f>IF(BS_CONTROLE[[#This Row],[Entre - Estações]]=0, "-", BS_CONTROLE[[#This Row],[Entre - Estações]])</f>
        <v>-</v>
      </c>
      <c r="AN325" s="259" t="str">
        <f>IF(BS_CONTROLE[[#This Row],[SB]]=0, "-", BS_CONTROLE[[#This Row],[SB]])</f>
        <v>-</v>
      </c>
      <c r="AO325" s="260" t="str">
        <f>IF(BS_CONTROLE[[#This Row],[SUB]]=0, "-", BS_CONTROLE[[#This Row],[SUB]])</f>
        <v>-</v>
      </c>
      <c r="AP325" s="261" t="str">
        <f>IF(BS_CONTROLE[[#This Row],[KM - Inicio]]=0, "-", BS_CONTROLE[[#This Row],[KM - Inicio]])</f>
        <v>-</v>
      </c>
      <c r="AQ325" s="261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4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2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295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317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6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9" t="str">
        <f>IF(BS_CONTROLE[[#This Row],[Local - Partida]]=0, "-", BS_CONTROLE[[#This Row],[Local - Partida]])</f>
        <v>-</v>
      </c>
      <c r="AL326" s="259" t="str">
        <f>IF(BS_CONTROLE[[#This Row],[Local - Encerramento]]=0, "-", BS_CONTROLE[[#This Row],[Local - Encerramento]])</f>
        <v>-</v>
      </c>
      <c r="AM326" s="259" t="str">
        <f>IF(BS_CONTROLE[[#This Row],[Entre - Estações]]=0, "-", BS_CONTROLE[[#This Row],[Entre - Estações]])</f>
        <v>-</v>
      </c>
      <c r="AN326" s="259" t="str">
        <f>IF(BS_CONTROLE[[#This Row],[SB]]=0, "-", BS_CONTROLE[[#This Row],[SB]])</f>
        <v>-</v>
      </c>
      <c r="AO326" s="260" t="str">
        <f>IF(BS_CONTROLE[[#This Row],[SUB]]=0, "-", BS_CONTROLE[[#This Row],[SUB]])</f>
        <v>-</v>
      </c>
      <c r="AP326" s="261" t="str">
        <f>IF(BS_CONTROLE[[#This Row],[KM - Inicio]]=0, "-", BS_CONTROLE[[#This Row],[KM - Inicio]])</f>
        <v>-</v>
      </c>
      <c r="AQ326" s="261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4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2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295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317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6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9" t="str">
        <f>IF(BS_CONTROLE[[#This Row],[Local - Partida]]=0, "-", BS_CONTROLE[[#This Row],[Local - Partida]])</f>
        <v>-</v>
      </c>
      <c r="AL327" s="259" t="str">
        <f>IF(BS_CONTROLE[[#This Row],[Local - Encerramento]]=0, "-", BS_CONTROLE[[#This Row],[Local - Encerramento]])</f>
        <v>-</v>
      </c>
      <c r="AM327" s="259" t="str">
        <f>IF(BS_CONTROLE[[#This Row],[Entre - Estações]]=0, "-", BS_CONTROLE[[#This Row],[Entre - Estações]])</f>
        <v>-</v>
      </c>
      <c r="AN327" s="259" t="str">
        <f>IF(BS_CONTROLE[[#This Row],[SB]]=0, "-", BS_CONTROLE[[#This Row],[SB]])</f>
        <v>-</v>
      </c>
      <c r="AO327" s="260" t="str">
        <f>IF(BS_CONTROLE[[#This Row],[SUB]]=0, "-", BS_CONTROLE[[#This Row],[SUB]])</f>
        <v>-</v>
      </c>
      <c r="AP327" s="261" t="str">
        <f>IF(BS_CONTROLE[[#This Row],[KM - Inicio]]=0, "-", BS_CONTROLE[[#This Row],[KM - Inicio]])</f>
        <v>-</v>
      </c>
      <c r="AQ327" s="261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4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2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295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317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6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9" t="str">
        <f>IF(BS_CONTROLE[[#This Row],[Local - Partida]]=0, "-", BS_CONTROLE[[#This Row],[Local - Partida]])</f>
        <v>-</v>
      </c>
      <c r="AL328" s="259" t="str">
        <f>IF(BS_CONTROLE[[#This Row],[Local - Encerramento]]=0, "-", BS_CONTROLE[[#This Row],[Local - Encerramento]])</f>
        <v>-</v>
      </c>
      <c r="AM328" s="259" t="str">
        <f>IF(BS_CONTROLE[[#This Row],[Entre - Estações]]=0, "-", BS_CONTROLE[[#This Row],[Entre - Estações]])</f>
        <v>-</v>
      </c>
      <c r="AN328" s="259" t="str">
        <f>IF(BS_CONTROLE[[#This Row],[SB]]=0, "-", BS_CONTROLE[[#This Row],[SB]])</f>
        <v>-</v>
      </c>
      <c r="AO328" s="260" t="str">
        <f>IF(BS_CONTROLE[[#This Row],[SUB]]=0, "-", BS_CONTROLE[[#This Row],[SUB]])</f>
        <v>-</v>
      </c>
      <c r="AP328" s="261" t="str">
        <f>IF(BS_CONTROLE[[#This Row],[KM - Inicio]]=0, "-", BS_CONTROLE[[#This Row],[KM - Inicio]])</f>
        <v>-</v>
      </c>
      <c r="AQ328" s="261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4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2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295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317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6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9" t="str">
        <f>IF(BS_CONTROLE[[#This Row],[Local - Partida]]=0, "-", BS_CONTROLE[[#This Row],[Local - Partida]])</f>
        <v>-</v>
      </c>
      <c r="AL329" s="259" t="str">
        <f>IF(BS_CONTROLE[[#This Row],[Local - Encerramento]]=0, "-", BS_CONTROLE[[#This Row],[Local - Encerramento]])</f>
        <v>-</v>
      </c>
      <c r="AM329" s="259" t="str">
        <f>IF(BS_CONTROLE[[#This Row],[Entre - Estações]]=0, "-", BS_CONTROLE[[#This Row],[Entre - Estações]])</f>
        <v>-</v>
      </c>
      <c r="AN329" s="259" t="str">
        <f>IF(BS_CONTROLE[[#This Row],[SB]]=0, "-", BS_CONTROLE[[#This Row],[SB]])</f>
        <v>-</v>
      </c>
      <c r="AO329" s="260" t="str">
        <f>IF(BS_CONTROLE[[#This Row],[SUB]]=0, "-", BS_CONTROLE[[#This Row],[SUB]])</f>
        <v>-</v>
      </c>
      <c r="AP329" s="261" t="str">
        <f>IF(BS_CONTROLE[[#This Row],[KM - Inicio]]=0, "-", BS_CONTROLE[[#This Row],[KM - Inicio]])</f>
        <v>-</v>
      </c>
      <c r="AQ329" s="261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4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2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295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317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6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9" t="str">
        <f>IF(BS_CONTROLE[[#This Row],[Local - Partida]]=0, "-", BS_CONTROLE[[#This Row],[Local - Partida]])</f>
        <v>-</v>
      </c>
      <c r="AL330" s="259" t="str">
        <f>IF(BS_CONTROLE[[#This Row],[Local - Encerramento]]=0, "-", BS_CONTROLE[[#This Row],[Local - Encerramento]])</f>
        <v>-</v>
      </c>
      <c r="AM330" s="259" t="str">
        <f>IF(BS_CONTROLE[[#This Row],[Entre - Estações]]=0, "-", BS_CONTROLE[[#This Row],[Entre - Estações]])</f>
        <v>-</v>
      </c>
      <c r="AN330" s="259" t="str">
        <f>IF(BS_CONTROLE[[#This Row],[SB]]=0, "-", BS_CONTROLE[[#This Row],[SB]])</f>
        <v>-</v>
      </c>
      <c r="AO330" s="260" t="str">
        <f>IF(BS_CONTROLE[[#This Row],[SUB]]=0, "-", BS_CONTROLE[[#This Row],[SUB]])</f>
        <v>-</v>
      </c>
      <c r="AP330" s="261" t="str">
        <f>IF(BS_CONTROLE[[#This Row],[KM - Inicio]]=0, "-", BS_CONTROLE[[#This Row],[KM - Inicio]])</f>
        <v>-</v>
      </c>
      <c r="AQ330" s="261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4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2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295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317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6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9" t="str">
        <f>IF(BS_CONTROLE[[#This Row],[Local - Partida]]=0, "-", BS_CONTROLE[[#This Row],[Local - Partida]])</f>
        <v>-</v>
      </c>
      <c r="AL331" s="259" t="str">
        <f>IF(BS_CONTROLE[[#This Row],[Local - Encerramento]]=0, "-", BS_CONTROLE[[#This Row],[Local - Encerramento]])</f>
        <v>-</v>
      </c>
      <c r="AM331" s="259" t="str">
        <f>IF(BS_CONTROLE[[#This Row],[Entre - Estações]]=0, "-", BS_CONTROLE[[#This Row],[Entre - Estações]])</f>
        <v>-</v>
      </c>
      <c r="AN331" s="259" t="str">
        <f>IF(BS_CONTROLE[[#This Row],[SB]]=0, "-", BS_CONTROLE[[#This Row],[SB]])</f>
        <v>-</v>
      </c>
      <c r="AO331" s="260" t="str">
        <f>IF(BS_CONTROLE[[#This Row],[SUB]]=0, "-", BS_CONTROLE[[#This Row],[SUB]])</f>
        <v>-</v>
      </c>
      <c r="AP331" s="261" t="str">
        <f>IF(BS_CONTROLE[[#This Row],[KM - Inicio]]=0, "-", BS_CONTROLE[[#This Row],[KM - Inicio]])</f>
        <v>-</v>
      </c>
      <c r="AQ331" s="261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4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2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295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317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6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9" t="str">
        <f>IF(BS_CONTROLE[[#This Row],[Local - Partida]]=0, "-", BS_CONTROLE[[#This Row],[Local - Partida]])</f>
        <v>-</v>
      </c>
      <c r="AL332" s="259" t="str">
        <f>IF(BS_CONTROLE[[#This Row],[Local - Encerramento]]=0, "-", BS_CONTROLE[[#This Row],[Local - Encerramento]])</f>
        <v>-</v>
      </c>
      <c r="AM332" s="259" t="str">
        <f>IF(BS_CONTROLE[[#This Row],[Entre - Estações]]=0, "-", BS_CONTROLE[[#This Row],[Entre - Estações]])</f>
        <v>-</v>
      </c>
      <c r="AN332" s="259" t="str">
        <f>IF(BS_CONTROLE[[#This Row],[SB]]=0, "-", BS_CONTROLE[[#This Row],[SB]])</f>
        <v>-</v>
      </c>
      <c r="AO332" s="260" t="str">
        <f>IF(BS_CONTROLE[[#This Row],[SUB]]=0, "-", BS_CONTROLE[[#This Row],[SUB]])</f>
        <v>-</v>
      </c>
      <c r="AP332" s="261" t="str">
        <f>IF(BS_CONTROLE[[#This Row],[KM - Inicio]]=0, "-", BS_CONTROLE[[#This Row],[KM - Inicio]])</f>
        <v>-</v>
      </c>
      <c r="AQ332" s="261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4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2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295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317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6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9" t="str">
        <f>IF(BS_CONTROLE[[#This Row],[Local - Partida]]=0, "-", BS_CONTROLE[[#This Row],[Local - Partida]])</f>
        <v>-</v>
      </c>
      <c r="AL333" s="259" t="str">
        <f>IF(BS_CONTROLE[[#This Row],[Local - Encerramento]]=0, "-", BS_CONTROLE[[#This Row],[Local - Encerramento]])</f>
        <v>-</v>
      </c>
      <c r="AM333" s="259" t="str">
        <f>IF(BS_CONTROLE[[#This Row],[Entre - Estações]]=0, "-", BS_CONTROLE[[#This Row],[Entre - Estações]])</f>
        <v>-</v>
      </c>
      <c r="AN333" s="259" t="str">
        <f>IF(BS_CONTROLE[[#This Row],[SB]]=0, "-", BS_CONTROLE[[#This Row],[SB]])</f>
        <v>-</v>
      </c>
      <c r="AO333" s="260" t="str">
        <f>IF(BS_CONTROLE[[#This Row],[SUB]]=0, "-", BS_CONTROLE[[#This Row],[SUB]])</f>
        <v>-</v>
      </c>
      <c r="AP333" s="261" t="str">
        <f>IF(BS_CONTROLE[[#This Row],[KM - Inicio]]=0, "-", BS_CONTROLE[[#This Row],[KM - Inicio]])</f>
        <v>-</v>
      </c>
      <c r="AQ333" s="261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4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2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296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317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6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9" t="str">
        <f>IF(BS_CONTROLE[[#This Row],[Local - Partida]]=0, "-", BS_CONTROLE[[#This Row],[Local - Partida]])</f>
        <v>-</v>
      </c>
      <c r="AL334" s="259" t="str">
        <f>IF(BS_CONTROLE[[#This Row],[Local - Encerramento]]=0, "-", BS_CONTROLE[[#This Row],[Local - Encerramento]])</f>
        <v>-</v>
      </c>
      <c r="AM334" s="259" t="str">
        <f>IF(BS_CONTROLE[[#This Row],[Entre - Estações]]=0, "-", BS_CONTROLE[[#This Row],[Entre - Estações]])</f>
        <v>-</v>
      </c>
      <c r="AN334" s="259" t="str">
        <f>IF(BS_CONTROLE[[#This Row],[SB]]=0, "-", BS_CONTROLE[[#This Row],[SB]])</f>
        <v>-</v>
      </c>
      <c r="AO334" s="260" t="str">
        <f>IF(BS_CONTROLE[[#This Row],[SUB]]=0, "-", BS_CONTROLE[[#This Row],[SUB]])</f>
        <v>-</v>
      </c>
      <c r="AP334" s="261" t="str">
        <f>IF(BS_CONTROLE[[#This Row],[KM - Inicio]]=0, "-", BS_CONTROLE[[#This Row],[KM - Inicio]])</f>
        <v>-</v>
      </c>
      <c r="AQ334" s="261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4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2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295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317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6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9" t="str">
        <f>IF(BS_CONTROLE[[#This Row],[Local - Partida]]=0, "-", BS_CONTROLE[[#This Row],[Local - Partida]])</f>
        <v>-</v>
      </c>
      <c r="AL335" s="259" t="str">
        <f>IF(BS_CONTROLE[[#This Row],[Local - Encerramento]]=0, "-", BS_CONTROLE[[#This Row],[Local - Encerramento]])</f>
        <v>-</v>
      </c>
      <c r="AM335" s="259" t="str">
        <f>IF(BS_CONTROLE[[#This Row],[Entre - Estações]]=0, "-", BS_CONTROLE[[#This Row],[Entre - Estações]])</f>
        <v>-</v>
      </c>
      <c r="AN335" s="259" t="str">
        <f>IF(BS_CONTROLE[[#This Row],[SB]]=0, "-", BS_CONTROLE[[#This Row],[SB]])</f>
        <v>-</v>
      </c>
      <c r="AO335" s="260" t="str">
        <f>IF(BS_CONTROLE[[#This Row],[SUB]]=0, "-", BS_CONTROLE[[#This Row],[SUB]])</f>
        <v>-</v>
      </c>
      <c r="AP335" s="261" t="str">
        <f>IF(BS_CONTROLE[[#This Row],[KM - Inicio]]=0, "-", BS_CONTROLE[[#This Row],[KM - Inicio]])</f>
        <v>-</v>
      </c>
      <c r="AQ335" s="261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4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2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295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317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6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9" t="str">
        <f>IF(BS_CONTROLE[[#This Row],[Local - Partida]]=0, "-", BS_CONTROLE[[#This Row],[Local - Partida]])</f>
        <v>-</v>
      </c>
      <c r="AL336" s="259" t="str">
        <f>IF(BS_CONTROLE[[#This Row],[Local - Encerramento]]=0, "-", BS_CONTROLE[[#This Row],[Local - Encerramento]])</f>
        <v>-</v>
      </c>
      <c r="AM336" s="259" t="str">
        <f>IF(BS_CONTROLE[[#This Row],[Entre - Estações]]=0, "-", BS_CONTROLE[[#This Row],[Entre - Estações]])</f>
        <v>-</v>
      </c>
      <c r="AN336" s="259" t="str">
        <f>IF(BS_CONTROLE[[#This Row],[SB]]=0, "-", BS_CONTROLE[[#This Row],[SB]])</f>
        <v>-</v>
      </c>
      <c r="AO336" s="260" t="str">
        <f>IF(BS_CONTROLE[[#This Row],[SUB]]=0, "-", BS_CONTROLE[[#This Row],[SUB]])</f>
        <v>-</v>
      </c>
      <c r="AP336" s="261" t="str">
        <f>IF(BS_CONTROLE[[#This Row],[KM - Inicio]]=0, "-", BS_CONTROLE[[#This Row],[KM - Inicio]])</f>
        <v>-</v>
      </c>
      <c r="AQ336" s="261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4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2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295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317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6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9" t="str">
        <f>IF(BS_CONTROLE[[#This Row],[Local - Partida]]=0, "-", BS_CONTROLE[[#This Row],[Local - Partida]])</f>
        <v>-</v>
      </c>
      <c r="AL337" s="259" t="str">
        <f>IF(BS_CONTROLE[[#This Row],[Local - Encerramento]]=0, "-", BS_CONTROLE[[#This Row],[Local - Encerramento]])</f>
        <v>-</v>
      </c>
      <c r="AM337" s="259" t="str">
        <f>IF(BS_CONTROLE[[#This Row],[Entre - Estações]]=0, "-", BS_CONTROLE[[#This Row],[Entre - Estações]])</f>
        <v>-</v>
      </c>
      <c r="AN337" s="259" t="str">
        <f>IF(BS_CONTROLE[[#This Row],[SB]]=0, "-", BS_CONTROLE[[#This Row],[SB]])</f>
        <v>-</v>
      </c>
      <c r="AO337" s="260" t="str">
        <f>IF(BS_CONTROLE[[#This Row],[SUB]]=0, "-", BS_CONTROLE[[#This Row],[SUB]])</f>
        <v>-</v>
      </c>
      <c r="AP337" s="261" t="str">
        <f>IF(BS_CONTROLE[[#This Row],[KM - Inicio]]=0, "-", BS_CONTROLE[[#This Row],[KM - Inicio]])</f>
        <v>-</v>
      </c>
      <c r="AQ337" s="261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4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2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295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317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6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9" t="str">
        <f>IF(BS_CONTROLE[[#This Row],[Local - Partida]]=0, "-", BS_CONTROLE[[#This Row],[Local - Partida]])</f>
        <v>-</v>
      </c>
      <c r="AL338" s="259" t="str">
        <f>IF(BS_CONTROLE[[#This Row],[Local - Encerramento]]=0, "-", BS_CONTROLE[[#This Row],[Local - Encerramento]])</f>
        <v>-</v>
      </c>
      <c r="AM338" s="259" t="str">
        <f>IF(BS_CONTROLE[[#This Row],[Entre - Estações]]=0, "-", BS_CONTROLE[[#This Row],[Entre - Estações]])</f>
        <v>-</v>
      </c>
      <c r="AN338" s="259" t="str">
        <f>IF(BS_CONTROLE[[#This Row],[SB]]=0, "-", BS_CONTROLE[[#This Row],[SB]])</f>
        <v>-</v>
      </c>
      <c r="AO338" s="260" t="str">
        <f>IF(BS_CONTROLE[[#This Row],[SUB]]=0, "-", BS_CONTROLE[[#This Row],[SUB]])</f>
        <v>-</v>
      </c>
      <c r="AP338" s="261" t="str">
        <f>IF(BS_CONTROLE[[#This Row],[KM - Inicio]]=0, "-", BS_CONTROLE[[#This Row],[KM - Inicio]])</f>
        <v>-</v>
      </c>
      <c r="AQ338" s="261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4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2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295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317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6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9" t="str">
        <f>IF(BS_CONTROLE[[#This Row],[Local - Partida]]=0, "-", BS_CONTROLE[[#This Row],[Local - Partida]])</f>
        <v>-</v>
      </c>
      <c r="AL339" s="259" t="str">
        <f>IF(BS_CONTROLE[[#This Row],[Local - Encerramento]]=0, "-", BS_CONTROLE[[#This Row],[Local - Encerramento]])</f>
        <v>-</v>
      </c>
      <c r="AM339" s="259" t="str">
        <f>IF(BS_CONTROLE[[#This Row],[Entre - Estações]]=0, "-", BS_CONTROLE[[#This Row],[Entre - Estações]])</f>
        <v>-</v>
      </c>
      <c r="AN339" s="259" t="str">
        <f>IF(BS_CONTROLE[[#This Row],[SB]]=0, "-", BS_CONTROLE[[#This Row],[SB]])</f>
        <v>-</v>
      </c>
      <c r="AO339" s="260" t="str">
        <f>IF(BS_CONTROLE[[#This Row],[SUB]]=0, "-", BS_CONTROLE[[#This Row],[SUB]])</f>
        <v>-</v>
      </c>
      <c r="AP339" s="261" t="str">
        <f>IF(BS_CONTROLE[[#This Row],[KM - Inicio]]=0, "-", BS_CONTROLE[[#This Row],[KM - Inicio]])</f>
        <v>-</v>
      </c>
      <c r="AQ339" s="261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4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2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295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317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6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9" t="str">
        <f>IF(BS_CONTROLE[[#This Row],[Local - Partida]]=0, "-", BS_CONTROLE[[#This Row],[Local - Partida]])</f>
        <v>-</v>
      </c>
      <c r="AL340" s="259" t="str">
        <f>IF(BS_CONTROLE[[#This Row],[Local - Encerramento]]=0, "-", BS_CONTROLE[[#This Row],[Local - Encerramento]])</f>
        <v>-</v>
      </c>
      <c r="AM340" s="259" t="str">
        <f>IF(BS_CONTROLE[[#This Row],[Entre - Estações]]=0, "-", BS_CONTROLE[[#This Row],[Entre - Estações]])</f>
        <v>-</v>
      </c>
      <c r="AN340" s="259" t="str">
        <f>IF(BS_CONTROLE[[#This Row],[SB]]=0, "-", BS_CONTROLE[[#This Row],[SB]])</f>
        <v>-</v>
      </c>
      <c r="AO340" s="260" t="str">
        <f>IF(BS_CONTROLE[[#This Row],[SUB]]=0, "-", BS_CONTROLE[[#This Row],[SUB]])</f>
        <v>-</v>
      </c>
      <c r="AP340" s="261" t="str">
        <f>IF(BS_CONTROLE[[#This Row],[KM - Inicio]]=0, "-", BS_CONTROLE[[#This Row],[KM - Inicio]])</f>
        <v>-</v>
      </c>
      <c r="AQ340" s="261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4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2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295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317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6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9" t="str">
        <f>IF(BS_CONTROLE[[#This Row],[Local - Partida]]=0, "-", BS_CONTROLE[[#This Row],[Local - Partida]])</f>
        <v>-</v>
      </c>
      <c r="AL341" s="259" t="str">
        <f>IF(BS_CONTROLE[[#This Row],[Local - Encerramento]]=0, "-", BS_CONTROLE[[#This Row],[Local - Encerramento]])</f>
        <v>-</v>
      </c>
      <c r="AM341" s="259" t="str">
        <f>IF(BS_CONTROLE[[#This Row],[Entre - Estações]]=0, "-", BS_CONTROLE[[#This Row],[Entre - Estações]])</f>
        <v>-</v>
      </c>
      <c r="AN341" s="259" t="str">
        <f>IF(BS_CONTROLE[[#This Row],[SB]]=0, "-", BS_CONTROLE[[#This Row],[SB]])</f>
        <v>-</v>
      </c>
      <c r="AO341" s="260" t="str">
        <f>IF(BS_CONTROLE[[#This Row],[SUB]]=0, "-", BS_CONTROLE[[#This Row],[SUB]])</f>
        <v>-</v>
      </c>
      <c r="AP341" s="261" t="str">
        <f>IF(BS_CONTROLE[[#This Row],[KM - Inicio]]=0, "-", BS_CONTROLE[[#This Row],[KM - Inicio]])</f>
        <v>-</v>
      </c>
      <c r="AQ341" s="261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4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2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295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317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6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9" t="str">
        <f>IF(BS_CONTROLE[[#This Row],[Local - Partida]]=0, "-", BS_CONTROLE[[#This Row],[Local - Partida]])</f>
        <v>-</v>
      </c>
      <c r="AL342" s="259" t="str">
        <f>IF(BS_CONTROLE[[#This Row],[Local - Encerramento]]=0, "-", BS_CONTROLE[[#This Row],[Local - Encerramento]])</f>
        <v>-</v>
      </c>
      <c r="AM342" s="259" t="str">
        <f>IF(BS_CONTROLE[[#This Row],[Entre - Estações]]=0, "-", BS_CONTROLE[[#This Row],[Entre - Estações]])</f>
        <v>-</v>
      </c>
      <c r="AN342" s="259" t="str">
        <f>IF(BS_CONTROLE[[#This Row],[SB]]=0, "-", BS_CONTROLE[[#This Row],[SB]])</f>
        <v>-</v>
      </c>
      <c r="AO342" s="260" t="str">
        <f>IF(BS_CONTROLE[[#This Row],[SUB]]=0, "-", BS_CONTROLE[[#This Row],[SUB]])</f>
        <v>-</v>
      </c>
      <c r="AP342" s="261" t="str">
        <f>IF(BS_CONTROLE[[#This Row],[KM - Inicio]]=0, "-", BS_CONTROLE[[#This Row],[KM - Inicio]])</f>
        <v>-</v>
      </c>
      <c r="AQ342" s="261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4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2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295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317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6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9" t="str">
        <f>IF(BS_CONTROLE[[#This Row],[Local - Partida]]=0, "-", BS_CONTROLE[[#This Row],[Local - Partida]])</f>
        <v>-</v>
      </c>
      <c r="AL343" s="259" t="str">
        <f>IF(BS_CONTROLE[[#This Row],[Local - Encerramento]]=0, "-", BS_CONTROLE[[#This Row],[Local - Encerramento]])</f>
        <v>-</v>
      </c>
      <c r="AM343" s="259" t="str">
        <f>IF(BS_CONTROLE[[#This Row],[Entre - Estações]]=0, "-", BS_CONTROLE[[#This Row],[Entre - Estações]])</f>
        <v>-</v>
      </c>
      <c r="AN343" s="259" t="str">
        <f>IF(BS_CONTROLE[[#This Row],[SB]]=0, "-", BS_CONTROLE[[#This Row],[SB]])</f>
        <v>-</v>
      </c>
      <c r="AO343" s="260" t="str">
        <f>IF(BS_CONTROLE[[#This Row],[SUB]]=0, "-", BS_CONTROLE[[#This Row],[SUB]])</f>
        <v>-</v>
      </c>
      <c r="AP343" s="261" t="str">
        <f>IF(BS_CONTROLE[[#This Row],[KM - Inicio]]=0, "-", BS_CONTROLE[[#This Row],[KM - Inicio]])</f>
        <v>-</v>
      </c>
      <c r="AQ343" s="261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4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2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295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317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6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9" t="str">
        <f>IF(BS_CONTROLE[[#This Row],[Local - Partida]]=0, "-", BS_CONTROLE[[#This Row],[Local - Partida]])</f>
        <v>-</v>
      </c>
      <c r="AL344" s="259" t="str">
        <f>IF(BS_CONTROLE[[#This Row],[Local - Encerramento]]=0, "-", BS_CONTROLE[[#This Row],[Local - Encerramento]])</f>
        <v>-</v>
      </c>
      <c r="AM344" s="259" t="str">
        <f>IF(BS_CONTROLE[[#This Row],[Entre - Estações]]=0, "-", BS_CONTROLE[[#This Row],[Entre - Estações]])</f>
        <v>-</v>
      </c>
      <c r="AN344" s="259" t="str">
        <f>IF(BS_CONTROLE[[#This Row],[SB]]=0, "-", BS_CONTROLE[[#This Row],[SB]])</f>
        <v>-</v>
      </c>
      <c r="AO344" s="260" t="str">
        <f>IF(BS_CONTROLE[[#This Row],[SUB]]=0, "-", BS_CONTROLE[[#This Row],[SUB]])</f>
        <v>-</v>
      </c>
      <c r="AP344" s="261" t="str">
        <f>IF(BS_CONTROLE[[#This Row],[KM - Inicio]]=0, "-", BS_CONTROLE[[#This Row],[KM - Inicio]])</f>
        <v>-</v>
      </c>
      <c r="AQ344" s="261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4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2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295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317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6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9" t="str">
        <f>IF(BS_CONTROLE[[#This Row],[Local - Partida]]=0, "-", BS_CONTROLE[[#This Row],[Local - Partida]])</f>
        <v>-</v>
      </c>
      <c r="AL345" s="259" t="str">
        <f>IF(BS_CONTROLE[[#This Row],[Local - Encerramento]]=0, "-", BS_CONTROLE[[#This Row],[Local - Encerramento]])</f>
        <v>-</v>
      </c>
      <c r="AM345" s="259" t="str">
        <f>IF(BS_CONTROLE[[#This Row],[Entre - Estações]]=0, "-", BS_CONTROLE[[#This Row],[Entre - Estações]])</f>
        <v>-</v>
      </c>
      <c r="AN345" s="259" t="str">
        <f>IF(BS_CONTROLE[[#This Row],[SB]]=0, "-", BS_CONTROLE[[#This Row],[SB]])</f>
        <v>-</v>
      </c>
      <c r="AO345" s="260" t="str">
        <f>IF(BS_CONTROLE[[#This Row],[SUB]]=0, "-", BS_CONTROLE[[#This Row],[SUB]])</f>
        <v>-</v>
      </c>
      <c r="AP345" s="261" t="str">
        <f>IF(BS_CONTROLE[[#This Row],[KM - Inicio]]=0, "-", BS_CONTROLE[[#This Row],[KM - Inicio]])</f>
        <v>-</v>
      </c>
      <c r="AQ345" s="261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4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2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296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317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6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9" t="str">
        <f>IF(BS_CONTROLE[[#This Row],[Local - Partida]]=0, "-", BS_CONTROLE[[#This Row],[Local - Partida]])</f>
        <v>-</v>
      </c>
      <c r="AL346" s="259" t="str">
        <f>IF(BS_CONTROLE[[#This Row],[Local - Encerramento]]=0, "-", BS_CONTROLE[[#This Row],[Local - Encerramento]])</f>
        <v>-</v>
      </c>
      <c r="AM346" s="259" t="str">
        <f>IF(BS_CONTROLE[[#This Row],[Entre - Estações]]=0, "-", BS_CONTROLE[[#This Row],[Entre - Estações]])</f>
        <v>-</v>
      </c>
      <c r="AN346" s="259" t="str">
        <f>IF(BS_CONTROLE[[#This Row],[SB]]=0, "-", BS_CONTROLE[[#This Row],[SB]])</f>
        <v>-</v>
      </c>
      <c r="AO346" s="260" t="str">
        <f>IF(BS_CONTROLE[[#This Row],[SUB]]=0, "-", BS_CONTROLE[[#This Row],[SUB]])</f>
        <v>-</v>
      </c>
      <c r="AP346" s="261" t="str">
        <f>IF(BS_CONTROLE[[#This Row],[KM - Inicio]]=0, "-", BS_CONTROLE[[#This Row],[KM - Inicio]])</f>
        <v>-</v>
      </c>
      <c r="AQ346" s="261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4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2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295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317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6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9" t="str">
        <f>IF(BS_CONTROLE[[#This Row],[Local - Partida]]=0, "-", BS_CONTROLE[[#This Row],[Local - Partida]])</f>
        <v>-</v>
      </c>
      <c r="AL347" s="259" t="str">
        <f>IF(BS_CONTROLE[[#This Row],[Local - Encerramento]]=0, "-", BS_CONTROLE[[#This Row],[Local - Encerramento]])</f>
        <v>-</v>
      </c>
      <c r="AM347" s="259" t="str">
        <f>IF(BS_CONTROLE[[#This Row],[Entre - Estações]]=0, "-", BS_CONTROLE[[#This Row],[Entre - Estações]])</f>
        <v>-</v>
      </c>
      <c r="AN347" s="259" t="str">
        <f>IF(BS_CONTROLE[[#This Row],[SB]]=0, "-", BS_CONTROLE[[#This Row],[SB]])</f>
        <v>-</v>
      </c>
      <c r="AO347" s="260" t="str">
        <f>IF(BS_CONTROLE[[#This Row],[SUB]]=0, "-", BS_CONTROLE[[#This Row],[SUB]])</f>
        <v>-</v>
      </c>
      <c r="AP347" s="261" t="str">
        <f>IF(BS_CONTROLE[[#This Row],[KM - Inicio]]=0, "-", BS_CONTROLE[[#This Row],[KM - Inicio]])</f>
        <v>-</v>
      </c>
      <c r="AQ347" s="261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4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2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295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317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6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9" t="str">
        <f>IF(BS_CONTROLE[[#This Row],[Local - Partida]]=0, "-", BS_CONTROLE[[#This Row],[Local - Partida]])</f>
        <v>-</v>
      </c>
      <c r="AL348" s="259" t="str">
        <f>IF(BS_CONTROLE[[#This Row],[Local - Encerramento]]=0, "-", BS_CONTROLE[[#This Row],[Local - Encerramento]])</f>
        <v>-</v>
      </c>
      <c r="AM348" s="259" t="str">
        <f>IF(BS_CONTROLE[[#This Row],[Entre - Estações]]=0, "-", BS_CONTROLE[[#This Row],[Entre - Estações]])</f>
        <v>-</v>
      </c>
      <c r="AN348" s="259" t="str">
        <f>IF(BS_CONTROLE[[#This Row],[SB]]=0, "-", BS_CONTROLE[[#This Row],[SB]])</f>
        <v>-</v>
      </c>
      <c r="AO348" s="260" t="str">
        <f>IF(BS_CONTROLE[[#This Row],[SUB]]=0, "-", BS_CONTROLE[[#This Row],[SUB]])</f>
        <v>-</v>
      </c>
      <c r="AP348" s="261" t="str">
        <f>IF(BS_CONTROLE[[#This Row],[KM - Inicio]]=0, "-", BS_CONTROLE[[#This Row],[KM - Inicio]])</f>
        <v>-</v>
      </c>
      <c r="AQ348" s="261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4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2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295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317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6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9" t="str">
        <f>IF(BS_CONTROLE[[#This Row],[Local - Partida]]=0, "-", BS_CONTROLE[[#This Row],[Local - Partida]])</f>
        <v>-</v>
      </c>
      <c r="AL349" s="259" t="str">
        <f>IF(BS_CONTROLE[[#This Row],[Local - Encerramento]]=0, "-", BS_CONTROLE[[#This Row],[Local - Encerramento]])</f>
        <v>-</v>
      </c>
      <c r="AM349" s="259" t="str">
        <f>IF(BS_CONTROLE[[#This Row],[Entre - Estações]]=0, "-", BS_CONTROLE[[#This Row],[Entre - Estações]])</f>
        <v>-</v>
      </c>
      <c r="AN349" s="259" t="str">
        <f>IF(BS_CONTROLE[[#This Row],[SB]]=0, "-", BS_CONTROLE[[#This Row],[SB]])</f>
        <v>-</v>
      </c>
      <c r="AO349" s="260" t="str">
        <f>IF(BS_CONTROLE[[#This Row],[SUB]]=0, "-", BS_CONTROLE[[#This Row],[SUB]])</f>
        <v>-</v>
      </c>
      <c r="AP349" s="261" t="str">
        <f>IF(BS_CONTROLE[[#This Row],[KM - Inicio]]=0, "-", BS_CONTROLE[[#This Row],[KM - Inicio]])</f>
        <v>-</v>
      </c>
      <c r="AQ349" s="261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4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2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295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317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6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9" t="str">
        <f>IF(BS_CONTROLE[[#This Row],[Local - Partida]]=0, "-", BS_CONTROLE[[#This Row],[Local - Partida]])</f>
        <v>-</v>
      </c>
      <c r="AL350" s="259" t="str">
        <f>IF(BS_CONTROLE[[#This Row],[Local - Encerramento]]=0, "-", BS_CONTROLE[[#This Row],[Local - Encerramento]])</f>
        <v>-</v>
      </c>
      <c r="AM350" s="259" t="str">
        <f>IF(BS_CONTROLE[[#This Row],[Entre - Estações]]=0, "-", BS_CONTROLE[[#This Row],[Entre - Estações]])</f>
        <v>-</v>
      </c>
      <c r="AN350" s="259" t="str">
        <f>IF(BS_CONTROLE[[#This Row],[SB]]=0, "-", BS_CONTROLE[[#This Row],[SB]])</f>
        <v>-</v>
      </c>
      <c r="AO350" s="260" t="str">
        <f>IF(BS_CONTROLE[[#This Row],[SUB]]=0, "-", BS_CONTROLE[[#This Row],[SUB]])</f>
        <v>-</v>
      </c>
      <c r="AP350" s="261" t="str">
        <f>IF(BS_CONTROLE[[#This Row],[KM - Inicio]]=0, "-", BS_CONTROLE[[#This Row],[KM - Inicio]])</f>
        <v>-</v>
      </c>
      <c r="AQ350" s="261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4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2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295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317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6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9" t="str">
        <f>IF(BS_CONTROLE[[#This Row],[Local - Partida]]=0, "-", BS_CONTROLE[[#This Row],[Local - Partida]])</f>
        <v>-</v>
      </c>
      <c r="AL351" s="259" t="str">
        <f>IF(BS_CONTROLE[[#This Row],[Local - Encerramento]]=0, "-", BS_CONTROLE[[#This Row],[Local - Encerramento]])</f>
        <v>-</v>
      </c>
      <c r="AM351" s="259" t="str">
        <f>IF(BS_CONTROLE[[#This Row],[Entre - Estações]]=0, "-", BS_CONTROLE[[#This Row],[Entre - Estações]])</f>
        <v>-</v>
      </c>
      <c r="AN351" s="259" t="str">
        <f>IF(BS_CONTROLE[[#This Row],[SB]]=0, "-", BS_CONTROLE[[#This Row],[SB]])</f>
        <v>-</v>
      </c>
      <c r="AO351" s="260" t="str">
        <f>IF(BS_CONTROLE[[#This Row],[SUB]]=0, "-", BS_CONTROLE[[#This Row],[SUB]])</f>
        <v>-</v>
      </c>
      <c r="AP351" s="261" t="str">
        <f>IF(BS_CONTROLE[[#This Row],[KM - Inicio]]=0, "-", BS_CONTROLE[[#This Row],[KM - Inicio]])</f>
        <v>-</v>
      </c>
      <c r="AQ351" s="261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4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2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295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317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6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9" t="str">
        <f>IF(BS_CONTROLE[[#This Row],[Local - Partida]]=0, "-", BS_CONTROLE[[#This Row],[Local - Partida]])</f>
        <v>-</v>
      </c>
      <c r="AL352" s="259" t="str">
        <f>IF(BS_CONTROLE[[#This Row],[Local - Encerramento]]=0, "-", BS_CONTROLE[[#This Row],[Local - Encerramento]])</f>
        <v>-</v>
      </c>
      <c r="AM352" s="259" t="str">
        <f>IF(BS_CONTROLE[[#This Row],[Entre - Estações]]=0, "-", BS_CONTROLE[[#This Row],[Entre - Estações]])</f>
        <v>-</v>
      </c>
      <c r="AN352" s="259" t="str">
        <f>IF(BS_CONTROLE[[#This Row],[SB]]=0, "-", BS_CONTROLE[[#This Row],[SB]])</f>
        <v>-</v>
      </c>
      <c r="AO352" s="260" t="str">
        <f>IF(BS_CONTROLE[[#This Row],[SUB]]=0, "-", BS_CONTROLE[[#This Row],[SUB]])</f>
        <v>-</v>
      </c>
      <c r="AP352" s="261" t="str">
        <f>IF(BS_CONTROLE[[#This Row],[KM - Inicio]]=0, "-", BS_CONTROLE[[#This Row],[KM - Inicio]])</f>
        <v>-</v>
      </c>
      <c r="AQ352" s="261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4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2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295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317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6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9" t="str">
        <f>IF(BS_CONTROLE[[#This Row],[Local - Partida]]=0, "-", BS_CONTROLE[[#This Row],[Local - Partida]])</f>
        <v>-</v>
      </c>
      <c r="AL353" s="259" t="str">
        <f>IF(BS_CONTROLE[[#This Row],[Local - Encerramento]]=0, "-", BS_CONTROLE[[#This Row],[Local - Encerramento]])</f>
        <v>-</v>
      </c>
      <c r="AM353" s="259" t="str">
        <f>IF(BS_CONTROLE[[#This Row],[Entre - Estações]]=0, "-", BS_CONTROLE[[#This Row],[Entre - Estações]])</f>
        <v>-</v>
      </c>
      <c r="AN353" s="259" t="str">
        <f>IF(BS_CONTROLE[[#This Row],[SB]]=0, "-", BS_CONTROLE[[#This Row],[SB]])</f>
        <v>-</v>
      </c>
      <c r="AO353" s="260" t="str">
        <f>IF(BS_CONTROLE[[#This Row],[SUB]]=0, "-", BS_CONTROLE[[#This Row],[SUB]])</f>
        <v>-</v>
      </c>
      <c r="AP353" s="261" t="str">
        <f>IF(BS_CONTROLE[[#This Row],[KM - Inicio]]=0, "-", BS_CONTROLE[[#This Row],[KM - Inicio]])</f>
        <v>-</v>
      </c>
      <c r="AQ353" s="261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4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2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295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317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6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9" t="str">
        <f>IF(BS_CONTROLE[[#This Row],[Local - Partida]]=0, "-", BS_CONTROLE[[#This Row],[Local - Partida]])</f>
        <v>-</v>
      </c>
      <c r="AL354" s="259" t="str">
        <f>IF(BS_CONTROLE[[#This Row],[Local - Encerramento]]=0, "-", BS_CONTROLE[[#This Row],[Local - Encerramento]])</f>
        <v>-</v>
      </c>
      <c r="AM354" s="259" t="str">
        <f>IF(BS_CONTROLE[[#This Row],[Entre - Estações]]=0, "-", BS_CONTROLE[[#This Row],[Entre - Estações]])</f>
        <v>-</v>
      </c>
      <c r="AN354" s="259" t="str">
        <f>IF(BS_CONTROLE[[#This Row],[SB]]=0, "-", BS_CONTROLE[[#This Row],[SB]])</f>
        <v>-</v>
      </c>
      <c r="AO354" s="260" t="str">
        <f>IF(BS_CONTROLE[[#This Row],[SUB]]=0, "-", BS_CONTROLE[[#This Row],[SUB]])</f>
        <v>-</v>
      </c>
      <c r="AP354" s="261" t="str">
        <f>IF(BS_CONTROLE[[#This Row],[KM - Inicio]]=0, "-", BS_CONTROLE[[#This Row],[KM - Inicio]])</f>
        <v>-</v>
      </c>
      <c r="AQ354" s="261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4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2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295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317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6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9" t="str">
        <f>IF(BS_CONTROLE[[#This Row],[Local - Partida]]=0, "-", BS_CONTROLE[[#This Row],[Local - Partida]])</f>
        <v>-</v>
      </c>
      <c r="AL355" s="259" t="str">
        <f>IF(BS_CONTROLE[[#This Row],[Local - Encerramento]]=0, "-", BS_CONTROLE[[#This Row],[Local - Encerramento]])</f>
        <v>-</v>
      </c>
      <c r="AM355" s="259" t="str">
        <f>IF(BS_CONTROLE[[#This Row],[Entre - Estações]]=0, "-", BS_CONTROLE[[#This Row],[Entre - Estações]])</f>
        <v>-</v>
      </c>
      <c r="AN355" s="259" t="str">
        <f>IF(BS_CONTROLE[[#This Row],[SB]]=0, "-", BS_CONTROLE[[#This Row],[SB]])</f>
        <v>-</v>
      </c>
      <c r="AO355" s="260" t="str">
        <f>IF(BS_CONTROLE[[#This Row],[SUB]]=0, "-", BS_CONTROLE[[#This Row],[SUB]])</f>
        <v>-</v>
      </c>
      <c r="AP355" s="261" t="str">
        <f>IF(BS_CONTROLE[[#This Row],[KM - Inicio]]=0, "-", BS_CONTROLE[[#This Row],[KM - Inicio]])</f>
        <v>-</v>
      </c>
      <c r="AQ355" s="261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4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2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295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317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6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9" t="str">
        <f>IF(BS_CONTROLE[[#This Row],[Local - Partida]]=0, "-", BS_CONTROLE[[#This Row],[Local - Partida]])</f>
        <v>-</v>
      </c>
      <c r="AL356" s="259" t="str">
        <f>IF(BS_CONTROLE[[#This Row],[Local - Encerramento]]=0, "-", BS_CONTROLE[[#This Row],[Local - Encerramento]])</f>
        <v>-</v>
      </c>
      <c r="AM356" s="259" t="str">
        <f>IF(BS_CONTROLE[[#This Row],[Entre - Estações]]=0, "-", BS_CONTROLE[[#This Row],[Entre - Estações]])</f>
        <v>-</v>
      </c>
      <c r="AN356" s="259" t="str">
        <f>IF(BS_CONTROLE[[#This Row],[SB]]=0, "-", BS_CONTROLE[[#This Row],[SB]])</f>
        <v>-</v>
      </c>
      <c r="AO356" s="260" t="str">
        <f>IF(BS_CONTROLE[[#This Row],[SUB]]=0, "-", BS_CONTROLE[[#This Row],[SUB]])</f>
        <v>-</v>
      </c>
      <c r="AP356" s="261" t="str">
        <f>IF(BS_CONTROLE[[#This Row],[KM - Inicio]]=0, "-", BS_CONTROLE[[#This Row],[KM - Inicio]])</f>
        <v>-</v>
      </c>
      <c r="AQ356" s="261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4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2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295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317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6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9" t="str">
        <f>IF(BS_CONTROLE[[#This Row],[Local - Partida]]=0, "-", BS_CONTROLE[[#This Row],[Local - Partida]])</f>
        <v>-</v>
      </c>
      <c r="AL357" s="259" t="str">
        <f>IF(BS_CONTROLE[[#This Row],[Local - Encerramento]]=0, "-", BS_CONTROLE[[#This Row],[Local - Encerramento]])</f>
        <v>-</v>
      </c>
      <c r="AM357" s="259" t="str">
        <f>IF(BS_CONTROLE[[#This Row],[Entre - Estações]]=0, "-", BS_CONTROLE[[#This Row],[Entre - Estações]])</f>
        <v>-</v>
      </c>
      <c r="AN357" s="259" t="str">
        <f>IF(BS_CONTROLE[[#This Row],[SB]]=0, "-", BS_CONTROLE[[#This Row],[SB]])</f>
        <v>-</v>
      </c>
      <c r="AO357" s="260" t="str">
        <f>IF(BS_CONTROLE[[#This Row],[SUB]]=0, "-", BS_CONTROLE[[#This Row],[SUB]])</f>
        <v>-</v>
      </c>
      <c r="AP357" s="261" t="str">
        <f>IF(BS_CONTROLE[[#This Row],[KM - Inicio]]=0, "-", BS_CONTROLE[[#This Row],[KM - Inicio]])</f>
        <v>-</v>
      </c>
      <c r="AQ357" s="261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4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2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296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317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6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9" t="str">
        <f>IF(BS_CONTROLE[[#This Row],[Local - Partida]]=0, "-", BS_CONTROLE[[#This Row],[Local - Partida]])</f>
        <v>-</v>
      </c>
      <c r="AL358" s="259" t="str">
        <f>IF(BS_CONTROLE[[#This Row],[Local - Encerramento]]=0, "-", BS_CONTROLE[[#This Row],[Local - Encerramento]])</f>
        <v>-</v>
      </c>
      <c r="AM358" s="259" t="str">
        <f>IF(BS_CONTROLE[[#This Row],[Entre - Estações]]=0, "-", BS_CONTROLE[[#This Row],[Entre - Estações]])</f>
        <v>-</v>
      </c>
      <c r="AN358" s="259" t="str">
        <f>IF(BS_CONTROLE[[#This Row],[SB]]=0, "-", BS_CONTROLE[[#This Row],[SB]])</f>
        <v>-</v>
      </c>
      <c r="AO358" s="260" t="str">
        <f>IF(BS_CONTROLE[[#This Row],[SUB]]=0, "-", BS_CONTROLE[[#This Row],[SUB]])</f>
        <v>-</v>
      </c>
      <c r="AP358" s="261" t="str">
        <f>IF(BS_CONTROLE[[#This Row],[KM - Inicio]]=0, "-", BS_CONTROLE[[#This Row],[KM - Inicio]])</f>
        <v>-</v>
      </c>
      <c r="AQ358" s="261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4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2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295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317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6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9" t="str">
        <f>IF(BS_CONTROLE[[#This Row],[Local - Partida]]=0, "-", BS_CONTROLE[[#This Row],[Local - Partida]])</f>
        <v>-</v>
      </c>
      <c r="AL359" s="259" t="str">
        <f>IF(BS_CONTROLE[[#This Row],[Local - Encerramento]]=0, "-", BS_CONTROLE[[#This Row],[Local - Encerramento]])</f>
        <v>-</v>
      </c>
      <c r="AM359" s="259" t="str">
        <f>IF(BS_CONTROLE[[#This Row],[Entre - Estações]]=0, "-", BS_CONTROLE[[#This Row],[Entre - Estações]])</f>
        <v>-</v>
      </c>
      <c r="AN359" s="259" t="str">
        <f>IF(BS_CONTROLE[[#This Row],[SB]]=0, "-", BS_CONTROLE[[#This Row],[SB]])</f>
        <v>-</v>
      </c>
      <c r="AO359" s="260" t="str">
        <f>IF(BS_CONTROLE[[#This Row],[SUB]]=0, "-", BS_CONTROLE[[#This Row],[SUB]])</f>
        <v>-</v>
      </c>
      <c r="AP359" s="261" t="str">
        <f>IF(BS_CONTROLE[[#This Row],[KM - Inicio]]=0, "-", BS_CONTROLE[[#This Row],[KM - Inicio]])</f>
        <v>-</v>
      </c>
      <c r="AQ359" s="261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4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2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295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317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6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9" t="str">
        <f>IF(BS_CONTROLE[[#This Row],[Local - Partida]]=0, "-", BS_CONTROLE[[#This Row],[Local - Partida]])</f>
        <v>-</v>
      </c>
      <c r="AL360" s="259" t="str">
        <f>IF(BS_CONTROLE[[#This Row],[Local - Encerramento]]=0, "-", BS_CONTROLE[[#This Row],[Local - Encerramento]])</f>
        <v>-</v>
      </c>
      <c r="AM360" s="259" t="str">
        <f>IF(BS_CONTROLE[[#This Row],[Entre - Estações]]=0, "-", BS_CONTROLE[[#This Row],[Entre - Estações]])</f>
        <v>-</v>
      </c>
      <c r="AN360" s="259" t="str">
        <f>IF(BS_CONTROLE[[#This Row],[SB]]=0, "-", BS_CONTROLE[[#This Row],[SB]])</f>
        <v>-</v>
      </c>
      <c r="AO360" s="260" t="str">
        <f>IF(BS_CONTROLE[[#This Row],[SUB]]=0, "-", BS_CONTROLE[[#This Row],[SUB]])</f>
        <v>-</v>
      </c>
      <c r="AP360" s="261" t="str">
        <f>IF(BS_CONTROLE[[#This Row],[KM - Inicio]]=0, "-", BS_CONTROLE[[#This Row],[KM - Inicio]])</f>
        <v>-</v>
      </c>
      <c r="AQ360" s="261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4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2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295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317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6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9" t="str">
        <f>IF(BS_CONTROLE[[#This Row],[Local - Partida]]=0, "-", BS_CONTROLE[[#This Row],[Local - Partida]])</f>
        <v>-</v>
      </c>
      <c r="AL361" s="259" t="str">
        <f>IF(BS_CONTROLE[[#This Row],[Local - Encerramento]]=0, "-", BS_CONTROLE[[#This Row],[Local - Encerramento]])</f>
        <v>-</v>
      </c>
      <c r="AM361" s="259" t="str">
        <f>IF(BS_CONTROLE[[#This Row],[Entre - Estações]]=0, "-", BS_CONTROLE[[#This Row],[Entre - Estações]])</f>
        <v>-</v>
      </c>
      <c r="AN361" s="259" t="str">
        <f>IF(BS_CONTROLE[[#This Row],[SB]]=0, "-", BS_CONTROLE[[#This Row],[SB]])</f>
        <v>-</v>
      </c>
      <c r="AO361" s="260" t="str">
        <f>IF(BS_CONTROLE[[#This Row],[SUB]]=0, "-", BS_CONTROLE[[#This Row],[SUB]])</f>
        <v>-</v>
      </c>
      <c r="AP361" s="261" t="str">
        <f>IF(BS_CONTROLE[[#This Row],[KM - Inicio]]=0, "-", BS_CONTROLE[[#This Row],[KM - Inicio]])</f>
        <v>-</v>
      </c>
      <c r="AQ361" s="261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4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2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295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317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6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9" t="str">
        <f>IF(BS_CONTROLE[[#This Row],[Local - Partida]]=0, "-", BS_CONTROLE[[#This Row],[Local - Partida]])</f>
        <v>-</v>
      </c>
      <c r="AL362" s="259" t="str">
        <f>IF(BS_CONTROLE[[#This Row],[Local - Encerramento]]=0, "-", BS_CONTROLE[[#This Row],[Local - Encerramento]])</f>
        <v>-</v>
      </c>
      <c r="AM362" s="259" t="str">
        <f>IF(BS_CONTROLE[[#This Row],[Entre - Estações]]=0, "-", BS_CONTROLE[[#This Row],[Entre - Estações]])</f>
        <v>-</v>
      </c>
      <c r="AN362" s="259" t="str">
        <f>IF(BS_CONTROLE[[#This Row],[SB]]=0, "-", BS_CONTROLE[[#This Row],[SB]])</f>
        <v>-</v>
      </c>
      <c r="AO362" s="260" t="str">
        <f>IF(BS_CONTROLE[[#This Row],[SUB]]=0, "-", BS_CONTROLE[[#This Row],[SUB]])</f>
        <v>-</v>
      </c>
      <c r="AP362" s="261" t="str">
        <f>IF(BS_CONTROLE[[#This Row],[KM - Inicio]]=0, "-", BS_CONTROLE[[#This Row],[KM - Inicio]])</f>
        <v>-</v>
      </c>
      <c r="AQ362" s="261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4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2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295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317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6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9" t="str">
        <f>IF(BS_CONTROLE[[#This Row],[Local - Partida]]=0, "-", BS_CONTROLE[[#This Row],[Local - Partida]])</f>
        <v>-</v>
      </c>
      <c r="AL363" s="259" t="str">
        <f>IF(BS_CONTROLE[[#This Row],[Local - Encerramento]]=0, "-", BS_CONTROLE[[#This Row],[Local - Encerramento]])</f>
        <v>-</v>
      </c>
      <c r="AM363" s="259" t="str">
        <f>IF(BS_CONTROLE[[#This Row],[Entre - Estações]]=0, "-", BS_CONTROLE[[#This Row],[Entre - Estações]])</f>
        <v>-</v>
      </c>
      <c r="AN363" s="259" t="str">
        <f>IF(BS_CONTROLE[[#This Row],[SB]]=0, "-", BS_CONTROLE[[#This Row],[SB]])</f>
        <v>-</v>
      </c>
      <c r="AO363" s="260" t="str">
        <f>IF(BS_CONTROLE[[#This Row],[SUB]]=0, "-", BS_CONTROLE[[#This Row],[SUB]])</f>
        <v>-</v>
      </c>
      <c r="AP363" s="261" t="str">
        <f>IF(BS_CONTROLE[[#This Row],[KM - Inicio]]=0, "-", BS_CONTROLE[[#This Row],[KM - Inicio]])</f>
        <v>-</v>
      </c>
      <c r="AQ363" s="261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4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2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295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317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6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9" t="str">
        <f>IF(BS_CONTROLE[[#This Row],[Local - Partida]]=0, "-", BS_CONTROLE[[#This Row],[Local - Partida]])</f>
        <v>-</v>
      </c>
      <c r="AL364" s="259" t="str">
        <f>IF(BS_CONTROLE[[#This Row],[Local - Encerramento]]=0, "-", BS_CONTROLE[[#This Row],[Local - Encerramento]])</f>
        <v>-</v>
      </c>
      <c r="AM364" s="259" t="str">
        <f>IF(BS_CONTROLE[[#This Row],[Entre - Estações]]=0, "-", BS_CONTROLE[[#This Row],[Entre - Estações]])</f>
        <v>-</v>
      </c>
      <c r="AN364" s="259" t="str">
        <f>IF(BS_CONTROLE[[#This Row],[SB]]=0, "-", BS_CONTROLE[[#This Row],[SB]])</f>
        <v>-</v>
      </c>
      <c r="AO364" s="260" t="str">
        <f>IF(BS_CONTROLE[[#This Row],[SUB]]=0, "-", BS_CONTROLE[[#This Row],[SUB]])</f>
        <v>-</v>
      </c>
      <c r="AP364" s="261" t="str">
        <f>IF(BS_CONTROLE[[#This Row],[KM - Inicio]]=0, "-", BS_CONTROLE[[#This Row],[KM - Inicio]])</f>
        <v>-</v>
      </c>
      <c r="AQ364" s="261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4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2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295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317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6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9" t="str">
        <f>IF(BS_CONTROLE[[#This Row],[Local - Partida]]=0, "-", BS_CONTROLE[[#This Row],[Local - Partida]])</f>
        <v>-</v>
      </c>
      <c r="AL365" s="259" t="str">
        <f>IF(BS_CONTROLE[[#This Row],[Local - Encerramento]]=0, "-", BS_CONTROLE[[#This Row],[Local - Encerramento]])</f>
        <v>-</v>
      </c>
      <c r="AM365" s="259" t="str">
        <f>IF(BS_CONTROLE[[#This Row],[Entre - Estações]]=0, "-", BS_CONTROLE[[#This Row],[Entre - Estações]])</f>
        <v>-</v>
      </c>
      <c r="AN365" s="259" t="str">
        <f>IF(BS_CONTROLE[[#This Row],[SB]]=0, "-", BS_CONTROLE[[#This Row],[SB]])</f>
        <v>-</v>
      </c>
      <c r="AO365" s="260" t="str">
        <f>IF(BS_CONTROLE[[#This Row],[SUB]]=0, "-", BS_CONTROLE[[#This Row],[SUB]])</f>
        <v>-</v>
      </c>
      <c r="AP365" s="261" t="str">
        <f>IF(BS_CONTROLE[[#This Row],[KM - Inicio]]=0, "-", BS_CONTROLE[[#This Row],[KM - Inicio]])</f>
        <v>-</v>
      </c>
      <c r="AQ365" s="261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4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2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295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317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6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9" t="str">
        <f>IF(BS_CONTROLE[[#This Row],[Local - Partida]]=0, "-", BS_CONTROLE[[#This Row],[Local - Partida]])</f>
        <v>-</v>
      </c>
      <c r="AL366" s="259" t="str">
        <f>IF(BS_CONTROLE[[#This Row],[Local - Encerramento]]=0, "-", BS_CONTROLE[[#This Row],[Local - Encerramento]])</f>
        <v>-</v>
      </c>
      <c r="AM366" s="259" t="str">
        <f>IF(BS_CONTROLE[[#This Row],[Entre - Estações]]=0, "-", BS_CONTROLE[[#This Row],[Entre - Estações]])</f>
        <v>-</v>
      </c>
      <c r="AN366" s="259" t="str">
        <f>IF(BS_CONTROLE[[#This Row],[SB]]=0, "-", BS_CONTROLE[[#This Row],[SB]])</f>
        <v>-</v>
      </c>
      <c r="AO366" s="260" t="str">
        <f>IF(BS_CONTROLE[[#This Row],[SUB]]=0, "-", BS_CONTROLE[[#This Row],[SUB]])</f>
        <v>-</v>
      </c>
      <c r="AP366" s="261" t="str">
        <f>IF(BS_CONTROLE[[#This Row],[KM - Inicio]]=0, "-", BS_CONTROLE[[#This Row],[KM - Inicio]])</f>
        <v>-</v>
      </c>
      <c r="AQ366" s="261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4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2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295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317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6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9" t="str">
        <f>IF(BS_CONTROLE[[#This Row],[Local - Partida]]=0, "-", BS_CONTROLE[[#This Row],[Local - Partida]])</f>
        <v>-</v>
      </c>
      <c r="AL367" s="259" t="str">
        <f>IF(BS_CONTROLE[[#This Row],[Local - Encerramento]]=0, "-", BS_CONTROLE[[#This Row],[Local - Encerramento]])</f>
        <v>-</v>
      </c>
      <c r="AM367" s="259" t="str">
        <f>IF(BS_CONTROLE[[#This Row],[Entre - Estações]]=0, "-", BS_CONTROLE[[#This Row],[Entre - Estações]])</f>
        <v>-</v>
      </c>
      <c r="AN367" s="259" t="str">
        <f>IF(BS_CONTROLE[[#This Row],[SB]]=0, "-", BS_CONTROLE[[#This Row],[SB]])</f>
        <v>-</v>
      </c>
      <c r="AO367" s="260" t="str">
        <f>IF(BS_CONTROLE[[#This Row],[SUB]]=0, "-", BS_CONTROLE[[#This Row],[SUB]])</f>
        <v>-</v>
      </c>
      <c r="AP367" s="261" t="str">
        <f>IF(BS_CONTROLE[[#This Row],[KM - Inicio]]=0, "-", BS_CONTROLE[[#This Row],[KM - Inicio]])</f>
        <v>-</v>
      </c>
      <c r="AQ367" s="261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4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2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295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317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6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9" t="str">
        <f>IF(BS_CONTROLE[[#This Row],[Local - Partida]]=0, "-", BS_CONTROLE[[#This Row],[Local - Partida]])</f>
        <v>-</v>
      </c>
      <c r="AL368" s="259" t="str">
        <f>IF(BS_CONTROLE[[#This Row],[Local - Encerramento]]=0, "-", BS_CONTROLE[[#This Row],[Local - Encerramento]])</f>
        <v>-</v>
      </c>
      <c r="AM368" s="259" t="str">
        <f>IF(BS_CONTROLE[[#This Row],[Entre - Estações]]=0, "-", BS_CONTROLE[[#This Row],[Entre - Estações]])</f>
        <v>-</v>
      </c>
      <c r="AN368" s="259" t="str">
        <f>IF(BS_CONTROLE[[#This Row],[SB]]=0, "-", BS_CONTROLE[[#This Row],[SB]])</f>
        <v>-</v>
      </c>
      <c r="AO368" s="260" t="str">
        <f>IF(BS_CONTROLE[[#This Row],[SUB]]=0, "-", BS_CONTROLE[[#This Row],[SUB]])</f>
        <v>-</v>
      </c>
      <c r="AP368" s="261" t="str">
        <f>IF(BS_CONTROLE[[#This Row],[KM - Inicio]]=0, "-", BS_CONTROLE[[#This Row],[KM - Inicio]])</f>
        <v>-</v>
      </c>
      <c r="AQ368" s="261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4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2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295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317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6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9" t="str">
        <f>IF(BS_CONTROLE[[#This Row],[Local - Partida]]=0, "-", BS_CONTROLE[[#This Row],[Local - Partida]])</f>
        <v>-</v>
      </c>
      <c r="AL369" s="259" t="str">
        <f>IF(BS_CONTROLE[[#This Row],[Local - Encerramento]]=0, "-", BS_CONTROLE[[#This Row],[Local - Encerramento]])</f>
        <v>-</v>
      </c>
      <c r="AM369" s="259" t="str">
        <f>IF(BS_CONTROLE[[#This Row],[Entre - Estações]]=0, "-", BS_CONTROLE[[#This Row],[Entre - Estações]])</f>
        <v>-</v>
      </c>
      <c r="AN369" s="259" t="str">
        <f>IF(BS_CONTROLE[[#This Row],[SB]]=0, "-", BS_CONTROLE[[#This Row],[SB]])</f>
        <v>-</v>
      </c>
      <c r="AO369" s="260" t="str">
        <f>IF(BS_CONTROLE[[#This Row],[SUB]]=0, "-", BS_CONTROLE[[#This Row],[SUB]])</f>
        <v>-</v>
      </c>
      <c r="AP369" s="261" t="str">
        <f>IF(BS_CONTROLE[[#This Row],[KM - Inicio]]=0, "-", BS_CONTROLE[[#This Row],[KM - Inicio]])</f>
        <v>-</v>
      </c>
      <c r="AQ369" s="261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4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2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296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317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6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9" t="str">
        <f>IF(BS_CONTROLE[[#This Row],[Local - Partida]]=0, "-", BS_CONTROLE[[#This Row],[Local - Partida]])</f>
        <v>-</v>
      </c>
      <c r="AL370" s="259" t="str">
        <f>IF(BS_CONTROLE[[#This Row],[Local - Encerramento]]=0, "-", BS_CONTROLE[[#This Row],[Local - Encerramento]])</f>
        <v>-</v>
      </c>
      <c r="AM370" s="259" t="str">
        <f>IF(BS_CONTROLE[[#This Row],[Entre - Estações]]=0, "-", BS_CONTROLE[[#This Row],[Entre - Estações]])</f>
        <v>-</v>
      </c>
      <c r="AN370" s="259" t="str">
        <f>IF(BS_CONTROLE[[#This Row],[SB]]=0, "-", BS_CONTROLE[[#This Row],[SB]])</f>
        <v>-</v>
      </c>
      <c r="AO370" s="260" t="str">
        <f>IF(BS_CONTROLE[[#This Row],[SUB]]=0, "-", BS_CONTROLE[[#This Row],[SUB]])</f>
        <v>-</v>
      </c>
      <c r="AP370" s="261" t="str">
        <f>IF(BS_CONTROLE[[#This Row],[KM - Inicio]]=0, "-", BS_CONTROLE[[#This Row],[KM - Inicio]])</f>
        <v>-</v>
      </c>
      <c r="AQ370" s="261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4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2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295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317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6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9" t="str">
        <f>IF(BS_CONTROLE[[#This Row],[Local - Partida]]=0, "-", BS_CONTROLE[[#This Row],[Local - Partida]])</f>
        <v>-</v>
      </c>
      <c r="AL371" s="259" t="str">
        <f>IF(BS_CONTROLE[[#This Row],[Local - Encerramento]]=0, "-", BS_CONTROLE[[#This Row],[Local - Encerramento]])</f>
        <v>-</v>
      </c>
      <c r="AM371" s="259" t="str">
        <f>IF(BS_CONTROLE[[#This Row],[Entre - Estações]]=0, "-", BS_CONTROLE[[#This Row],[Entre - Estações]])</f>
        <v>-</v>
      </c>
      <c r="AN371" s="259" t="str">
        <f>IF(BS_CONTROLE[[#This Row],[SB]]=0, "-", BS_CONTROLE[[#This Row],[SB]])</f>
        <v>-</v>
      </c>
      <c r="AO371" s="260" t="str">
        <f>IF(BS_CONTROLE[[#This Row],[SUB]]=0, "-", BS_CONTROLE[[#This Row],[SUB]])</f>
        <v>-</v>
      </c>
      <c r="AP371" s="261" t="str">
        <f>IF(BS_CONTROLE[[#This Row],[KM - Inicio]]=0, "-", BS_CONTROLE[[#This Row],[KM - Inicio]])</f>
        <v>-</v>
      </c>
      <c r="AQ371" s="261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4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2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295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317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6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9" t="str">
        <f>IF(BS_CONTROLE[[#This Row],[Local - Partida]]=0, "-", BS_CONTROLE[[#This Row],[Local - Partida]])</f>
        <v>-</v>
      </c>
      <c r="AL372" s="259" t="str">
        <f>IF(BS_CONTROLE[[#This Row],[Local - Encerramento]]=0, "-", BS_CONTROLE[[#This Row],[Local - Encerramento]])</f>
        <v>-</v>
      </c>
      <c r="AM372" s="259" t="str">
        <f>IF(BS_CONTROLE[[#This Row],[Entre - Estações]]=0, "-", BS_CONTROLE[[#This Row],[Entre - Estações]])</f>
        <v>-</v>
      </c>
      <c r="AN372" s="259" t="str">
        <f>IF(BS_CONTROLE[[#This Row],[SB]]=0, "-", BS_CONTROLE[[#This Row],[SB]])</f>
        <v>-</v>
      </c>
      <c r="AO372" s="260" t="str">
        <f>IF(BS_CONTROLE[[#This Row],[SUB]]=0, "-", BS_CONTROLE[[#This Row],[SUB]])</f>
        <v>-</v>
      </c>
      <c r="AP372" s="261" t="str">
        <f>IF(BS_CONTROLE[[#This Row],[KM - Inicio]]=0, "-", BS_CONTROLE[[#This Row],[KM - Inicio]])</f>
        <v>-</v>
      </c>
      <c r="AQ372" s="261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4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2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295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317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6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9" t="str">
        <f>IF(BS_CONTROLE[[#This Row],[Local - Partida]]=0, "-", BS_CONTROLE[[#This Row],[Local - Partida]])</f>
        <v>-</v>
      </c>
      <c r="AL373" s="259" t="str">
        <f>IF(BS_CONTROLE[[#This Row],[Local - Encerramento]]=0, "-", BS_CONTROLE[[#This Row],[Local - Encerramento]])</f>
        <v>-</v>
      </c>
      <c r="AM373" s="259" t="str">
        <f>IF(BS_CONTROLE[[#This Row],[Entre - Estações]]=0, "-", BS_CONTROLE[[#This Row],[Entre - Estações]])</f>
        <v>-</v>
      </c>
      <c r="AN373" s="259" t="str">
        <f>IF(BS_CONTROLE[[#This Row],[SB]]=0, "-", BS_CONTROLE[[#This Row],[SB]])</f>
        <v>-</v>
      </c>
      <c r="AO373" s="260" t="str">
        <f>IF(BS_CONTROLE[[#This Row],[SUB]]=0, "-", BS_CONTROLE[[#This Row],[SUB]])</f>
        <v>-</v>
      </c>
      <c r="AP373" s="261" t="str">
        <f>IF(BS_CONTROLE[[#This Row],[KM - Inicio]]=0, "-", BS_CONTROLE[[#This Row],[KM - Inicio]])</f>
        <v>-</v>
      </c>
      <c r="AQ373" s="261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4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2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295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317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6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9" t="str">
        <f>IF(BS_CONTROLE[[#This Row],[Local - Partida]]=0, "-", BS_CONTROLE[[#This Row],[Local - Partida]])</f>
        <v>-</v>
      </c>
      <c r="AL374" s="259" t="str">
        <f>IF(BS_CONTROLE[[#This Row],[Local - Encerramento]]=0, "-", BS_CONTROLE[[#This Row],[Local - Encerramento]])</f>
        <v>-</v>
      </c>
      <c r="AM374" s="259" t="str">
        <f>IF(BS_CONTROLE[[#This Row],[Entre - Estações]]=0, "-", BS_CONTROLE[[#This Row],[Entre - Estações]])</f>
        <v>-</v>
      </c>
      <c r="AN374" s="259" t="str">
        <f>IF(BS_CONTROLE[[#This Row],[SB]]=0, "-", BS_CONTROLE[[#This Row],[SB]])</f>
        <v>-</v>
      </c>
      <c r="AO374" s="260" t="str">
        <f>IF(BS_CONTROLE[[#This Row],[SUB]]=0, "-", BS_CONTROLE[[#This Row],[SUB]])</f>
        <v>-</v>
      </c>
      <c r="AP374" s="261" t="str">
        <f>IF(BS_CONTROLE[[#This Row],[KM - Inicio]]=0, "-", BS_CONTROLE[[#This Row],[KM - Inicio]])</f>
        <v>-</v>
      </c>
      <c r="AQ374" s="261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4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2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295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317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6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9" t="str">
        <f>IF(BS_CONTROLE[[#This Row],[Local - Partida]]=0, "-", BS_CONTROLE[[#This Row],[Local - Partida]])</f>
        <v>-</v>
      </c>
      <c r="AL375" s="259" t="str">
        <f>IF(BS_CONTROLE[[#This Row],[Local - Encerramento]]=0, "-", BS_CONTROLE[[#This Row],[Local - Encerramento]])</f>
        <v>-</v>
      </c>
      <c r="AM375" s="259" t="str">
        <f>IF(BS_CONTROLE[[#This Row],[Entre - Estações]]=0, "-", BS_CONTROLE[[#This Row],[Entre - Estações]])</f>
        <v>-</v>
      </c>
      <c r="AN375" s="259" t="str">
        <f>IF(BS_CONTROLE[[#This Row],[SB]]=0, "-", BS_CONTROLE[[#This Row],[SB]])</f>
        <v>-</v>
      </c>
      <c r="AO375" s="260" t="str">
        <f>IF(BS_CONTROLE[[#This Row],[SUB]]=0, "-", BS_CONTROLE[[#This Row],[SUB]])</f>
        <v>-</v>
      </c>
      <c r="AP375" s="261" t="str">
        <f>IF(BS_CONTROLE[[#This Row],[KM - Inicio]]=0, "-", BS_CONTROLE[[#This Row],[KM - Inicio]])</f>
        <v>-</v>
      </c>
      <c r="AQ375" s="261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4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2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295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317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6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9" t="str">
        <f>IF(BS_CONTROLE[[#This Row],[Local - Partida]]=0, "-", BS_CONTROLE[[#This Row],[Local - Partida]])</f>
        <v>-</v>
      </c>
      <c r="AL376" s="259" t="str">
        <f>IF(BS_CONTROLE[[#This Row],[Local - Encerramento]]=0, "-", BS_CONTROLE[[#This Row],[Local - Encerramento]])</f>
        <v>-</v>
      </c>
      <c r="AM376" s="259" t="str">
        <f>IF(BS_CONTROLE[[#This Row],[Entre - Estações]]=0, "-", BS_CONTROLE[[#This Row],[Entre - Estações]])</f>
        <v>-</v>
      </c>
      <c r="AN376" s="259" t="str">
        <f>IF(BS_CONTROLE[[#This Row],[SB]]=0, "-", BS_CONTROLE[[#This Row],[SB]])</f>
        <v>-</v>
      </c>
      <c r="AO376" s="260" t="str">
        <f>IF(BS_CONTROLE[[#This Row],[SUB]]=0, "-", BS_CONTROLE[[#This Row],[SUB]])</f>
        <v>-</v>
      </c>
      <c r="AP376" s="261" t="str">
        <f>IF(BS_CONTROLE[[#This Row],[KM - Inicio]]=0, "-", BS_CONTROLE[[#This Row],[KM - Inicio]])</f>
        <v>-</v>
      </c>
      <c r="AQ376" s="261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4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2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295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317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6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9" t="str">
        <f>IF(BS_CONTROLE[[#This Row],[Local - Partida]]=0, "-", BS_CONTROLE[[#This Row],[Local - Partida]])</f>
        <v>-</v>
      </c>
      <c r="AL377" s="259" t="str">
        <f>IF(BS_CONTROLE[[#This Row],[Local - Encerramento]]=0, "-", BS_CONTROLE[[#This Row],[Local - Encerramento]])</f>
        <v>-</v>
      </c>
      <c r="AM377" s="259" t="str">
        <f>IF(BS_CONTROLE[[#This Row],[Entre - Estações]]=0, "-", BS_CONTROLE[[#This Row],[Entre - Estações]])</f>
        <v>-</v>
      </c>
      <c r="AN377" s="259" t="str">
        <f>IF(BS_CONTROLE[[#This Row],[SB]]=0, "-", BS_CONTROLE[[#This Row],[SB]])</f>
        <v>-</v>
      </c>
      <c r="AO377" s="260" t="str">
        <f>IF(BS_CONTROLE[[#This Row],[SUB]]=0, "-", BS_CONTROLE[[#This Row],[SUB]])</f>
        <v>-</v>
      </c>
      <c r="AP377" s="261" t="str">
        <f>IF(BS_CONTROLE[[#This Row],[KM - Inicio]]=0, "-", BS_CONTROLE[[#This Row],[KM - Inicio]])</f>
        <v>-</v>
      </c>
      <c r="AQ377" s="261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4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2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295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317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6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9" t="str">
        <f>IF(BS_CONTROLE[[#This Row],[Local - Partida]]=0, "-", BS_CONTROLE[[#This Row],[Local - Partida]])</f>
        <v>-</v>
      </c>
      <c r="AL378" s="259" t="str">
        <f>IF(BS_CONTROLE[[#This Row],[Local - Encerramento]]=0, "-", BS_CONTROLE[[#This Row],[Local - Encerramento]])</f>
        <v>-</v>
      </c>
      <c r="AM378" s="259" t="str">
        <f>IF(BS_CONTROLE[[#This Row],[Entre - Estações]]=0, "-", BS_CONTROLE[[#This Row],[Entre - Estações]])</f>
        <v>-</v>
      </c>
      <c r="AN378" s="259" t="str">
        <f>IF(BS_CONTROLE[[#This Row],[SB]]=0, "-", BS_CONTROLE[[#This Row],[SB]])</f>
        <v>-</v>
      </c>
      <c r="AO378" s="260" t="str">
        <f>IF(BS_CONTROLE[[#This Row],[SUB]]=0, "-", BS_CONTROLE[[#This Row],[SUB]])</f>
        <v>-</v>
      </c>
      <c r="AP378" s="261" t="str">
        <f>IF(BS_CONTROLE[[#This Row],[KM - Inicio]]=0, "-", BS_CONTROLE[[#This Row],[KM - Inicio]])</f>
        <v>-</v>
      </c>
      <c r="AQ378" s="261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4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2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295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317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6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9" t="str">
        <f>IF(BS_CONTROLE[[#This Row],[Local - Partida]]=0, "-", BS_CONTROLE[[#This Row],[Local - Partida]])</f>
        <v>-</v>
      </c>
      <c r="AL379" s="259" t="str">
        <f>IF(BS_CONTROLE[[#This Row],[Local - Encerramento]]=0, "-", BS_CONTROLE[[#This Row],[Local - Encerramento]])</f>
        <v>-</v>
      </c>
      <c r="AM379" s="259" t="str">
        <f>IF(BS_CONTROLE[[#This Row],[Entre - Estações]]=0, "-", BS_CONTROLE[[#This Row],[Entre - Estações]])</f>
        <v>-</v>
      </c>
      <c r="AN379" s="259" t="str">
        <f>IF(BS_CONTROLE[[#This Row],[SB]]=0, "-", BS_CONTROLE[[#This Row],[SB]])</f>
        <v>-</v>
      </c>
      <c r="AO379" s="260" t="str">
        <f>IF(BS_CONTROLE[[#This Row],[SUB]]=0, "-", BS_CONTROLE[[#This Row],[SUB]])</f>
        <v>-</v>
      </c>
      <c r="AP379" s="261" t="str">
        <f>IF(BS_CONTROLE[[#This Row],[KM - Inicio]]=0, "-", BS_CONTROLE[[#This Row],[KM - Inicio]])</f>
        <v>-</v>
      </c>
      <c r="AQ379" s="261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4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2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295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317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6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9" t="str">
        <f>IF(BS_CONTROLE[[#This Row],[Local - Partida]]=0, "-", BS_CONTROLE[[#This Row],[Local - Partida]])</f>
        <v>-</v>
      </c>
      <c r="AL380" s="259" t="str">
        <f>IF(BS_CONTROLE[[#This Row],[Local - Encerramento]]=0, "-", BS_CONTROLE[[#This Row],[Local - Encerramento]])</f>
        <v>-</v>
      </c>
      <c r="AM380" s="259" t="str">
        <f>IF(BS_CONTROLE[[#This Row],[Entre - Estações]]=0, "-", BS_CONTROLE[[#This Row],[Entre - Estações]])</f>
        <v>-</v>
      </c>
      <c r="AN380" s="259" t="str">
        <f>IF(BS_CONTROLE[[#This Row],[SB]]=0, "-", BS_CONTROLE[[#This Row],[SB]])</f>
        <v>-</v>
      </c>
      <c r="AO380" s="260" t="str">
        <f>IF(BS_CONTROLE[[#This Row],[SUB]]=0, "-", BS_CONTROLE[[#This Row],[SUB]])</f>
        <v>-</v>
      </c>
      <c r="AP380" s="261" t="str">
        <f>IF(BS_CONTROLE[[#This Row],[KM - Inicio]]=0, "-", BS_CONTROLE[[#This Row],[KM - Inicio]])</f>
        <v>-</v>
      </c>
      <c r="AQ380" s="261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4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2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295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317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6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9" t="str">
        <f>IF(BS_CONTROLE[[#This Row],[Local - Partida]]=0, "-", BS_CONTROLE[[#This Row],[Local - Partida]])</f>
        <v>-</v>
      </c>
      <c r="AL381" s="259" t="str">
        <f>IF(BS_CONTROLE[[#This Row],[Local - Encerramento]]=0, "-", BS_CONTROLE[[#This Row],[Local - Encerramento]])</f>
        <v>-</v>
      </c>
      <c r="AM381" s="259" t="str">
        <f>IF(BS_CONTROLE[[#This Row],[Entre - Estações]]=0, "-", BS_CONTROLE[[#This Row],[Entre - Estações]])</f>
        <v>-</v>
      </c>
      <c r="AN381" s="259" t="str">
        <f>IF(BS_CONTROLE[[#This Row],[SB]]=0, "-", BS_CONTROLE[[#This Row],[SB]])</f>
        <v>-</v>
      </c>
      <c r="AO381" s="260" t="str">
        <f>IF(BS_CONTROLE[[#This Row],[SUB]]=0, "-", BS_CONTROLE[[#This Row],[SUB]])</f>
        <v>-</v>
      </c>
      <c r="AP381" s="261" t="str">
        <f>IF(BS_CONTROLE[[#This Row],[KM - Inicio]]=0, "-", BS_CONTROLE[[#This Row],[KM - Inicio]])</f>
        <v>-</v>
      </c>
      <c r="AQ381" s="261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4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2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296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317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6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9" t="str">
        <f>IF(BS_CONTROLE[[#This Row],[Local - Partida]]=0, "-", BS_CONTROLE[[#This Row],[Local - Partida]])</f>
        <v>-</v>
      </c>
      <c r="AL382" s="259" t="str">
        <f>IF(BS_CONTROLE[[#This Row],[Local - Encerramento]]=0, "-", BS_CONTROLE[[#This Row],[Local - Encerramento]])</f>
        <v>-</v>
      </c>
      <c r="AM382" s="259" t="str">
        <f>IF(BS_CONTROLE[[#This Row],[Entre - Estações]]=0, "-", BS_CONTROLE[[#This Row],[Entre - Estações]])</f>
        <v>-</v>
      </c>
      <c r="AN382" s="259" t="str">
        <f>IF(BS_CONTROLE[[#This Row],[SB]]=0, "-", BS_CONTROLE[[#This Row],[SB]])</f>
        <v>-</v>
      </c>
      <c r="AO382" s="260" t="str">
        <f>IF(BS_CONTROLE[[#This Row],[SUB]]=0, "-", BS_CONTROLE[[#This Row],[SUB]])</f>
        <v>-</v>
      </c>
      <c r="AP382" s="261" t="str">
        <f>IF(BS_CONTROLE[[#This Row],[KM - Inicio]]=0, "-", BS_CONTROLE[[#This Row],[KM - Inicio]])</f>
        <v>-</v>
      </c>
      <c r="AQ382" s="261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4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2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295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317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6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9" t="str">
        <f>IF(BS_CONTROLE[[#This Row],[Local - Partida]]=0, "-", BS_CONTROLE[[#This Row],[Local - Partida]])</f>
        <v>-</v>
      </c>
      <c r="AL383" s="259" t="str">
        <f>IF(BS_CONTROLE[[#This Row],[Local - Encerramento]]=0, "-", BS_CONTROLE[[#This Row],[Local - Encerramento]])</f>
        <v>-</v>
      </c>
      <c r="AM383" s="259" t="str">
        <f>IF(BS_CONTROLE[[#This Row],[Entre - Estações]]=0, "-", BS_CONTROLE[[#This Row],[Entre - Estações]])</f>
        <v>-</v>
      </c>
      <c r="AN383" s="259" t="str">
        <f>IF(BS_CONTROLE[[#This Row],[SB]]=0, "-", BS_CONTROLE[[#This Row],[SB]])</f>
        <v>-</v>
      </c>
      <c r="AO383" s="260" t="str">
        <f>IF(BS_CONTROLE[[#This Row],[SUB]]=0, "-", BS_CONTROLE[[#This Row],[SUB]])</f>
        <v>-</v>
      </c>
      <c r="AP383" s="261" t="str">
        <f>IF(BS_CONTROLE[[#This Row],[KM - Inicio]]=0, "-", BS_CONTROLE[[#This Row],[KM - Inicio]])</f>
        <v>-</v>
      </c>
      <c r="AQ383" s="261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4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2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295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317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6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9" t="str">
        <f>IF(BS_CONTROLE[[#This Row],[Local - Partida]]=0, "-", BS_CONTROLE[[#This Row],[Local - Partida]])</f>
        <v>-</v>
      </c>
      <c r="AL384" s="259" t="str">
        <f>IF(BS_CONTROLE[[#This Row],[Local - Encerramento]]=0, "-", BS_CONTROLE[[#This Row],[Local - Encerramento]])</f>
        <v>-</v>
      </c>
      <c r="AM384" s="259" t="str">
        <f>IF(BS_CONTROLE[[#This Row],[Entre - Estações]]=0, "-", BS_CONTROLE[[#This Row],[Entre - Estações]])</f>
        <v>-</v>
      </c>
      <c r="AN384" s="259" t="str">
        <f>IF(BS_CONTROLE[[#This Row],[SB]]=0, "-", BS_CONTROLE[[#This Row],[SB]])</f>
        <v>-</v>
      </c>
      <c r="AO384" s="260" t="str">
        <f>IF(BS_CONTROLE[[#This Row],[SUB]]=0, "-", BS_CONTROLE[[#This Row],[SUB]])</f>
        <v>-</v>
      </c>
      <c r="AP384" s="261" t="str">
        <f>IF(BS_CONTROLE[[#This Row],[KM - Inicio]]=0, "-", BS_CONTROLE[[#This Row],[KM - Inicio]])</f>
        <v>-</v>
      </c>
      <c r="AQ384" s="261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4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2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295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317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6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9" t="str">
        <f>IF(BS_CONTROLE[[#This Row],[Local - Partida]]=0, "-", BS_CONTROLE[[#This Row],[Local - Partida]])</f>
        <v>-</v>
      </c>
      <c r="AL385" s="259" t="str">
        <f>IF(BS_CONTROLE[[#This Row],[Local - Encerramento]]=0, "-", BS_CONTROLE[[#This Row],[Local - Encerramento]])</f>
        <v>-</v>
      </c>
      <c r="AM385" s="259" t="str">
        <f>IF(BS_CONTROLE[[#This Row],[Entre - Estações]]=0, "-", BS_CONTROLE[[#This Row],[Entre - Estações]])</f>
        <v>-</v>
      </c>
      <c r="AN385" s="259" t="str">
        <f>IF(BS_CONTROLE[[#This Row],[SB]]=0, "-", BS_CONTROLE[[#This Row],[SB]])</f>
        <v>-</v>
      </c>
      <c r="AO385" s="260" t="str">
        <f>IF(BS_CONTROLE[[#This Row],[SUB]]=0, "-", BS_CONTROLE[[#This Row],[SUB]])</f>
        <v>-</v>
      </c>
      <c r="AP385" s="261" t="str">
        <f>IF(BS_CONTROLE[[#This Row],[KM - Inicio]]=0, "-", BS_CONTROLE[[#This Row],[KM - Inicio]])</f>
        <v>-</v>
      </c>
      <c r="AQ385" s="261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4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2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295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317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6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9" t="str">
        <f>IF(BS_CONTROLE[[#This Row],[Local - Partida]]=0, "-", BS_CONTROLE[[#This Row],[Local - Partida]])</f>
        <v>-</v>
      </c>
      <c r="AL386" s="259" t="str">
        <f>IF(BS_CONTROLE[[#This Row],[Local - Encerramento]]=0, "-", BS_CONTROLE[[#This Row],[Local - Encerramento]])</f>
        <v>-</v>
      </c>
      <c r="AM386" s="259" t="str">
        <f>IF(BS_CONTROLE[[#This Row],[Entre - Estações]]=0, "-", BS_CONTROLE[[#This Row],[Entre - Estações]])</f>
        <v>-</v>
      </c>
      <c r="AN386" s="259" t="str">
        <f>IF(BS_CONTROLE[[#This Row],[SB]]=0, "-", BS_CONTROLE[[#This Row],[SB]])</f>
        <v>-</v>
      </c>
      <c r="AO386" s="260" t="str">
        <f>IF(BS_CONTROLE[[#This Row],[SUB]]=0, "-", BS_CONTROLE[[#This Row],[SUB]])</f>
        <v>-</v>
      </c>
      <c r="AP386" s="261" t="str">
        <f>IF(BS_CONTROLE[[#This Row],[KM - Inicio]]=0, "-", BS_CONTROLE[[#This Row],[KM - Inicio]])</f>
        <v>-</v>
      </c>
      <c r="AQ386" s="261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4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2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295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317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6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9" t="str">
        <f>IF(BS_CONTROLE[[#This Row],[Local - Partida]]=0, "-", BS_CONTROLE[[#This Row],[Local - Partida]])</f>
        <v>-</v>
      </c>
      <c r="AL387" s="259" t="str">
        <f>IF(BS_CONTROLE[[#This Row],[Local - Encerramento]]=0, "-", BS_CONTROLE[[#This Row],[Local - Encerramento]])</f>
        <v>-</v>
      </c>
      <c r="AM387" s="259" t="str">
        <f>IF(BS_CONTROLE[[#This Row],[Entre - Estações]]=0, "-", BS_CONTROLE[[#This Row],[Entre - Estações]])</f>
        <v>-</v>
      </c>
      <c r="AN387" s="259" t="str">
        <f>IF(BS_CONTROLE[[#This Row],[SB]]=0, "-", BS_CONTROLE[[#This Row],[SB]])</f>
        <v>-</v>
      </c>
      <c r="AO387" s="260" t="str">
        <f>IF(BS_CONTROLE[[#This Row],[SUB]]=0, "-", BS_CONTROLE[[#This Row],[SUB]])</f>
        <v>-</v>
      </c>
      <c r="AP387" s="261" t="str">
        <f>IF(BS_CONTROLE[[#This Row],[KM - Inicio]]=0, "-", BS_CONTROLE[[#This Row],[KM - Inicio]])</f>
        <v>-</v>
      </c>
      <c r="AQ387" s="261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4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2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295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317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6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9" t="str">
        <f>IF(BS_CONTROLE[[#This Row],[Local - Partida]]=0, "-", BS_CONTROLE[[#This Row],[Local - Partida]])</f>
        <v>-</v>
      </c>
      <c r="AL388" s="259" t="str">
        <f>IF(BS_CONTROLE[[#This Row],[Local - Encerramento]]=0, "-", BS_CONTROLE[[#This Row],[Local - Encerramento]])</f>
        <v>-</v>
      </c>
      <c r="AM388" s="259" t="str">
        <f>IF(BS_CONTROLE[[#This Row],[Entre - Estações]]=0, "-", BS_CONTROLE[[#This Row],[Entre - Estações]])</f>
        <v>-</v>
      </c>
      <c r="AN388" s="259" t="str">
        <f>IF(BS_CONTROLE[[#This Row],[SB]]=0, "-", BS_CONTROLE[[#This Row],[SB]])</f>
        <v>-</v>
      </c>
      <c r="AO388" s="260" t="str">
        <f>IF(BS_CONTROLE[[#This Row],[SUB]]=0, "-", BS_CONTROLE[[#This Row],[SUB]])</f>
        <v>-</v>
      </c>
      <c r="AP388" s="261" t="str">
        <f>IF(BS_CONTROLE[[#This Row],[KM - Inicio]]=0, "-", BS_CONTROLE[[#This Row],[KM - Inicio]])</f>
        <v>-</v>
      </c>
      <c r="AQ388" s="261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4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2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295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317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6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9" t="str">
        <f>IF(BS_CONTROLE[[#This Row],[Local - Partida]]=0, "-", BS_CONTROLE[[#This Row],[Local - Partida]])</f>
        <v>-</v>
      </c>
      <c r="AL389" s="259" t="str">
        <f>IF(BS_CONTROLE[[#This Row],[Local - Encerramento]]=0, "-", BS_CONTROLE[[#This Row],[Local - Encerramento]])</f>
        <v>-</v>
      </c>
      <c r="AM389" s="259" t="str">
        <f>IF(BS_CONTROLE[[#This Row],[Entre - Estações]]=0, "-", BS_CONTROLE[[#This Row],[Entre - Estações]])</f>
        <v>-</v>
      </c>
      <c r="AN389" s="259" t="str">
        <f>IF(BS_CONTROLE[[#This Row],[SB]]=0, "-", BS_CONTROLE[[#This Row],[SB]])</f>
        <v>-</v>
      </c>
      <c r="AO389" s="260" t="str">
        <f>IF(BS_CONTROLE[[#This Row],[SUB]]=0, "-", BS_CONTROLE[[#This Row],[SUB]])</f>
        <v>-</v>
      </c>
      <c r="AP389" s="261" t="str">
        <f>IF(BS_CONTROLE[[#This Row],[KM - Inicio]]=0, "-", BS_CONTROLE[[#This Row],[KM - Inicio]])</f>
        <v>-</v>
      </c>
      <c r="AQ389" s="261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4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2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295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317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6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9" t="str">
        <f>IF(BS_CONTROLE[[#This Row],[Local - Partida]]=0, "-", BS_CONTROLE[[#This Row],[Local - Partida]])</f>
        <v>-</v>
      </c>
      <c r="AL390" s="259" t="str">
        <f>IF(BS_CONTROLE[[#This Row],[Local - Encerramento]]=0, "-", BS_CONTROLE[[#This Row],[Local - Encerramento]])</f>
        <v>-</v>
      </c>
      <c r="AM390" s="259" t="str">
        <f>IF(BS_CONTROLE[[#This Row],[Entre - Estações]]=0, "-", BS_CONTROLE[[#This Row],[Entre - Estações]])</f>
        <v>-</v>
      </c>
      <c r="AN390" s="259" t="str">
        <f>IF(BS_CONTROLE[[#This Row],[SB]]=0, "-", BS_CONTROLE[[#This Row],[SB]])</f>
        <v>-</v>
      </c>
      <c r="AO390" s="260" t="str">
        <f>IF(BS_CONTROLE[[#This Row],[SUB]]=0, "-", BS_CONTROLE[[#This Row],[SUB]])</f>
        <v>-</v>
      </c>
      <c r="AP390" s="261" t="str">
        <f>IF(BS_CONTROLE[[#This Row],[KM - Inicio]]=0, "-", BS_CONTROLE[[#This Row],[KM - Inicio]])</f>
        <v>-</v>
      </c>
      <c r="AQ390" s="261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4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2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295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317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6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9" t="str">
        <f>IF(BS_CONTROLE[[#This Row],[Local - Partida]]=0, "-", BS_CONTROLE[[#This Row],[Local - Partida]])</f>
        <v>-</v>
      </c>
      <c r="AL391" s="259" t="str">
        <f>IF(BS_CONTROLE[[#This Row],[Local - Encerramento]]=0, "-", BS_CONTROLE[[#This Row],[Local - Encerramento]])</f>
        <v>-</v>
      </c>
      <c r="AM391" s="259" t="str">
        <f>IF(BS_CONTROLE[[#This Row],[Entre - Estações]]=0, "-", BS_CONTROLE[[#This Row],[Entre - Estações]])</f>
        <v>-</v>
      </c>
      <c r="AN391" s="259" t="str">
        <f>IF(BS_CONTROLE[[#This Row],[SB]]=0, "-", BS_CONTROLE[[#This Row],[SB]])</f>
        <v>-</v>
      </c>
      <c r="AO391" s="260" t="str">
        <f>IF(BS_CONTROLE[[#This Row],[SUB]]=0, "-", BS_CONTROLE[[#This Row],[SUB]])</f>
        <v>-</v>
      </c>
      <c r="AP391" s="261" t="str">
        <f>IF(BS_CONTROLE[[#This Row],[KM - Inicio]]=0, "-", BS_CONTROLE[[#This Row],[KM - Inicio]])</f>
        <v>-</v>
      </c>
      <c r="AQ391" s="261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4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2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295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317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6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9" t="str">
        <f>IF(BS_CONTROLE[[#This Row],[Local - Partida]]=0, "-", BS_CONTROLE[[#This Row],[Local - Partida]])</f>
        <v>-</v>
      </c>
      <c r="AL392" s="259" t="str">
        <f>IF(BS_CONTROLE[[#This Row],[Local - Encerramento]]=0, "-", BS_CONTROLE[[#This Row],[Local - Encerramento]])</f>
        <v>-</v>
      </c>
      <c r="AM392" s="259" t="str">
        <f>IF(BS_CONTROLE[[#This Row],[Entre - Estações]]=0, "-", BS_CONTROLE[[#This Row],[Entre - Estações]])</f>
        <v>-</v>
      </c>
      <c r="AN392" s="259" t="str">
        <f>IF(BS_CONTROLE[[#This Row],[SB]]=0, "-", BS_CONTROLE[[#This Row],[SB]])</f>
        <v>-</v>
      </c>
      <c r="AO392" s="260" t="str">
        <f>IF(BS_CONTROLE[[#This Row],[SUB]]=0, "-", BS_CONTROLE[[#This Row],[SUB]])</f>
        <v>-</v>
      </c>
      <c r="AP392" s="261" t="str">
        <f>IF(BS_CONTROLE[[#This Row],[KM - Inicio]]=0, "-", BS_CONTROLE[[#This Row],[KM - Inicio]])</f>
        <v>-</v>
      </c>
      <c r="AQ392" s="261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4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2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295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317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6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9" t="str">
        <f>IF(BS_CONTROLE[[#This Row],[Local - Partida]]=0, "-", BS_CONTROLE[[#This Row],[Local - Partida]])</f>
        <v>-</v>
      </c>
      <c r="AL393" s="259" t="str">
        <f>IF(BS_CONTROLE[[#This Row],[Local - Encerramento]]=0, "-", BS_CONTROLE[[#This Row],[Local - Encerramento]])</f>
        <v>-</v>
      </c>
      <c r="AM393" s="259" t="str">
        <f>IF(BS_CONTROLE[[#This Row],[Entre - Estações]]=0, "-", BS_CONTROLE[[#This Row],[Entre - Estações]])</f>
        <v>-</v>
      </c>
      <c r="AN393" s="259" t="str">
        <f>IF(BS_CONTROLE[[#This Row],[SB]]=0, "-", BS_CONTROLE[[#This Row],[SB]])</f>
        <v>-</v>
      </c>
      <c r="AO393" s="260" t="str">
        <f>IF(BS_CONTROLE[[#This Row],[SUB]]=0, "-", BS_CONTROLE[[#This Row],[SUB]])</f>
        <v>-</v>
      </c>
      <c r="AP393" s="261" t="str">
        <f>IF(BS_CONTROLE[[#This Row],[KM - Inicio]]=0, "-", BS_CONTROLE[[#This Row],[KM - Inicio]])</f>
        <v>-</v>
      </c>
      <c r="AQ393" s="261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4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2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296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317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6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9" t="str">
        <f>IF(BS_CONTROLE[[#This Row],[Local - Partida]]=0, "-", BS_CONTROLE[[#This Row],[Local - Partida]])</f>
        <v>-</v>
      </c>
      <c r="AL394" s="259" t="str">
        <f>IF(BS_CONTROLE[[#This Row],[Local - Encerramento]]=0, "-", BS_CONTROLE[[#This Row],[Local - Encerramento]])</f>
        <v>-</v>
      </c>
      <c r="AM394" s="259" t="str">
        <f>IF(BS_CONTROLE[[#This Row],[Entre - Estações]]=0, "-", BS_CONTROLE[[#This Row],[Entre - Estações]])</f>
        <v>-</v>
      </c>
      <c r="AN394" s="259" t="str">
        <f>IF(BS_CONTROLE[[#This Row],[SB]]=0, "-", BS_CONTROLE[[#This Row],[SB]])</f>
        <v>-</v>
      </c>
      <c r="AO394" s="260" t="str">
        <f>IF(BS_CONTROLE[[#This Row],[SUB]]=0, "-", BS_CONTROLE[[#This Row],[SUB]])</f>
        <v>-</v>
      </c>
      <c r="AP394" s="261" t="str">
        <f>IF(BS_CONTROLE[[#This Row],[KM - Inicio]]=0, "-", BS_CONTROLE[[#This Row],[KM - Inicio]])</f>
        <v>-</v>
      </c>
      <c r="AQ394" s="261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4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2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295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317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6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9" t="str">
        <f>IF(BS_CONTROLE[[#This Row],[Local - Partida]]=0, "-", BS_CONTROLE[[#This Row],[Local - Partida]])</f>
        <v>-</v>
      </c>
      <c r="AL395" s="259" t="str">
        <f>IF(BS_CONTROLE[[#This Row],[Local - Encerramento]]=0, "-", BS_CONTROLE[[#This Row],[Local - Encerramento]])</f>
        <v>-</v>
      </c>
      <c r="AM395" s="259" t="str">
        <f>IF(BS_CONTROLE[[#This Row],[Entre - Estações]]=0, "-", BS_CONTROLE[[#This Row],[Entre - Estações]])</f>
        <v>-</v>
      </c>
      <c r="AN395" s="259" t="str">
        <f>IF(BS_CONTROLE[[#This Row],[SB]]=0, "-", BS_CONTROLE[[#This Row],[SB]])</f>
        <v>-</v>
      </c>
      <c r="AO395" s="260" t="str">
        <f>IF(BS_CONTROLE[[#This Row],[SUB]]=0, "-", BS_CONTROLE[[#This Row],[SUB]])</f>
        <v>-</v>
      </c>
      <c r="AP395" s="261" t="str">
        <f>IF(BS_CONTROLE[[#This Row],[KM - Inicio]]=0, "-", BS_CONTROLE[[#This Row],[KM - Inicio]])</f>
        <v>-</v>
      </c>
      <c r="AQ395" s="261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4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2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295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317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6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9" t="str">
        <f>IF(BS_CONTROLE[[#This Row],[Local - Partida]]=0, "-", BS_CONTROLE[[#This Row],[Local - Partida]])</f>
        <v>-</v>
      </c>
      <c r="AL396" s="259" t="str">
        <f>IF(BS_CONTROLE[[#This Row],[Local - Encerramento]]=0, "-", BS_CONTROLE[[#This Row],[Local - Encerramento]])</f>
        <v>-</v>
      </c>
      <c r="AM396" s="259" t="str">
        <f>IF(BS_CONTROLE[[#This Row],[Entre - Estações]]=0, "-", BS_CONTROLE[[#This Row],[Entre - Estações]])</f>
        <v>-</v>
      </c>
      <c r="AN396" s="259" t="str">
        <f>IF(BS_CONTROLE[[#This Row],[SB]]=0, "-", BS_CONTROLE[[#This Row],[SB]])</f>
        <v>-</v>
      </c>
      <c r="AO396" s="260" t="str">
        <f>IF(BS_CONTROLE[[#This Row],[SUB]]=0, "-", BS_CONTROLE[[#This Row],[SUB]])</f>
        <v>-</v>
      </c>
      <c r="AP396" s="261" t="str">
        <f>IF(BS_CONTROLE[[#This Row],[KM - Inicio]]=0, "-", BS_CONTROLE[[#This Row],[KM - Inicio]])</f>
        <v>-</v>
      </c>
      <c r="AQ396" s="261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4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2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295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317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6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9" t="str">
        <f>IF(BS_CONTROLE[[#This Row],[Local - Partida]]=0, "-", BS_CONTROLE[[#This Row],[Local - Partida]])</f>
        <v>-</v>
      </c>
      <c r="AL397" s="259" t="str">
        <f>IF(BS_CONTROLE[[#This Row],[Local - Encerramento]]=0, "-", BS_CONTROLE[[#This Row],[Local - Encerramento]])</f>
        <v>-</v>
      </c>
      <c r="AM397" s="259" t="str">
        <f>IF(BS_CONTROLE[[#This Row],[Entre - Estações]]=0, "-", BS_CONTROLE[[#This Row],[Entre - Estações]])</f>
        <v>-</v>
      </c>
      <c r="AN397" s="259" t="str">
        <f>IF(BS_CONTROLE[[#This Row],[SB]]=0, "-", BS_CONTROLE[[#This Row],[SB]])</f>
        <v>-</v>
      </c>
      <c r="AO397" s="260" t="str">
        <f>IF(BS_CONTROLE[[#This Row],[SUB]]=0, "-", BS_CONTROLE[[#This Row],[SUB]])</f>
        <v>-</v>
      </c>
      <c r="AP397" s="261" t="str">
        <f>IF(BS_CONTROLE[[#This Row],[KM - Inicio]]=0, "-", BS_CONTROLE[[#This Row],[KM - Inicio]])</f>
        <v>-</v>
      </c>
      <c r="AQ397" s="261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4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2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295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317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6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9" t="str">
        <f>IF(BS_CONTROLE[[#This Row],[Local - Partida]]=0, "-", BS_CONTROLE[[#This Row],[Local - Partida]])</f>
        <v>-</v>
      </c>
      <c r="AL398" s="259" t="str">
        <f>IF(BS_CONTROLE[[#This Row],[Local - Encerramento]]=0, "-", BS_CONTROLE[[#This Row],[Local - Encerramento]])</f>
        <v>-</v>
      </c>
      <c r="AM398" s="259" t="str">
        <f>IF(BS_CONTROLE[[#This Row],[Entre - Estações]]=0, "-", BS_CONTROLE[[#This Row],[Entre - Estações]])</f>
        <v>-</v>
      </c>
      <c r="AN398" s="259" t="str">
        <f>IF(BS_CONTROLE[[#This Row],[SB]]=0, "-", BS_CONTROLE[[#This Row],[SB]])</f>
        <v>-</v>
      </c>
      <c r="AO398" s="260" t="str">
        <f>IF(BS_CONTROLE[[#This Row],[SUB]]=0, "-", BS_CONTROLE[[#This Row],[SUB]])</f>
        <v>-</v>
      </c>
      <c r="AP398" s="261" t="str">
        <f>IF(BS_CONTROLE[[#This Row],[KM - Inicio]]=0, "-", BS_CONTROLE[[#This Row],[KM - Inicio]])</f>
        <v>-</v>
      </c>
      <c r="AQ398" s="261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4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2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295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317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6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9" t="str">
        <f>IF(BS_CONTROLE[[#This Row],[Local - Partida]]=0, "-", BS_CONTROLE[[#This Row],[Local - Partida]])</f>
        <v>-</v>
      </c>
      <c r="AL399" s="259" t="str">
        <f>IF(BS_CONTROLE[[#This Row],[Local - Encerramento]]=0, "-", BS_CONTROLE[[#This Row],[Local - Encerramento]])</f>
        <v>-</v>
      </c>
      <c r="AM399" s="259" t="str">
        <f>IF(BS_CONTROLE[[#This Row],[Entre - Estações]]=0, "-", BS_CONTROLE[[#This Row],[Entre - Estações]])</f>
        <v>-</v>
      </c>
      <c r="AN399" s="259" t="str">
        <f>IF(BS_CONTROLE[[#This Row],[SB]]=0, "-", BS_CONTROLE[[#This Row],[SB]])</f>
        <v>-</v>
      </c>
      <c r="AO399" s="260" t="str">
        <f>IF(BS_CONTROLE[[#This Row],[SUB]]=0, "-", BS_CONTROLE[[#This Row],[SUB]])</f>
        <v>-</v>
      </c>
      <c r="AP399" s="261" t="str">
        <f>IF(BS_CONTROLE[[#This Row],[KM - Inicio]]=0, "-", BS_CONTROLE[[#This Row],[KM - Inicio]])</f>
        <v>-</v>
      </c>
      <c r="AQ399" s="261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4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2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295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317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6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9" t="str">
        <f>IF(BS_CONTROLE[[#This Row],[Local - Partida]]=0, "-", BS_CONTROLE[[#This Row],[Local - Partida]])</f>
        <v>-</v>
      </c>
      <c r="AL400" s="259" t="str">
        <f>IF(BS_CONTROLE[[#This Row],[Local - Encerramento]]=0, "-", BS_CONTROLE[[#This Row],[Local - Encerramento]])</f>
        <v>-</v>
      </c>
      <c r="AM400" s="259" t="str">
        <f>IF(BS_CONTROLE[[#This Row],[Entre - Estações]]=0, "-", BS_CONTROLE[[#This Row],[Entre - Estações]])</f>
        <v>-</v>
      </c>
      <c r="AN400" s="259" t="str">
        <f>IF(BS_CONTROLE[[#This Row],[SB]]=0, "-", BS_CONTROLE[[#This Row],[SB]])</f>
        <v>-</v>
      </c>
      <c r="AO400" s="260" t="str">
        <f>IF(BS_CONTROLE[[#This Row],[SUB]]=0, "-", BS_CONTROLE[[#This Row],[SUB]])</f>
        <v>-</v>
      </c>
      <c r="AP400" s="261" t="str">
        <f>IF(BS_CONTROLE[[#This Row],[KM - Inicio]]=0, "-", BS_CONTROLE[[#This Row],[KM - Inicio]])</f>
        <v>-</v>
      </c>
      <c r="AQ400" s="261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4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2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295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317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6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9" t="str">
        <f>IF(BS_CONTROLE[[#This Row],[Local - Partida]]=0, "-", BS_CONTROLE[[#This Row],[Local - Partida]])</f>
        <v>-</v>
      </c>
      <c r="AL401" s="259" t="str">
        <f>IF(BS_CONTROLE[[#This Row],[Local - Encerramento]]=0, "-", BS_CONTROLE[[#This Row],[Local - Encerramento]])</f>
        <v>-</v>
      </c>
      <c r="AM401" s="259" t="str">
        <f>IF(BS_CONTROLE[[#This Row],[Entre - Estações]]=0, "-", BS_CONTROLE[[#This Row],[Entre - Estações]])</f>
        <v>-</v>
      </c>
      <c r="AN401" s="259" t="str">
        <f>IF(BS_CONTROLE[[#This Row],[SB]]=0, "-", BS_CONTROLE[[#This Row],[SB]])</f>
        <v>-</v>
      </c>
      <c r="AO401" s="260" t="str">
        <f>IF(BS_CONTROLE[[#This Row],[SUB]]=0, "-", BS_CONTROLE[[#This Row],[SUB]])</f>
        <v>-</v>
      </c>
      <c r="AP401" s="261" t="str">
        <f>IF(BS_CONTROLE[[#This Row],[KM - Inicio]]=0, "-", BS_CONTROLE[[#This Row],[KM - Inicio]])</f>
        <v>-</v>
      </c>
      <c r="AQ401" s="261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4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2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295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317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6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9" t="str">
        <f>IF(BS_CONTROLE[[#This Row],[Local - Partida]]=0, "-", BS_CONTROLE[[#This Row],[Local - Partida]])</f>
        <v>-</v>
      </c>
      <c r="AL402" s="259" t="str">
        <f>IF(BS_CONTROLE[[#This Row],[Local - Encerramento]]=0, "-", BS_CONTROLE[[#This Row],[Local - Encerramento]])</f>
        <v>-</v>
      </c>
      <c r="AM402" s="259" t="str">
        <f>IF(BS_CONTROLE[[#This Row],[Entre - Estações]]=0, "-", BS_CONTROLE[[#This Row],[Entre - Estações]])</f>
        <v>-</v>
      </c>
      <c r="AN402" s="259" t="str">
        <f>IF(BS_CONTROLE[[#This Row],[SB]]=0, "-", BS_CONTROLE[[#This Row],[SB]])</f>
        <v>-</v>
      </c>
      <c r="AO402" s="260" t="str">
        <f>IF(BS_CONTROLE[[#This Row],[SUB]]=0, "-", BS_CONTROLE[[#This Row],[SUB]])</f>
        <v>-</v>
      </c>
      <c r="AP402" s="261" t="str">
        <f>IF(BS_CONTROLE[[#This Row],[KM - Inicio]]=0, "-", BS_CONTROLE[[#This Row],[KM - Inicio]])</f>
        <v>-</v>
      </c>
      <c r="AQ402" s="261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4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2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295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317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6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9" t="str">
        <f>IF(BS_CONTROLE[[#This Row],[Local - Partida]]=0, "-", BS_CONTROLE[[#This Row],[Local - Partida]])</f>
        <v>-</v>
      </c>
      <c r="AL403" s="259" t="str">
        <f>IF(BS_CONTROLE[[#This Row],[Local - Encerramento]]=0, "-", BS_CONTROLE[[#This Row],[Local - Encerramento]])</f>
        <v>-</v>
      </c>
      <c r="AM403" s="259" t="str">
        <f>IF(BS_CONTROLE[[#This Row],[Entre - Estações]]=0, "-", BS_CONTROLE[[#This Row],[Entre - Estações]])</f>
        <v>-</v>
      </c>
      <c r="AN403" s="259" t="str">
        <f>IF(BS_CONTROLE[[#This Row],[SB]]=0, "-", BS_CONTROLE[[#This Row],[SB]])</f>
        <v>-</v>
      </c>
      <c r="AO403" s="260" t="str">
        <f>IF(BS_CONTROLE[[#This Row],[SUB]]=0, "-", BS_CONTROLE[[#This Row],[SUB]])</f>
        <v>-</v>
      </c>
      <c r="AP403" s="261" t="str">
        <f>IF(BS_CONTROLE[[#This Row],[KM - Inicio]]=0, "-", BS_CONTROLE[[#This Row],[KM - Inicio]])</f>
        <v>-</v>
      </c>
      <c r="AQ403" s="261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4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2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295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317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6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9" t="str">
        <f>IF(BS_CONTROLE[[#This Row],[Local - Partida]]=0, "-", BS_CONTROLE[[#This Row],[Local - Partida]])</f>
        <v>-</v>
      </c>
      <c r="AL404" s="259" t="str">
        <f>IF(BS_CONTROLE[[#This Row],[Local - Encerramento]]=0, "-", BS_CONTROLE[[#This Row],[Local - Encerramento]])</f>
        <v>-</v>
      </c>
      <c r="AM404" s="259" t="str">
        <f>IF(BS_CONTROLE[[#This Row],[Entre - Estações]]=0, "-", BS_CONTROLE[[#This Row],[Entre - Estações]])</f>
        <v>-</v>
      </c>
      <c r="AN404" s="259" t="str">
        <f>IF(BS_CONTROLE[[#This Row],[SB]]=0, "-", BS_CONTROLE[[#This Row],[SB]])</f>
        <v>-</v>
      </c>
      <c r="AO404" s="260" t="str">
        <f>IF(BS_CONTROLE[[#This Row],[SUB]]=0, "-", BS_CONTROLE[[#This Row],[SUB]])</f>
        <v>-</v>
      </c>
      <c r="AP404" s="261" t="str">
        <f>IF(BS_CONTROLE[[#This Row],[KM - Inicio]]=0, "-", BS_CONTROLE[[#This Row],[KM - Inicio]])</f>
        <v>-</v>
      </c>
      <c r="AQ404" s="261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4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2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295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317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6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9" t="str">
        <f>IF(BS_CONTROLE[[#This Row],[Local - Partida]]=0, "-", BS_CONTROLE[[#This Row],[Local - Partida]])</f>
        <v>-</v>
      </c>
      <c r="AL405" s="259" t="str">
        <f>IF(BS_CONTROLE[[#This Row],[Local - Encerramento]]=0, "-", BS_CONTROLE[[#This Row],[Local - Encerramento]])</f>
        <v>-</v>
      </c>
      <c r="AM405" s="259" t="str">
        <f>IF(BS_CONTROLE[[#This Row],[Entre - Estações]]=0, "-", BS_CONTROLE[[#This Row],[Entre - Estações]])</f>
        <v>-</v>
      </c>
      <c r="AN405" s="259" t="str">
        <f>IF(BS_CONTROLE[[#This Row],[SB]]=0, "-", BS_CONTROLE[[#This Row],[SB]])</f>
        <v>-</v>
      </c>
      <c r="AO405" s="260" t="str">
        <f>IF(BS_CONTROLE[[#This Row],[SUB]]=0, "-", BS_CONTROLE[[#This Row],[SUB]])</f>
        <v>-</v>
      </c>
      <c r="AP405" s="261" t="str">
        <f>IF(BS_CONTROLE[[#This Row],[KM - Inicio]]=0, "-", BS_CONTROLE[[#This Row],[KM - Inicio]])</f>
        <v>-</v>
      </c>
      <c r="AQ405" s="261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4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2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296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317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6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9" t="str">
        <f>IF(BS_CONTROLE[[#This Row],[Local - Partida]]=0, "-", BS_CONTROLE[[#This Row],[Local - Partida]])</f>
        <v>-</v>
      </c>
      <c r="AL406" s="259" t="str">
        <f>IF(BS_CONTROLE[[#This Row],[Local - Encerramento]]=0, "-", BS_CONTROLE[[#This Row],[Local - Encerramento]])</f>
        <v>-</v>
      </c>
      <c r="AM406" s="259" t="str">
        <f>IF(BS_CONTROLE[[#This Row],[Entre - Estações]]=0, "-", BS_CONTROLE[[#This Row],[Entre - Estações]])</f>
        <v>-</v>
      </c>
      <c r="AN406" s="259" t="str">
        <f>IF(BS_CONTROLE[[#This Row],[SB]]=0, "-", BS_CONTROLE[[#This Row],[SB]])</f>
        <v>-</v>
      </c>
      <c r="AO406" s="260" t="str">
        <f>IF(BS_CONTROLE[[#This Row],[SUB]]=0, "-", BS_CONTROLE[[#This Row],[SUB]])</f>
        <v>-</v>
      </c>
      <c r="AP406" s="261" t="str">
        <f>IF(BS_CONTROLE[[#This Row],[KM - Inicio]]=0, "-", BS_CONTROLE[[#This Row],[KM - Inicio]])</f>
        <v>-</v>
      </c>
      <c r="AQ406" s="261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4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2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295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317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6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9" t="str">
        <f>IF(BS_CONTROLE[[#This Row],[Local - Partida]]=0, "-", BS_CONTROLE[[#This Row],[Local - Partida]])</f>
        <v>-</v>
      </c>
      <c r="AL407" s="259" t="str">
        <f>IF(BS_CONTROLE[[#This Row],[Local - Encerramento]]=0, "-", BS_CONTROLE[[#This Row],[Local - Encerramento]])</f>
        <v>-</v>
      </c>
      <c r="AM407" s="259" t="str">
        <f>IF(BS_CONTROLE[[#This Row],[Entre - Estações]]=0, "-", BS_CONTROLE[[#This Row],[Entre - Estações]])</f>
        <v>-</v>
      </c>
      <c r="AN407" s="259" t="str">
        <f>IF(BS_CONTROLE[[#This Row],[SB]]=0, "-", BS_CONTROLE[[#This Row],[SB]])</f>
        <v>-</v>
      </c>
      <c r="AO407" s="260" t="str">
        <f>IF(BS_CONTROLE[[#This Row],[SUB]]=0, "-", BS_CONTROLE[[#This Row],[SUB]])</f>
        <v>-</v>
      </c>
      <c r="AP407" s="261" t="str">
        <f>IF(BS_CONTROLE[[#This Row],[KM - Inicio]]=0, "-", BS_CONTROLE[[#This Row],[KM - Inicio]])</f>
        <v>-</v>
      </c>
      <c r="AQ407" s="261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4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2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295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317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6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9" t="str">
        <f>IF(BS_CONTROLE[[#This Row],[Local - Partida]]=0, "-", BS_CONTROLE[[#This Row],[Local - Partida]])</f>
        <v>-</v>
      </c>
      <c r="AL408" s="259" t="str">
        <f>IF(BS_CONTROLE[[#This Row],[Local - Encerramento]]=0, "-", BS_CONTROLE[[#This Row],[Local - Encerramento]])</f>
        <v>-</v>
      </c>
      <c r="AM408" s="259" t="str">
        <f>IF(BS_CONTROLE[[#This Row],[Entre - Estações]]=0, "-", BS_CONTROLE[[#This Row],[Entre - Estações]])</f>
        <v>-</v>
      </c>
      <c r="AN408" s="259" t="str">
        <f>IF(BS_CONTROLE[[#This Row],[SB]]=0, "-", BS_CONTROLE[[#This Row],[SB]])</f>
        <v>-</v>
      </c>
      <c r="AO408" s="260" t="str">
        <f>IF(BS_CONTROLE[[#This Row],[SUB]]=0, "-", BS_CONTROLE[[#This Row],[SUB]])</f>
        <v>-</v>
      </c>
      <c r="AP408" s="261" t="str">
        <f>IF(BS_CONTROLE[[#This Row],[KM - Inicio]]=0, "-", BS_CONTROLE[[#This Row],[KM - Inicio]])</f>
        <v>-</v>
      </c>
      <c r="AQ408" s="261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4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2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295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317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6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9" t="str">
        <f>IF(BS_CONTROLE[[#This Row],[Local - Partida]]=0, "-", BS_CONTROLE[[#This Row],[Local - Partida]])</f>
        <v>-</v>
      </c>
      <c r="AL409" s="259" t="str">
        <f>IF(BS_CONTROLE[[#This Row],[Local - Encerramento]]=0, "-", BS_CONTROLE[[#This Row],[Local - Encerramento]])</f>
        <v>-</v>
      </c>
      <c r="AM409" s="259" t="str">
        <f>IF(BS_CONTROLE[[#This Row],[Entre - Estações]]=0, "-", BS_CONTROLE[[#This Row],[Entre - Estações]])</f>
        <v>-</v>
      </c>
      <c r="AN409" s="259" t="str">
        <f>IF(BS_CONTROLE[[#This Row],[SB]]=0, "-", BS_CONTROLE[[#This Row],[SB]])</f>
        <v>-</v>
      </c>
      <c r="AO409" s="260" t="str">
        <f>IF(BS_CONTROLE[[#This Row],[SUB]]=0, "-", BS_CONTROLE[[#This Row],[SUB]])</f>
        <v>-</v>
      </c>
      <c r="AP409" s="261" t="str">
        <f>IF(BS_CONTROLE[[#This Row],[KM - Inicio]]=0, "-", BS_CONTROLE[[#This Row],[KM - Inicio]])</f>
        <v>-</v>
      </c>
      <c r="AQ409" s="261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4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2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295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317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6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9" t="str">
        <f>IF(BS_CONTROLE[[#This Row],[Local - Partida]]=0, "-", BS_CONTROLE[[#This Row],[Local - Partida]])</f>
        <v>-</v>
      </c>
      <c r="AL410" s="259" t="str">
        <f>IF(BS_CONTROLE[[#This Row],[Local - Encerramento]]=0, "-", BS_CONTROLE[[#This Row],[Local - Encerramento]])</f>
        <v>-</v>
      </c>
      <c r="AM410" s="259" t="str">
        <f>IF(BS_CONTROLE[[#This Row],[Entre - Estações]]=0, "-", BS_CONTROLE[[#This Row],[Entre - Estações]])</f>
        <v>-</v>
      </c>
      <c r="AN410" s="259" t="str">
        <f>IF(BS_CONTROLE[[#This Row],[SB]]=0, "-", BS_CONTROLE[[#This Row],[SB]])</f>
        <v>-</v>
      </c>
      <c r="AO410" s="260" t="str">
        <f>IF(BS_CONTROLE[[#This Row],[SUB]]=0, "-", BS_CONTROLE[[#This Row],[SUB]])</f>
        <v>-</v>
      </c>
      <c r="AP410" s="261" t="str">
        <f>IF(BS_CONTROLE[[#This Row],[KM - Inicio]]=0, "-", BS_CONTROLE[[#This Row],[KM - Inicio]])</f>
        <v>-</v>
      </c>
      <c r="AQ410" s="261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4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2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295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317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6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9" t="str">
        <f>IF(BS_CONTROLE[[#This Row],[Local - Partida]]=0, "-", BS_CONTROLE[[#This Row],[Local - Partida]])</f>
        <v>-</v>
      </c>
      <c r="AL411" s="259" t="str">
        <f>IF(BS_CONTROLE[[#This Row],[Local - Encerramento]]=0, "-", BS_CONTROLE[[#This Row],[Local - Encerramento]])</f>
        <v>-</v>
      </c>
      <c r="AM411" s="259" t="str">
        <f>IF(BS_CONTROLE[[#This Row],[Entre - Estações]]=0, "-", BS_CONTROLE[[#This Row],[Entre - Estações]])</f>
        <v>-</v>
      </c>
      <c r="AN411" s="259" t="str">
        <f>IF(BS_CONTROLE[[#This Row],[SB]]=0, "-", BS_CONTROLE[[#This Row],[SB]])</f>
        <v>-</v>
      </c>
      <c r="AO411" s="260" t="str">
        <f>IF(BS_CONTROLE[[#This Row],[SUB]]=0, "-", BS_CONTROLE[[#This Row],[SUB]])</f>
        <v>-</v>
      </c>
      <c r="AP411" s="261" t="str">
        <f>IF(BS_CONTROLE[[#This Row],[KM - Inicio]]=0, "-", BS_CONTROLE[[#This Row],[KM - Inicio]])</f>
        <v>-</v>
      </c>
      <c r="AQ411" s="261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4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2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295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317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6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9" t="str">
        <f>IF(BS_CONTROLE[[#This Row],[Local - Partida]]=0, "-", BS_CONTROLE[[#This Row],[Local - Partida]])</f>
        <v>-</v>
      </c>
      <c r="AL412" s="259" t="str">
        <f>IF(BS_CONTROLE[[#This Row],[Local - Encerramento]]=0, "-", BS_CONTROLE[[#This Row],[Local - Encerramento]])</f>
        <v>-</v>
      </c>
      <c r="AM412" s="259" t="str">
        <f>IF(BS_CONTROLE[[#This Row],[Entre - Estações]]=0, "-", BS_CONTROLE[[#This Row],[Entre - Estações]])</f>
        <v>-</v>
      </c>
      <c r="AN412" s="259" t="str">
        <f>IF(BS_CONTROLE[[#This Row],[SB]]=0, "-", BS_CONTROLE[[#This Row],[SB]])</f>
        <v>-</v>
      </c>
      <c r="AO412" s="260" t="str">
        <f>IF(BS_CONTROLE[[#This Row],[SUB]]=0, "-", BS_CONTROLE[[#This Row],[SUB]])</f>
        <v>-</v>
      </c>
      <c r="AP412" s="261" t="str">
        <f>IF(BS_CONTROLE[[#This Row],[KM - Inicio]]=0, "-", BS_CONTROLE[[#This Row],[KM - Inicio]])</f>
        <v>-</v>
      </c>
      <c r="AQ412" s="261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4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2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295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317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6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9" t="str">
        <f>IF(BS_CONTROLE[[#This Row],[Local - Partida]]=0, "-", BS_CONTROLE[[#This Row],[Local - Partida]])</f>
        <v>-</v>
      </c>
      <c r="AL413" s="259" t="str">
        <f>IF(BS_CONTROLE[[#This Row],[Local - Encerramento]]=0, "-", BS_CONTROLE[[#This Row],[Local - Encerramento]])</f>
        <v>-</v>
      </c>
      <c r="AM413" s="259" t="str">
        <f>IF(BS_CONTROLE[[#This Row],[Entre - Estações]]=0, "-", BS_CONTROLE[[#This Row],[Entre - Estações]])</f>
        <v>-</v>
      </c>
      <c r="AN413" s="259" t="str">
        <f>IF(BS_CONTROLE[[#This Row],[SB]]=0, "-", BS_CONTROLE[[#This Row],[SB]])</f>
        <v>-</v>
      </c>
      <c r="AO413" s="260" t="str">
        <f>IF(BS_CONTROLE[[#This Row],[SUB]]=0, "-", BS_CONTROLE[[#This Row],[SUB]])</f>
        <v>-</v>
      </c>
      <c r="AP413" s="261" t="str">
        <f>IF(BS_CONTROLE[[#This Row],[KM - Inicio]]=0, "-", BS_CONTROLE[[#This Row],[KM - Inicio]])</f>
        <v>-</v>
      </c>
      <c r="AQ413" s="261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4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2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295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317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6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9" t="str">
        <f>IF(BS_CONTROLE[[#This Row],[Local - Partida]]=0, "-", BS_CONTROLE[[#This Row],[Local - Partida]])</f>
        <v>-</v>
      </c>
      <c r="AL414" s="259" t="str">
        <f>IF(BS_CONTROLE[[#This Row],[Local - Encerramento]]=0, "-", BS_CONTROLE[[#This Row],[Local - Encerramento]])</f>
        <v>-</v>
      </c>
      <c r="AM414" s="259" t="str">
        <f>IF(BS_CONTROLE[[#This Row],[Entre - Estações]]=0, "-", BS_CONTROLE[[#This Row],[Entre - Estações]])</f>
        <v>-</v>
      </c>
      <c r="AN414" s="259" t="str">
        <f>IF(BS_CONTROLE[[#This Row],[SB]]=0, "-", BS_CONTROLE[[#This Row],[SB]])</f>
        <v>-</v>
      </c>
      <c r="AO414" s="260" t="str">
        <f>IF(BS_CONTROLE[[#This Row],[SUB]]=0, "-", BS_CONTROLE[[#This Row],[SUB]])</f>
        <v>-</v>
      </c>
      <c r="AP414" s="261" t="str">
        <f>IF(BS_CONTROLE[[#This Row],[KM - Inicio]]=0, "-", BS_CONTROLE[[#This Row],[KM - Inicio]])</f>
        <v>-</v>
      </c>
      <c r="AQ414" s="261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4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2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295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317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6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9" t="str">
        <f>IF(BS_CONTROLE[[#This Row],[Local - Partida]]=0, "-", BS_CONTROLE[[#This Row],[Local - Partida]])</f>
        <v>-</v>
      </c>
      <c r="AL415" s="259" t="str">
        <f>IF(BS_CONTROLE[[#This Row],[Local - Encerramento]]=0, "-", BS_CONTROLE[[#This Row],[Local - Encerramento]])</f>
        <v>-</v>
      </c>
      <c r="AM415" s="259" t="str">
        <f>IF(BS_CONTROLE[[#This Row],[Entre - Estações]]=0, "-", BS_CONTROLE[[#This Row],[Entre - Estações]])</f>
        <v>-</v>
      </c>
      <c r="AN415" s="259" t="str">
        <f>IF(BS_CONTROLE[[#This Row],[SB]]=0, "-", BS_CONTROLE[[#This Row],[SB]])</f>
        <v>-</v>
      </c>
      <c r="AO415" s="260" t="str">
        <f>IF(BS_CONTROLE[[#This Row],[SUB]]=0, "-", BS_CONTROLE[[#This Row],[SUB]])</f>
        <v>-</v>
      </c>
      <c r="AP415" s="261" t="str">
        <f>IF(BS_CONTROLE[[#This Row],[KM - Inicio]]=0, "-", BS_CONTROLE[[#This Row],[KM - Inicio]])</f>
        <v>-</v>
      </c>
      <c r="AQ415" s="261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4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2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295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317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6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9" t="str">
        <f>IF(BS_CONTROLE[[#This Row],[Local - Partida]]=0, "-", BS_CONTROLE[[#This Row],[Local - Partida]])</f>
        <v>-</v>
      </c>
      <c r="AL416" s="259" t="str">
        <f>IF(BS_CONTROLE[[#This Row],[Local - Encerramento]]=0, "-", BS_CONTROLE[[#This Row],[Local - Encerramento]])</f>
        <v>-</v>
      </c>
      <c r="AM416" s="259" t="str">
        <f>IF(BS_CONTROLE[[#This Row],[Entre - Estações]]=0, "-", BS_CONTROLE[[#This Row],[Entre - Estações]])</f>
        <v>-</v>
      </c>
      <c r="AN416" s="259" t="str">
        <f>IF(BS_CONTROLE[[#This Row],[SB]]=0, "-", BS_CONTROLE[[#This Row],[SB]])</f>
        <v>-</v>
      </c>
      <c r="AO416" s="260" t="str">
        <f>IF(BS_CONTROLE[[#This Row],[SUB]]=0, "-", BS_CONTROLE[[#This Row],[SUB]])</f>
        <v>-</v>
      </c>
      <c r="AP416" s="261" t="str">
        <f>IF(BS_CONTROLE[[#This Row],[KM - Inicio]]=0, "-", BS_CONTROLE[[#This Row],[KM - Inicio]])</f>
        <v>-</v>
      </c>
      <c r="AQ416" s="261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4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2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295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317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6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9" t="str">
        <f>IF(BS_CONTROLE[[#This Row],[Local - Partida]]=0, "-", BS_CONTROLE[[#This Row],[Local - Partida]])</f>
        <v>-</v>
      </c>
      <c r="AL417" s="259" t="str">
        <f>IF(BS_CONTROLE[[#This Row],[Local - Encerramento]]=0, "-", BS_CONTROLE[[#This Row],[Local - Encerramento]])</f>
        <v>-</v>
      </c>
      <c r="AM417" s="259" t="str">
        <f>IF(BS_CONTROLE[[#This Row],[Entre - Estações]]=0, "-", BS_CONTROLE[[#This Row],[Entre - Estações]])</f>
        <v>-</v>
      </c>
      <c r="AN417" s="259" t="str">
        <f>IF(BS_CONTROLE[[#This Row],[SB]]=0, "-", BS_CONTROLE[[#This Row],[SB]])</f>
        <v>-</v>
      </c>
      <c r="AO417" s="260" t="str">
        <f>IF(BS_CONTROLE[[#This Row],[SUB]]=0, "-", BS_CONTROLE[[#This Row],[SUB]])</f>
        <v>-</v>
      </c>
      <c r="AP417" s="261" t="str">
        <f>IF(BS_CONTROLE[[#This Row],[KM - Inicio]]=0, "-", BS_CONTROLE[[#This Row],[KM - Inicio]])</f>
        <v>-</v>
      </c>
      <c r="AQ417" s="261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4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2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296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317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6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9" t="str">
        <f>IF(BS_CONTROLE[[#This Row],[Local - Partida]]=0, "-", BS_CONTROLE[[#This Row],[Local - Partida]])</f>
        <v>-</v>
      </c>
      <c r="AL418" s="259" t="str">
        <f>IF(BS_CONTROLE[[#This Row],[Local - Encerramento]]=0, "-", BS_CONTROLE[[#This Row],[Local - Encerramento]])</f>
        <v>-</v>
      </c>
      <c r="AM418" s="259" t="str">
        <f>IF(BS_CONTROLE[[#This Row],[Entre - Estações]]=0, "-", BS_CONTROLE[[#This Row],[Entre - Estações]])</f>
        <v>-</v>
      </c>
      <c r="AN418" s="259" t="str">
        <f>IF(BS_CONTROLE[[#This Row],[SB]]=0, "-", BS_CONTROLE[[#This Row],[SB]])</f>
        <v>-</v>
      </c>
      <c r="AO418" s="260" t="str">
        <f>IF(BS_CONTROLE[[#This Row],[SUB]]=0, "-", BS_CONTROLE[[#This Row],[SUB]])</f>
        <v>-</v>
      </c>
      <c r="AP418" s="261" t="str">
        <f>IF(BS_CONTROLE[[#This Row],[KM - Inicio]]=0, "-", BS_CONTROLE[[#This Row],[KM - Inicio]])</f>
        <v>-</v>
      </c>
      <c r="AQ418" s="261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4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2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295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317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6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9" t="str">
        <f>IF(BS_CONTROLE[[#This Row],[Local - Partida]]=0, "-", BS_CONTROLE[[#This Row],[Local - Partida]])</f>
        <v>-</v>
      </c>
      <c r="AL419" s="259" t="str">
        <f>IF(BS_CONTROLE[[#This Row],[Local - Encerramento]]=0, "-", BS_CONTROLE[[#This Row],[Local - Encerramento]])</f>
        <v>-</v>
      </c>
      <c r="AM419" s="259" t="str">
        <f>IF(BS_CONTROLE[[#This Row],[Entre - Estações]]=0, "-", BS_CONTROLE[[#This Row],[Entre - Estações]])</f>
        <v>-</v>
      </c>
      <c r="AN419" s="259" t="str">
        <f>IF(BS_CONTROLE[[#This Row],[SB]]=0, "-", BS_CONTROLE[[#This Row],[SB]])</f>
        <v>-</v>
      </c>
      <c r="AO419" s="260" t="str">
        <f>IF(BS_CONTROLE[[#This Row],[SUB]]=0, "-", BS_CONTROLE[[#This Row],[SUB]])</f>
        <v>-</v>
      </c>
      <c r="AP419" s="261" t="str">
        <f>IF(BS_CONTROLE[[#This Row],[KM - Inicio]]=0, "-", BS_CONTROLE[[#This Row],[KM - Inicio]])</f>
        <v>-</v>
      </c>
      <c r="AQ419" s="261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4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2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295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317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6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9" t="str">
        <f>IF(BS_CONTROLE[[#This Row],[Local - Partida]]=0, "-", BS_CONTROLE[[#This Row],[Local - Partida]])</f>
        <v>-</v>
      </c>
      <c r="AL420" s="259" t="str">
        <f>IF(BS_CONTROLE[[#This Row],[Local - Encerramento]]=0, "-", BS_CONTROLE[[#This Row],[Local - Encerramento]])</f>
        <v>-</v>
      </c>
      <c r="AM420" s="259" t="str">
        <f>IF(BS_CONTROLE[[#This Row],[Entre - Estações]]=0, "-", BS_CONTROLE[[#This Row],[Entre - Estações]])</f>
        <v>-</v>
      </c>
      <c r="AN420" s="259" t="str">
        <f>IF(BS_CONTROLE[[#This Row],[SB]]=0, "-", BS_CONTROLE[[#This Row],[SB]])</f>
        <v>-</v>
      </c>
      <c r="AO420" s="260" t="str">
        <f>IF(BS_CONTROLE[[#This Row],[SUB]]=0, "-", BS_CONTROLE[[#This Row],[SUB]])</f>
        <v>-</v>
      </c>
      <c r="AP420" s="261" t="str">
        <f>IF(BS_CONTROLE[[#This Row],[KM - Inicio]]=0, "-", BS_CONTROLE[[#This Row],[KM - Inicio]])</f>
        <v>-</v>
      </c>
      <c r="AQ420" s="261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4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2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295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317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6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9" t="str">
        <f>IF(BS_CONTROLE[[#This Row],[Local - Partida]]=0, "-", BS_CONTROLE[[#This Row],[Local - Partida]])</f>
        <v>-</v>
      </c>
      <c r="AL421" s="259" t="str">
        <f>IF(BS_CONTROLE[[#This Row],[Local - Encerramento]]=0, "-", BS_CONTROLE[[#This Row],[Local - Encerramento]])</f>
        <v>-</v>
      </c>
      <c r="AM421" s="259" t="str">
        <f>IF(BS_CONTROLE[[#This Row],[Entre - Estações]]=0, "-", BS_CONTROLE[[#This Row],[Entre - Estações]])</f>
        <v>-</v>
      </c>
      <c r="AN421" s="259" t="str">
        <f>IF(BS_CONTROLE[[#This Row],[SB]]=0, "-", BS_CONTROLE[[#This Row],[SB]])</f>
        <v>-</v>
      </c>
      <c r="AO421" s="260" t="str">
        <f>IF(BS_CONTROLE[[#This Row],[SUB]]=0, "-", BS_CONTROLE[[#This Row],[SUB]])</f>
        <v>-</v>
      </c>
      <c r="AP421" s="261" t="str">
        <f>IF(BS_CONTROLE[[#This Row],[KM - Inicio]]=0, "-", BS_CONTROLE[[#This Row],[KM - Inicio]])</f>
        <v>-</v>
      </c>
      <c r="AQ421" s="261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4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2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295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317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6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9" t="str">
        <f>IF(BS_CONTROLE[[#This Row],[Local - Partida]]=0, "-", BS_CONTROLE[[#This Row],[Local - Partida]])</f>
        <v>-</v>
      </c>
      <c r="AL422" s="259" t="str">
        <f>IF(BS_CONTROLE[[#This Row],[Local - Encerramento]]=0, "-", BS_CONTROLE[[#This Row],[Local - Encerramento]])</f>
        <v>-</v>
      </c>
      <c r="AM422" s="259" t="str">
        <f>IF(BS_CONTROLE[[#This Row],[Entre - Estações]]=0, "-", BS_CONTROLE[[#This Row],[Entre - Estações]])</f>
        <v>-</v>
      </c>
      <c r="AN422" s="259" t="str">
        <f>IF(BS_CONTROLE[[#This Row],[SB]]=0, "-", BS_CONTROLE[[#This Row],[SB]])</f>
        <v>-</v>
      </c>
      <c r="AO422" s="260" t="str">
        <f>IF(BS_CONTROLE[[#This Row],[SUB]]=0, "-", BS_CONTROLE[[#This Row],[SUB]])</f>
        <v>-</v>
      </c>
      <c r="AP422" s="261" t="str">
        <f>IF(BS_CONTROLE[[#This Row],[KM - Inicio]]=0, "-", BS_CONTROLE[[#This Row],[KM - Inicio]])</f>
        <v>-</v>
      </c>
      <c r="AQ422" s="261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4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2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295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317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6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9" t="str">
        <f>IF(BS_CONTROLE[[#This Row],[Local - Partida]]=0, "-", BS_CONTROLE[[#This Row],[Local - Partida]])</f>
        <v>-</v>
      </c>
      <c r="AL423" s="259" t="str">
        <f>IF(BS_CONTROLE[[#This Row],[Local - Encerramento]]=0, "-", BS_CONTROLE[[#This Row],[Local - Encerramento]])</f>
        <v>-</v>
      </c>
      <c r="AM423" s="259" t="str">
        <f>IF(BS_CONTROLE[[#This Row],[Entre - Estações]]=0, "-", BS_CONTROLE[[#This Row],[Entre - Estações]])</f>
        <v>-</v>
      </c>
      <c r="AN423" s="259" t="str">
        <f>IF(BS_CONTROLE[[#This Row],[SB]]=0, "-", BS_CONTROLE[[#This Row],[SB]])</f>
        <v>-</v>
      </c>
      <c r="AO423" s="260" t="str">
        <f>IF(BS_CONTROLE[[#This Row],[SUB]]=0, "-", BS_CONTROLE[[#This Row],[SUB]])</f>
        <v>-</v>
      </c>
      <c r="AP423" s="261" t="str">
        <f>IF(BS_CONTROLE[[#This Row],[KM - Inicio]]=0, "-", BS_CONTROLE[[#This Row],[KM - Inicio]])</f>
        <v>-</v>
      </c>
      <c r="AQ423" s="261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4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2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295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317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6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9" t="str">
        <f>IF(BS_CONTROLE[[#This Row],[Local - Partida]]=0, "-", BS_CONTROLE[[#This Row],[Local - Partida]])</f>
        <v>-</v>
      </c>
      <c r="AL424" s="259" t="str">
        <f>IF(BS_CONTROLE[[#This Row],[Local - Encerramento]]=0, "-", BS_CONTROLE[[#This Row],[Local - Encerramento]])</f>
        <v>-</v>
      </c>
      <c r="AM424" s="259" t="str">
        <f>IF(BS_CONTROLE[[#This Row],[Entre - Estações]]=0, "-", BS_CONTROLE[[#This Row],[Entre - Estações]])</f>
        <v>-</v>
      </c>
      <c r="AN424" s="259" t="str">
        <f>IF(BS_CONTROLE[[#This Row],[SB]]=0, "-", BS_CONTROLE[[#This Row],[SB]])</f>
        <v>-</v>
      </c>
      <c r="AO424" s="260" t="str">
        <f>IF(BS_CONTROLE[[#This Row],[SUB]]=0, "-", BS_CONTROLE[[#This Row],[SUB]])</f>
        <v>-</v>
      </c>
      <c r="AP424" s="261" t="str">
        <f>IF(BS_CONTROLE[[#This Row],[KM - Inicio]]=0, "-", BS_CONTROLE[[#This Row],[KM - Inicio]])</f>
        <v>-</v>
      </c>
      <c r="AQ424" s="261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4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2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295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317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6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9" t="str">
        <f>IF(BS_CONTROLE[[#This Row],[Local - Partida]]=0, "-", BS_CONTROLE[[#This Row],[Local - Partida]])</f>
        <v>-</v>
      </c>
      <c r="AL425" s="259" t="str">
        <f>IF(BS_CONTROLE[[#This Row],[Local - Encerramento]]=0, "-", BS_CONTROLE[[#This Row],[Local - Encerramento]])</f>
        <v>-</v>
      </c>
      <c r="AM425" s="259" t="str">
        <f>IF(BS_CONTROLE[[#This Row],[Entre - Estações]]=0, "-", BS_CONTROLE[[#This Row],[Entre - Estações]])</f>
        <v>-</v>
      </c>
      <c r="AN425" s="259" t="str">
        <f>IF(BS_CONTROLE[[#This Row],[SB]]=0, "-", BS_CONTROLE[[#This Row],[SB]])</f>
        <v>-</v>
      </c>
      <c r="AO425" s="260" t="str">
        <f>IF(BS_CONTROLE[[#This Row],[SUB]]=0, "-", BS_CONTROLE[[#This Row],[SUB]])</f>
        <v>-</v>
      </c>
      <c r="AP425" s="261" t="str">
        <f>IF(BS_CONTROLE[[#This Row],[KM - Inicio]]=0, "-", BS_CONTROLE[[#This Row],[KM - Inicio]])</f>
        <v>-</v>
      </c>
      <c r="AQ425" s="261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4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2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295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317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6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9" t="str">
        <f>IF(BS_CONTROLE[[#This Row],[Local - Partida]]=0, "-", BS_CONTROLE[[#This Row],[Local - Partida]])</f>
        <v>-</v>
      </c>
      <c r="AL426" s="259" t="str">
        <f>IF(BS_CONTROLE[[#This Row],[Local - Encerramento]]=0, "-", BS_CONTROLE[[#This Row],[Local - Encerramento]])</f>
        <v>-</v>
      </c>
      <c r="AM426" s="259" t="str">
        <f>IF(BS_CONTROLE[[#This Row],[Entre - Estações]]=0, "-", BS_CONTROLE[[#This Row],[Entre - Estações]])</f>
        <v>-</v>
      </c>
      <c r="AN426" s="259" t="str">
        <f>IF(BS_CONTROLE[[#This Row],[SB]]=0, "-", BS_CONTROLE[[#This Row],[SB]])</f>
        <v>-</v>
      </c>
      <c r="AO426" s="260" t="str">
        <f>IF(BS_CONTROLE[[#This Row],[SUB]]=0, "-", BS_CONTROLE[[#This Row],[SUB]])</f>
        <v>-</v>
      </c>
      <c r="AP426" s="261" t="str">
        <f>IF(BS_CONTROLE[[#This Row],[KM - Inicio]]=0, "-", BS_CONTROLE[[#This Row],[KM - Inicio]])</f>
        <v>-</v>
      </c>
      <c r="AQ426" s="261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4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2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295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317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6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9" t="str">
        <f>IF(BS_CONTROLE[[#This Row],[Local - Partida]]=0, "-", BS_CONTROLE[[#This Row],[Local - Partida]])</f>
        <v>-</v>
      </c>
      <c r="AL427" s="259" t="str">
        <f>IF(BS_CONTROLE[[#This Row],[Local - Encerramento]]=0, "-", BS_CONTROLE[[#This Row],[Local - Encerramento]])</f>
        <v>-</v>
      </c>
      <c r="AM427" s="259" t="str">
        <f>IF(BS_CONTROLE[[#This Row],[Entre - Estações]]=0, "-", BS_CONTROLE[[#This Row],[Entre - Estações]])</f>
        <v>-</v>
      </c>
      <c r="AN427" s="259" t="str">
        <f>IF(BS_CONTROLE[[#This Row],[SB]]=0, "-", BS_CONTROLE[[#This Row],[SB]])</f>
        <v>-</v>
      </c>
      <c r="AO427" s="260" t="str">
        <f>IF(BS_CONTROLE[[#This Row],[SUB]]=0, "-", BS_CONTROLE[[#This Row],[SUB]])</f>
        <v>-</v>
      </c>
      <c r="AP427" s="261" t="str">
        <f>IF(BS_CONTROLE[[#This Row],[KM - Inicio]]=0, "-", BS_CONTROLE[[#This Row],[KM - Inicio]])</f>
        <v>-</v>
      </c>
      <c r="AQ427" s="261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4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2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295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317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6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9" t="str">
        <f>IF(BS_CONTROLE[[#This Row],[Local - Partida]]=0, "-", BS_CONTROLE[[#This Row],[Local - Partida]])</f>
        <v>-</v>
      </c>
      <c r="AL428" s="259" t="str">
        <f>IF(BS_CONTROLE[[#This Row],[Local - Encerramento]]=0, "-", BS_CONTROLE[[#This Row],[Local - Encerramento]])</f>
        <v>-</v>
      </c>
      <c r="AM428" s="259" t="str">
        <f>IF(BS_CONTROLE[[#This Row],[Entre - Estações]]=0, "-", BS_CONTROLE[[#This Row],[Entre - Estações]])</f>
        <v>-</v>
      </c>
      <c r="AN428" s="259" t="str">
        <f>IF(BS_CONTROLE[[#This Row],[SB]]=0, "-", BS_CONTROLE[[#This Row],[SB]])</f>
        <v>-</v>
      </c>
      <c r="AO428" s="260" t="str">
        <f>IF(BS_CONTROLE[[#This Row],[SUB]]=0, "-", BS_CONTROLE[[#This Row],[SUB]])</f>
        <v>-</v>
      </c>
      <c r="AP428" s="261" t="str">
        <f>IF(BS_CONTROLE[[#This Row],[KM - Inicio]]=0, "-", BS_CONTROLE[[#This Row],[KM - Inicio]])</f>
        <v>-</v>
      </c>
      <c r="AQ428" s="261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4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2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295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317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6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9" t="str">
        <f>IF(BS_CONTROLE[[#This Row],[Local - Partida]]=0, "-", BS_CONTROLE[[#This Row],[Local - Partida]])</f>
        <v>-</v>
      </c>
      <c r="AL429" s="259" t="str">
        <f>IF(BS_CONTROLE[[#This Row],[Local - Encerramento]]=0, "-", BS_CONTROLE[[#This Row],[Local - Encerramento]])</f>
        <v>-</v>
      </c>
      <c r="AM429" s="259" t="str">
        <f>IF(BS_CONTROLE[[#This Row],[Entre - Estações]]=0, "-", BS_CONTROLE[[#This Row],[Entre - Estações]])</f>
        <v>-</v>
      </c>
      <c r="AN429" s="259" t="str">
        <f>IF(BS_CONTROLE[[#This Row],[SB]]=0, "-", BS_CONTROLE[[#This Row],[SB]])</f>
        <v>-</v>
      </c>
      <c r="AO429" s="260" t="str">
        <f>IF(BS_CONTROLE[[#This Row],[SUB]]=0, "-", BS_CONTROLE[[#This Row],[SUB]])</f>
        <v>-</v>
      </c>
      <c r="AP429" s="261" t="str">
        <f>IF(BS_CONTROLE[[#This Row],[KM - Inicio]]=0, "-", BS_CONTROLE[[#This Row],[KM - Inicio]])</f>
        <v>-</v>
      </c>
      <c r="AQ429" s="261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4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2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296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317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6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9" t="str">
        <f>IF(BS_CONTROLE[[#This Row],[Local - Partida]]=0, "-", BS_CONTROLE[[#This Row],[Local - Partida]])</f>
        <v>-</v>
      </c>
      <c r="AL430" s="259" t="str">
        <f>IF(BS_CONTROLE[[#This Row],[Local - Encerramento]]=0, "-", BS_CONTROLE[[#This Row],[Local - Encerramento]])</f>
        <v>-</v>
      </c>
      <c r="AM430" s="259" t="str">
        <f>IF(BS_CONTROLE[[#This Row],[Entre - Estações]]=0, "-", BS_CONTROLE[[#This Row],[Entre - Estações]])</f>
        <v>-</v>
      </c>
      <c r="AN430" s="259" t="str">
        <f>IF(BS_CONTROLE[[#This Row],[SB]]=0, "-", BS_CONTROLE[[#This Row],[SB]])</f>
        <v>-</v>
      </c>
      <c r="AO430" s="260" t="str">
        <f>IF(BS_CONTROLE[[#This Row],[SUB]]=0, "-", BS_CONTROLE[[#This Row],[SUB]])</f>
        <v>-</v>
      </c>
      <c r="AP430" s="261" t="str">
        <f>IF(BS_CONTROLE[[#This Row],[KM - Inicio]]=0, "-", BS_CONTROLE[[#This Row],[KM - Inicio]])</f>
        <v>-</v>
      </c>
      <c r="AQ430" s="261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4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2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295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317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6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9" t="str">
        <f>IF(BS_CONTROLE[[#This Row],[Local - Partida]]=0, "-", BS_CONTROLE[[#This Row],[Local - Partida]])</f>
        <v>-</v>
      </c>
      <c r="AL431" s="259" t="str">
        <f>IF(BS_CONTROLE[[#This Row],[Local - Encerramento]]=0, "-", BS_CONTROLE[[#This Row],[Local - Encerramento]])</f>
        <v>-</v>
      </c>
      <c r="AM431" s="259" t="str">
        <f>IF(BS_CONTROLE[[#This Row],[Entre - Estações]]=0, "-", BS_CONTROLE[[#This Row],[Entre - Estações]])</f>
        <v>-</v>
      </c>
      <c r="AN431" s="259" t="str">
        <f>IF(BS_CONTROLE[[#This Row],[SB]]=0, "-", BS_CONTROLE[[#This Row],[SB]])</f>
        <v>-</v>
      </c>
      <c r="AO431" s="260" t="str">
        <f>IF(BS_CONTROLE[[#This Row],[SUB]]=0, "-", BS_CONTROLE[[#This Row],[SUB]])</f>
        <v>-</v>
      </c>
      <c r="AP431" s="261" t="str">
        <f>IF(BS_CONTROLE[[#This Row],[KM - Inicio]]=0, "-", BS_CONTROLE[[#This Row],[KM - Inicio]])</f>
        <v>-</v>
      </c>
      <c r="AQ431" s="261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4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2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295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317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6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9" t="str">
        <f>IF(BS_CONTROLE[[#This Row],[Local - Partida]]=0, "-", BS_CONTROLE[[#This Row],[Local - Partida]])</f>
        <v>-</v>
      </c>
      <c r="AL432" s="259" t="str">
        <f>IF(BS_CONTROLE[[#This Row],[Local - Encerramento]]=0, "-", BS_CONTROLE[[#This Row],[Local - Encerramento]])</f>
        <v>-</v>
      </c>
      <c r="AM432" s="259" t="str">
        <f>IF(BS_CONTROLE[[#This Row],[Entre - Estações]]=0, "-", BS_CONTROLE[[#This Row],[Entre - Estações]])</f>
        <v>-</v>
      </c>
      <c r="AN432" s="259" t="str">
        <f>IF(BS_CONTROLE[[#This Row],[SB]]=0, "-", BS_CONTROLE[[#This Row],[SB]])</f>
        <v>-</v>
      </c>
      <c r="AO432" s="260" t="str">
        <f>IF(BS_CONTROLE[[#This Row],[SUB]]=0, "-", BS_CONTROLE[[#This Row],[SUB]])</f>
        <v>-</v>
      </c>
      <c r="AP432" s="261" t="str">
        <f>IF(BS_CONTROLE[[#This Row],[KM - Inicio]]=0, "-", BS_CONTROLE[[#This Row],[KM - Inicio]])</f>
        <v>-</v>
      </c>
      <c r="AQ432" s="261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4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2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295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317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6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9" t="str">
        <f>IF(BS_CONTROLE[[#This Row],[Local - Partida]]=0, "-", BS_CONTROLE[[#This Row],[Local - Partida]])</f>
        <v>-</v>
      </c>
      <c r="AL433" s="259" t="str">
        <f>IF(BS_CONTROLE[[#This Row],[Local - Encerramento]]=0, "-", BS_CONTROLE[[#This Row],[Local - Encerramento]])</f>
        <v>-</v>
      </c>
      <c r="AM433" s="259" t="str">
        <f>IF(BS_CONTROLE[[#This Row],[Entre - Estações]]=0, "-", BS_CONTROLE[[#This Row],[Entre - Estações]])</f>
        <v>-</v>
      </c>
      <c r="AN433" s="259" t="str">
        <f>IF(BS_CONTROLE[[#This Row],[SB]]=0, "-", BS_CONTROLE[[#This Row],[SB]])</f>
        <v>-</v>
      </c>
      <c r="AO433" s="260" t="str">
        <f>IF(BS_CONTROLE[[#This Row],[SUB]]=0, "-", BS_CONTROLE[[#This Row],[SUB]])</f>
        <v>-</v>
      </c>
      <c r="AP433" s="261" t="str">
        <f>IF(BS_CONTROLE[[#This Row],[KM - Inicio]]=0, "-", BS_CONTROLE[[#This Row],[KM - Inicio]])</f>
        <v>-</v>
      </c>
      <c r="AQ433" s="261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4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2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295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317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6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9" t="str">
        <f>IF(BS_CONTROLE[[#This Row],[Local - Partida]]=0, "-", BS_CONTROLE[[#This Row],[Local - Partida]])</f>
        <v>-</v>
      </c>
      <c r="AL434" s="259" t="str">
        <f>IF(BS_CONTROLE[[#This Row],[Local - Encerramento]]=0, "-", BS_CONTROLE[[#This Row],[Local - Encerramento]])</f>
        <v>-</v>
      </c>
      <c r="AM434" s="259" t="str">
        <f>IF(BS_CONTROLE[[#This Row],[Entre - Estações]]=0, "-", BS_CONTROLE[[#This Row],[Entre - Estações]])</f>
        <v>-</v>
      </c>
      <c r="AN434" s="259" t="str">
        <f>IF(BS_CONTROLE[[#This Row],[SB]]=0, "-", BS_CONTROLE[[#This Row],[SB]])</f>
        <v>-</v>
      </c>
      <c r="AO434" s="260" t="str">
        <f>IF(BS_CONTROLE[[#This Row],[SUB]]=0, "-", BS_CONTROLE[[#This Row],[SUB]])</f>
        <v>-</v>
      </c>
      <c r="AP434" s="261" t="str">
        <f>IF(BS_CONTROLE[[#This Row],[KM - Inicio]]=0, "-", BS_CONTROLE[[#This Row],[KM - Inicio]])</f>
        <v>-</v>
      </c>
      <c r="AQ434" s="261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4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2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295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317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6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9" t="str">
        <f>IF(BS_CONTROLE[[#This Row],[Local - Partida]]=0, "-", BS_CONTROLE[[#This Row],[Local - Partida]])</f>
        <v>-</v>
      </c>
      <c r="AL435" s="259" t="str">
        <f>IF(BS_CONTROLE[[#This Row],[Local - Encerramento]]=0, "-", BS_CONTROLE[[#This Row],[Local - Encerramento]])</f>
        <v>-</v>
      </c>
      <c r="AM435" s="259" t="str">
        <f>IF(BS_CONTROLE[[#This Row],[Entre - Estações]]=0, "-", BS_CONTROLE[[#This Row],[Entre - Estações]])</f>
        <v>-</v>
      </c>
      <c r="AN435" s="259" t="str">
        <f>IF(BS_CONTROLE[[#This Row],[SB]]=0, "-", BS_CONTROLE[[#This Row],[SB]])</f>
        <v>-</v>
      </c>
      <c r="AO435" s="260" t="str">
        <f>IF(BS_CONTROLE[[#This Row],[SUB]]=0, "-", BS_CONTROLE[[#This Row],[SUB]])</f>
        <v>-</v>
      </c>
      <c r="AP435" s="261" t="str">
        <f>IF(BS_CONTROLE[[#This Row],[KM - Inicio]]=0, "-", BS_CONTROLE[[#This Row],[KM - Inicio]])</f>
        <v>-</v>
      </c>
      <c r="AQ435" s="261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4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2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295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317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6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9" t="str">
        <f>IF(BS_CONTROLE[[#This Row],[Local - Partida]]=0, "-", BS_CONTROLE[[#This Row],[Local - Partida]])</f>
        <v>-</v>
      </c>
      <c r="AL436" s="259" t="str">
        <f>IF(BS_CONTROLE[[#This Row],[Local - Encerramento]]=0, "-", BS_CONTROLE[[#This Row],[Local - Encerramento]])</f>
        <v>-</v>
      </c>
      <c r="AM436" s="259" t="str">
        <f>IF(BS_CONTROLE[[#This Row],[Entre - Estações]]=0, "-", BS_CONTROLE[[#This Row],[Entre - Estações]])</f>
        <v>-</v>
      </c>
      <c r="AN436" s="259" t="str">
        <f>IF(BS_CONTROLE[[#This Row],[SB]]=0, "-", BS_CONTROLE[[#This Row],[SB]])</f>
        <v>-</v>
      </c>
      <c r="AO436" s="260" t="str">
        <f>IF(BS_CONTROLE[[#This Row],[SUB]]=0, "-", BS_CONTROLE[[#This Row],[SUB]])</f>
        <v>-</v>
      </c>
      <c r="AP436" s="261" t="str">
        <f>IF(BS_CONTROLE[[#This Row],[KM - Inicio]]=0, "-", BS_CONTROLE[[#This Row],[KM - Inicio]])</f>
        <v>-</v>
      </c>
      <c r="AQ436" s="261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4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2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295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317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6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9" t="str">
        <f>IF(BS_CONTROLE[[#This Row],[Local - Partida]]=0, "-", BS_CONTROLE[[#This Row],[Local - Partida]])</f>
        <v>-</v>
      </c>
      <c r="AL437" s="259" t="str">
        <f>IF(BS_CONTROLE[[#This Row],[Local - Encerramento]]=0, "-", BS_CONTROLE[[#This Row],[Local - Encerramento]])</f>
        <v>-</v>
      </c>
      <c r="AM437" s="259" t="str">
        <f>IF(BS_CONTROLE[[#This Row],[Entre - Estações]]=0, "-", BS_CONTROLE[[#This Row],[Entre - Estações]])</f>
        <v>-</v>
      </c>
      <c r="AN437" s="259" t="str">
        <f>IF(BS_CONTROLE[[#This Row],[SB]]=0, "-", BS_CONTROLE[[#This Row],[SB]])</f>
        <v>-</v>
      </c>
      <c r="AO437" s="260" t="str">
        <f>IF(BS_CONTROLE[[#This Row],[SUB]]=0, "-", BS_CONTROLE[[#This Row],[SUB]])</f>
        <v>-</v>
      </c>
      <c r="AP437" s="261" t="str">
        <f>IF(BS_CONTROLE[[#This Row],[KM - Inicio]]=0, "-", BS_CONTROLE[[#This Row],[KM - Inicio]])</f>
        <v>-</v>
      </c>
      <c r="AQ437" s="261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4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2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295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317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6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9" t="str">
        <f>IF(BS_CONTROLE[[#This Row],[Local - Partida]]=0, "-", BS_CONTROLE[[#This Row],[Local - Partida]])</f>
        <v>-</v>
      </c>
      <c r="AL438" s="259" t="str">
        <f>IF(BS_CONTROLE[[#This Row],[Local - Encerramento]]=0, "-", BS_CONTROLE[[#This Row],[Local - Encerramento]])</f>
        <v>-</v>
      </c>
      <c r="AM438" s="259" t="str">
        <f>IF(BS_CONTROLE[[#This Row],[Entre - Estações]]=0, "-", BS_CONTROLE[[#This Row],[Entre - Estações]])</f>
        <v>-</v>
      </c>
      <c r="AN438" s="259" t="str">
        <f>IF(BS_CONTROLE[[#This Row],[SB]]=0, "-", BS_CONTROLE[[#This Row],[SB]])</f>
        <v>-</v>
      </c>
      <c r="AO438" s="260" t="str">
        <f>IF(BS_CONTROLE[[#This Row],[SUB]]=0, "-", BS_CONTROLE[[#This Row],[SUB]])</f>
        <v>-</v>
      </c>
      <c r="AP438" s="261" t="str">
        <f>IF(BS_CONTROLE[[#This Row],[KM - Inicio]]=0, "-", BS_CONTROLE[[#This Row],[KM - Inicio]])</f>
        <v>-</v>
      </c>
      <c r="AQ438" s="261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4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2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295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317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6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9" t="str">
        <f>IF(BS_CONTROLE[[#This Row],[Local - Partida]]=0, "-", BS_CONTROLE[[#This Row],[Local - Partida]])</f>
        <v>-</v>
      </c>
      <c r="AL439" s="259" t="str">
        <f>IF(BS_CONTROLE[[#This Row],[Local - Encerramento]]=0, "-", BS_CONTROLE[[#This Row],[Local - Encerramento]])</f>
        <v>-</v>
      </c>
      <c r="AM439" s="259" t="str">
        <f>IF(BS_CONTROLE[[#This Row],[Entre - Estações]]=0, "-", BS_CONTROLE[[#This Row],[Entre - Estações]])</f>
        <v>-</v>
      </c>
      <c r="AN439" s="259" t="str">
        <f>IF(BS_CONTROLE[[#This Row],[SB]]=0, "-", BS_CONTROLE[[#This Row],[SB]])</f>
        <v>-</v>
      </c>
      <c r="AO439" s="260" t="str">
        <f>IF(BS_CONTROLE[[#This Row],[SUB]]=0, "-", BS_CONTROLE[[#This Row],[SUB]])</f>
        <v>-</v>
      </c>
      <c r="AP439" s="261" t="str">
        <f>IF(BS_CONTROLE[[#This Row],[KM - Inicio]]=0, "-", BS_CONTROLE[[#This Row],[KM - Inicio]])</f>
        <v>-</v>
      </c>
      <c r="AQ439" s="261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4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2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295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317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6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9" t="str">
        <f>IF(BS_CONTROLE[[#This Row],[Local - Partida]]=0, "-", BS_CONTROLE[[#This Row],[Local - Partida]])</f>
        <v>-</v>
      </c>
      <c r="AL440" s="259" t="str">
        <f>IF(BS_CONTROLE[[#This Row],[Local - Encerramento]]=0, "-", BS_CONTROLE[[#This Row],[Local - Encerramento]])</f>
        <v>-</v>
      </c>
      <c r="AM440" s="259" t="str">
        <f>IF(BS_CONTROLE[[#This Row],[Entre - Estações]]=0, "-", BS_CONTROLE[[#This Row],[Entre - Estações]])</f>
        <v>-</v>
      </c>
      <c r="AN440" s="259" t="str">
        <f>IF(BS_CONTROLE[[#This Row],[SB]]=0, "-", BS_CONTROLE[[#This Row],[SB]])</f>
        <v>-</v>
      </c>
      <c r="AO440" s="260" t="str">
        <f>IF(BS_CONTROLE[[#This Row],[SUB]]=0, "-", BS_CONTROLE[[#This Row],[SUB]])</f>
        <v>-</v>
      </c>
      <c r="AP440" s="261" t="str">
        <f>IF(BS_CONTROLE[[#This Row],[KM - Inicio]]=0, "-", BS_CONTROLE[[#This Row],[KM - Inicio]])</f>
        <v>-</v>
      </c>
      <c r="AQ440" s="261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4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2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295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317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6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9" t="str">
        <f>IF(BS_CONTROLE[[#This Row],[Local - Partida]]=0, "-", BS_CONTROLE[[#This Row],[Local - Partida]])</f>
        <v>-</v>
      </c>
      <c r="AL441" s="259" t="str">
        <f>IF(BS_CONTROLE[[#This Row],[Local - Encerramento]]=0, "-", BS_CONTROLE[[#This Row],[Local - Encerramento]])</f>
        <v>-</v>
      </c>
      <c r="AM441" s="259" t="str">
        <f>IF(BS_CONTROLE[[#This Row],[Entre - Estações]]=0, "-", BS_CONTROLE[[#This Row],[Entre - Estações]])</f>
        <v>-</v>
      </c>
      <c r="AN441" s="259" t="str">
        <f>IF(BS_CONTROLE[[#This Row],[SB]]=0, "-", BS_CONTROLE[[#This Row],[SB]])</f>
        <v>-</v>
      </c>
      <c r="AO441" s="260" t="str">
        <f>IF(BS_CONTROLE[[#This Row],[SUB]]=0, "-", BS_CONTROLE[[#This Row],[SUB]])</f>
        <v>-</v>
      </c>
      <c r="AP441" s="261" t="str">
        <f>IF(BS_CONTROLE[[#This Row],[KM - Inicio]]=0, "-", BS_CONTROLE[[#This Row],[KM - Inicio]])</f>
        <v>-</v>
      </c>
      <c r="AQ441" s="261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4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2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296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317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6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9" t="str">
        <f>IF(BS_CONTROLE[[#This Row],[Local - Partida]]=0, "-", BS_CONTROLE[[#This Row],[Local - Partida]])</f>
        <v>-</v>
      </c>
      <c r="AL442" s="259" t="str">
        <f>IF(BS_CONTROLE[[#This Row],[Local - Encerramento]]=0, "-", BS_CONTROLE[[#This Row],[Local - Encerramento]])</f>
        <v>-</v>
      </c>
      <c r="AM442" s="259" t="str">
        <f>IF(BS_CONTROLE[[#This Row],[Entre - Estações]]=0, "-", BS_CONTROLE[[#This Row],[Entre - Estações]])</f>
        <v>-</v>
      </c>
      <c r="AN442" s="259" t="str">
        <f>IF(BS_CONTROLE[[#This Row],[SB]]=0, "-", BS_CONTROLE[[#This Row],[SB]])</f>
        <v>-</v>
      </c>
      <c r="AO442" s="260" t="str">
        <f>IF(BS_CONTROLE[[#This Row],[SUB]]=0, "-", BS_CONTROLE[[#This Row],[SUB]])</f>
        <v>-</v>
      </c>
      <c r="AP442" s="261" t="str">
        <f>IF(BS_CONTROLE[[#This Row],[KM - Inicio]]=0, "-", BS_CONTROLE[[#This Row],[KM - Inicio]])</f>
        <v>-</v>
      </c>
      <c r="AQ442" s="261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4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2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295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317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6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9" t="str">
        <f>IF(BS_CONTROLE[[#This Row],[Local - Partida]]=0, "-", BS_CONTROLE[[#This Row],[Local - Partida]])</f>
        <v>-</v>
      </c>
      <c r="AL443" s="259" t="str">
        <f>IF(BS_CONTROLE[[#This Row],[Local - Encerramento]]=0, "-", BS_CONTROLE[[#This Row],[Local - Encerramento]])</f>
        <v>-</v>
      </c>
      <c r="AM443" s="259" t="str">
        <f>IF(BS_CONTROLE[[#This Row],[Entre - Estações]]=0, "-", BS_CONTROLE[[#This Row],[Entre - Estações]])</f>
        <v>-</v>
      </c>
      <c r="AN443" s="259" t="str">
        <f>IF(BS_CONTROLE[[#This Row],[SB]]=0, "-", BS_CONTROLE[[#This Row],[SB]])</f>
        <v>-</v>
      </c>
      <c r="AO443" s="260" t="str">
        <f>IF(BS_CONTROLE[[#This Row],[SUB]]=0, "-", BS_CONTROLE[[#This Row],[SUB]])</f>
        <v>-</v>
      </c>
      <c r="AP443" s="261" t="str">
        <f>IF(BS_CONTROLE[[#This Row],[KM - Inicio]]=0, "-", BS_CONTROLE[[#This Row],[KM - Inicio]])</f>
        <v>-</v>
      </c>
      <c r="AQ443" s="261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4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2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295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317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6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9" t="str">
        <f>IF(BS_CONTROLE[[#This Row],[Local - Partida]]=0, "-", BS_CONTROLE[[#This Row],[Local - Partida]])</f>
        <v>-</v>
      </c>
      <c r="AL444" s="259" t="str">
        <f>IF(BS_CONTROLE[[#This Row],[Local - Encerramento]]=0, "-", BS_CONTROLE[[#This Row],[Local - Encerramento]])</f>
        <v>-</v>
      </c>
      <c r="AM444" s="259" t="str">
        <f>IF(BS_CONTROLE[[#This Row],[Entre - Estações]]=0, "-", BS_CONTROLE[[#This Row],[Entre - Estações]])</f>
        <v>-</v>
      </c>
      <c r="AN444" s="259" t="str">
        <f>IF(BS_CONTROLE[[#This Row],[SB]]=0, "-", BS_CONTROLE[[#This Row],[SB]])</f>
        <v>-</v>
      </c>
      <c r="AO444" s="260" t="str">
        <f>IF(BS_CONTROLE[[#This Row],[SUB]]=0, "-", BS_CONTROLE[[#This Row],[SUB]])</f>
        <v>-</v>
      </c>
      <c r="AP444" s="261" t="str">
        <f>IF(BS_CONTROLE[[#This Row],[KM - Inicio]]=0, "-", BS_CONTROLE[[#This Row],[KM - Inicio]])</f>
        <v>-</v>
      </c>
      <c r="AQ444" s="261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4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2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295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317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6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9" t="str">
        <f>IF(BS_CONTROLE[[#This Row],[Local - Partida]]=0, "-", BS_CONTROLE[[#This Row],[Local - Partida]])</f>
        <v>-</v>
      </c>
      <c r="AL445" s="259" t="str">
        <f>IF(BS_CONTROLE[[#This Row],[Local - Encerramento]]=0, "-", BS_CONTROLE[[#This Row],[Local - Encerramento]])</f>
        <v>-</v>
      </c>
      <c r="AM445" s="259" t="str">
        <f>IF(BS_CONTROLE[[#This Row],[Entre - Estações]]=0, "-", BS_CONTROLE[[#This Row],[Entre - Estações]])</f>
        <v>-</v>
      </c>
      <c r="AN445" s="259" t="str">
        <f>IF(BS_CONTROLE[[#This Row],[SB]]=0, "-", BS_CONTROLE[[#This Row],[SB]])</f>
        <v>-</v>
      </c>
      <c r="AO445" s="260" t="str">
        <f>IF(BS_CONTROLE[[#This Row],[SUB]]=0, "-", BS_CONTROLE[[#This Row],[SUB]])</f>
        <v>-</v>
      </c>
      <c r="AP445" s="261" t="str">
        <f>IF(BS_CONTROLE[[#This Row],[KM - Inicio]]=0, "-", BS_CONTROLE[[#This Row],[KM - Inicio]])</f>
        <v>-</v>
      </c>
      <c r="AQ445" s="261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4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2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295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317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6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9" t="str">
        <f>IF(BS_CONTROLE[[#This Row],[Local - Partida]]=0, "-", BS_CONTROLE[[#This Row],[Local - Partida]])</f>
        <v>-</v>
      </c>
      <c r="AL446" s="259" t="str">
        <f>IF(BS_CONTROLE[[#This Row],[Local - Encerramento]]=0, "-", BS_CONTROLE[[#This Row],[Local - Encerramento]])</f>
        <v>-</v>
      </c>
      <c r="AM446" s="259" t="str">
        <f>IF(BS_CONTROLE[[#This Row],[Entre - Estações]]=0, "-", BS_CONTROLE[[#This Row],[Entre - Estações]])</f>
        <v>-</v>
      </c>
      <c r="AN446" s="259" t="str">
        <f>IF(BS_CONTROLE[[#This Row],[SB]]=0, "-", BS_CONTROLE[[#This Row],[SB]])</f>
        <v>-</v>
      </c>
      <c r="AO446" s="260" t="str">
        <f>IF(BS_CONTROLE[[#This Row],[SUB]]=0, "-", BS_CONTROLE[[#This Row],[SUB]])</f>
        <v>-</v>
      </c>
      <c r="AP446" s="261" t="str">
        <f>IF(BS_CONTROLE[[#This Row],[KM - Inicio]]=0, "-", BS_CONTROLE[[#This Row],[KM - Inicio]])</f>
        <v>-</v>
      </c>
      <c r="AQ446" s="261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4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2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295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317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64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4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9" t="str">
        <f>IF(BS_CONTROLE[[#This Row],[Local - Partida]]=0, "-", BS_CONTROLE[[#This Row],[Local - Partida]])</f>
        <v>-</v>
      </c>
      <c r="AL447" s="259" t="str">
        <f>IF(BS_CONTROLE[[#This Row],[Local - Encerramento]]=0, "-", BS_CONTROLE[[#This Row],[Local - Encerramento]])</f>
        <v>-</v>
      </c>
      <c r="AM447" s="259" t="str">
        <f>IF(BS_CONTROLE[[#This Row],[Entre - Estações]]=0, "-", BS_CONTROLE[[#This Row],[Entre - Estações]])</f>
        <v>-</v>
      </c>
      <c r="AN447" s="259" t="str">
        <f>IF(BS_CONTROLE[[#This Row],[SB]]=0, "-", BS_CONTROLE[[#This Row],[SB]])</f>
        <v>-</v>
      </c>
      <c r="AO447" s="260" t="str">
        <f>IF(BS_CONTROLE[[#This Row],[SUB]]=0, "-", BS_CONTROLE[[#This Row],[SUB]])</f>
        <v>-</v>
      </c>
      <c r="AP447" s="261" t="str">
        <f>IF(BS_CONTROLE[[#This Row],[KM - Inicio]]=0, "-", BS_CONTROLE[[#This Row],[KM - Inicio]])</f>
        <v>-</v>
      </c>
      <c r="AQ447" s="261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4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2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295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317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6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9" t="str">
        <f>IF(BS_CONTROLE[[#This Row],[Local - Partida]]=0, "-", BS_CONTROLE[[#This Row],[Local - Partida]])</f>
        <v>-</v>
      </c>
      <c r="AL448" s="259" t="str">
        <f>IF(BS_CONTROLE[[#This Row],[Local - Encerramento]]=0, "-", BS_CONTROLE[[#This Row],[Local - Encerramento]])</f>
        <v>-</v>
      </c>
      <c r="AM448" s="259" t="str">
        <f>IF(BS_CONTROLE[[#This Row],[Entre - Estações]]=0, "-", BS_CONTROLE[[#This Row],[Entre - Estações]])</f>
        <v>-</v>
      </c>
      <c r="AN448" s="259" t="str">
        <f>IF(BS_CONTROLE[[#This Row],[SB]]=0, "-", BS_CONTROLE[[#This Row],[SB]])</f>
        <v>-</v>
      </c>
      <c r="AO448" s="260" t="str">
        <f>IF(BS_CONTROLE[[#This Row],[SUB]]=0, "-", BS_CONTROLE[[#This Row],[SUB]])</f>
        <v>-</v>
      </c>
      <c r="AP448" s="261" t="str">
        <f>IF(BS_CONTROLE[[#This Row],[KM - Inicio]]=0, "-", BS_CONTROLE[[#This Row],[KM - Inicio]])</f>
        <v>-</v>
      </c>
      <c r="AQ448" s="261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4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2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295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317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64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4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9" t="str">
        <f>IF(BS_CONTROLE[[#This Row],[Local - Partida]]=0, "-", BS_CONTROLE[[#This Row],[Local - Partida]])</f>
        <v>-</v>
      </c>
      <c r="AL449" s="259" t="str">
        <f>IF(BS_CONTROLE[[#This Row],[Local - Encerramento]]=0, "-", BS_CONTROLE[[#This Row],[Local - Encerramento]])</f>
        <v>-</v>
      </c>
      <c r="AM449" s="259" t="str">
        <f>IF(BS_CONTROLE[[#This Row],[Entre - Estações]]=0, "-", BS_CONTROLE[[#This Row],[Entre - Estações]])</f>
        <v>-</v>
      </c>
      <c r="AN449" s="259" t="str">
        <f>IF(BS_CONTROLE[[#This Row],[SB]]=0, "-", BS_CONTROLE[[#This Row],[SB]])</f>
        <v>-</v>
      </c>
      <c r="AO449" s="260" t="str">
        <f>IF(BS_CONTROLE[[#This Row],[SUB]]=0, "-", BS_CONTROLE[[#This Row],[SUB]])</f>
        <v>-</v>
      </c>
      <c r="AP449" s="261" t="str">
        <f>IF(BS_CONTROLE[[#This Row],[KM - Inicio]]=0, "-", BS_CONTROLE[[#This Row],[KM - Inicio]])</f>
        <v>-</v>
      </c>
      <c r="AQ449" s="261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4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2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295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317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64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4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9" t="str">
        <f>IF(BS_CONTROLE[[#This Row],[Local - Partida]]=0, "-", BS_CONTROLE[[#This Row],[Local - Partida]])</f>
        <v>-</v>
      </c>
      <c r="AL450" s="259" t="str">
        <f>IF(BS_CONTROLE[[#This Row],[Local - Encerramento]]=0, "-", BS_CONTROLE[[#This Row],[Local - Encerramento]])</f>
        <v>-</v>
      </c>
      <c r="AM450" s="259" t="str">
        <f>IF(BS_CONTROLE[[#This Row],[Entre - Estações]]=0, "-", BS_CONTROLE[[#This Row],[Entre - Estações]])</f>
        <v>-</v>
      </c>
      <c r="AN450" s="259" t="str">
        <f>IF(BS_CONTROLE[[#This Row],[SB]]=0, "-", BS_CONTROLE[[#This Row],[SB]])</f>
        <v>-</v>
      </c>
      <c r="AO450" s="260" t="str">
        <f>IF(BS_CONTROLE[[#This Row],[SUB]]=0, "-", BS_CONTROLE[[#This Row],[SUB]])</f>
        <v>-</v>
      </c>
      <c r="AP450" s="261" t="str">
        <f>IF(BS_CONTROLE[[#This Row],[KM - Inicio]]=0, "-", BS_CONTROLE[[#This Row],[KM - Inicio]])</f>
        <v>-</v>
      </c>
      <c r="AQ450" s="261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4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2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295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293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2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64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4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5"/>
      <c r="W451" s="278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1" t="str">
        <f>IF(BS_CONTROLE[[#This Row],[Local - Partida]]=0, "-", BS_CONTROLE[[#This Row],[Local - Partida]])</f>
        <v>-</v>
      </c>
      <c r="AL451" s="281" t="str">
        <f>IF(BS_CONTROLE[[#This Row],[Local - Encerramento]]=0, "-", BS_CONTROLE[[#This Row],[Local - Encerramento]])</f>
        <v>-</v>
      </c>
      <c r="AM451" s="281" t="str">
        <f>IF(BS_CONTROLE[[#This Row],[Entre - Estações]]=0, "-", BS_CONTROLE[[#This Row],[Entre - Estações]])</f>
        <v>-</v>
      </c>
      <c r="AN451" s="281" t="str">
        <f>IF(BS_CONTROLE[[#This Row],[SB]]=0, "-", BS_CONTROLE[[#This Row],[SB]])</f>
        <v>-</v>
      </c>
      <c r="AO451" s="260" t="str">
        <f>IF(BS_CONTROLE[[#This Row],[SUB]]=0, "-", BS_CONTROLE[[#This Row],[SUB]])</f>
        <v>-</v>
      </c>
      <c r="AP451" s="261" t="str">
        <f>IF(BS_CONTROLE[[#This Row],[KM - Inicio]]=0, "-", BS_CONTROLE[[#This Row],[KM - Inicio]])</f>
        <v>-</v>
      </c>
      <c r="AQ451" s="261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2" t="str">
        <f>IF(BS_CONTROLE[[#This Row],[Responsavel pelo boletim]]=0, "-", BS_CONTROLE[[#This Row],[Responsavel pelo boletim]])</f>
        <v>-</v>
      </c>
      <c r="BG451" s="16"/>
      <c r="BH451" s="17"/>
      <c r="BI451" s="17"/>
      <c r="BJ451" s="285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295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293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2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6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5"/>
      <c r="W452" s="278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1" t="str">
        <f>IF(BS_CONTROLE[[#This Row],[Local - Partida]]=0, "-", BS_CONTROLE[[#This Row],[Local - Partida]])</f>
        <v>-</v>
      </c>
      <c r="AL452" s="281" t="str">
        <f>IF(BS_CONTROLE[[#This Row],[Local - Encerramento]]=0, "-", BS_CONTROLE[[#This Row],[Local - Encerramento]])</f>
        <v>-</v>
      </c>
      <c r="AM452" s="281" t="str">
        <f>IF(BS_CONTROLE[[#This Row],[Entre - Estações]]=0, "-", BS_CONTROLE[[#This Row],[Entre - Estações]])</f>
        <v>-</v>
      </c>
      <c r="AN452" s="281" t="str">
        <f>IF(BS_CONTROLE[[#This Row],[SB]]=0, "-", BS_CONTROLE[[#This Row],[SB]])</f>
        <v>-</v>
      </c>
      <c r="AO452" s="260" t="str">
        <f>IF(BS_CONTROLE[[#This Row],[SUB]]=0, "-", BS_CONTROLE[[#This Row],[SUB]])</f>
        <v>-</v>
      </c>
      <c r="AP452" s="261" t="str">
        <f>IF(BS_CONTROLE[[#This Row],[KM - Inicio]]=0, "-", BS_CONTROLE[[#This Row],[KM - Inicio]])</f>
        <v>-</v>
      </c>
      <c r="AQ452" s="261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2" t="str">
        <f>IF(BS_CONTROLE[[#This Row],[Responsavel pelo boletim]]=0, "-", BS_CONTROLE[[#This Row],[Responsavel pelo boletim]])</f>
        <v>-</v>
      </c>
      <c r="BG452" s="16"/>
      <c r="BH452" s="17"/>
      <c r="BI452" s="17"/>
      <c r="BJ452" s="285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295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293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2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6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5"/>
      <c r="W453" s="278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1" t="str">
        <f>IF(BS_CONTROLE[[#This Row],[Local - Partida]]=0, "-", BS_CONTROLE[[#This Row],[Local - Partida]])</f>
        <v>-</v>
      </c>
      <c r="AL453" s="281" t="str">
        <f>IF(BS_CONTROLE[[#This Row],[Local - Encerramento]]=0, "-", BS_CONTROLE[[#This Row],[Local - Encerramento]])</f>
        <v>-</v>
      </c>
      <c r="AM453" s="281" t="str">
        <f>IF(BS_CONTROLE[[#This Row],[Entre - Estações]]=0, "-", BS_CONTROLE[[#This Row],[Entre - Estações]])</f>
        <v>-</v>
      </c>
      <c r="AN453" s="281" t="str">
        <f>IF(BS_CONTROLE[[#This Row],[SB]]=0, "-", BS_CONTROLE[[#This Row],[SB]])</f>
        <v>-</v>
      </c>
      <c r="AO453" s="260" t="str">
        <f>IF(BS_CONTROLE[[#This Row],[SUB]]=0, "-", BS_CONTROLE[[#This Row],[SUB]])</f>
        <v>-</v>
      </c>
      <c r="AP453" s="261" t="str">
        <f>IF(BS_CONTROLE[[#This Row],[KM - Inicio]]=0, "-", BS_CONTROLE[[#This Row],[KM - Inicio]])</f>
        <v>-</v>
      </c>
      <c r="AQ453" s="261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2" t="str">
        <f>IF(BS_CONTROLE[[#This Row],[Responsavel pelo boletim]]=0, "-", BS_CONTROLE[[#This Row],[Responsavel pelo boletim]])</f>
        <v>-</v>
      </c>
      <c r="BG453" s="16"/>
      <c r="BH453" s="17"/>
      <c r="BI453" s="17"/>
      <c r="BJ453" s="285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296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293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2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64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4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5"/>
      <c r="W454" s="278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1" t="str">
        <f>IF(BS_CONTROLE[[#This Row],[Local - Partida]]=0, "-", BS_CONTROLE[[#This Row],[Local - Partida]])</f>
        <v>-</v>
      </c>
      <c r="AL454" s="281" t="str">
        <f>IF(BS_CONTROLE[[#This Row],[Local - Encerramento]]=0, "-", BS_CONTROLE[[#This Row],[Local - Encerramento]])</f>
        <v>-</v>
      </c>
      <c r="AM454" s="281" t="str">
        <f>IF(BS_CONTROLE[[#This Row],[Entre - Estações]]=0, "-", BS_CONTROLE[[#This Row],[Entre - Estações]])</f>
        <v>-</v>
      </c>
      <c r="AN454" s="281" t="str">
        <f>IF(BS_CONTROLE[[#This Row],[SB]]=0, "-", BS_CONTROLE[[#This Row],[SB]])</f>
        <v>-</v>
      </c>
      <c r="AO454" s="260" t="str">
        <f>IF(BS_CONTROLE[[#This Row],[SUB]]=0, "-", BS_CONTROLE[[#This Row],[SUB]])</f>
        <v>-</v>
      </c>
      <c r="AP454" s="261" t="str">
        <f>IF(BS_CONTROLE[[#This Row],[KM - Inicio]]=0, "-", BS_CONTROLE[[#This Row],[KM - Inicio]])</f>
        <v>-</v>
      </c>
      <c r="AQ454" s="261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2" t="str">
        <f>IF(BS_CONTROLE[[#This Row],[Responsavel pelo boletim]]=0, "-", BS_CONTROLE[[#This Row],[Responsavel pelo boletim]])</f>
        <v>-</v>
      </c>
      <c r="BG454" s="16"/>
      <c r="BH454" s="17"/>
      <c r="BI454" s="17"/>
      <c r="BJ454" s="285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295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293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2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64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4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5"/>
      <c r="W455" s="278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1" t="str">
        <f>IF(BS_CONTROLE[[#This Row],[Local - Partida]]=0, "-", BS_CONTROLE[[#This Row],[Local - Partida]])</f>
        <v>-</v>
      </c>
      <c r="AL455" s="281" t="str">
        <f>IF(BS_CONTROLE[[#This Row],[Local - Encerramento]]=0, "-", BS_CONTROLE[[#This Row],[Local - Encerramento]])</f>
        <v>-</v>
      </c>
      <c r="AM455" s="281" t="str">
        <f>IF(BS_CONTROLE[[#This Row],[Entre - Estações]]=0, "-", BS_CONTROLE[[#This Row],[Entre - Estações]])</f>
        <v>-</v>
      </c>
      <c r="AN455" s="281" t="str">
        <f>IF(BS_CONTROLE[[#This Row],[SB]]=0, "-", BS_CONTROLE[[#This Row],[SB]])</f>
        <v>-</v>
      </c>
      <c r="AO455" s="260" t="str">
        <f>IF(BS_CONTROLE[[#This Row],[SUB]]=0, "-", BS_CONTROLE[[#This Row],[SUB]])</f>
        <v>-</v>
      </c>
      <c r="AP455" s="261" t="str">
        <f>IF(BS_CONTROLE[[#This Row],[KM - Inicio]]=0, "-", BS_CONTROLE[[#This Row],[KM - Inicio]])</f>
        <v>-</v>
      </c>
      <c r="AQ455" s="261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2" t="str">
        <f>IF(BS_CONTROLE[[#This Row],[Responsavel pelo boletim]]=0, "-", BS_CONTROLE[[#This Row],[Responsavel pelo boletim]])</f>
        <v>-</v>
      </c>
      <c r="BG455" s="16"/>
      <c r="BH455" s="17"/>
      <c r="BI455" s="17"/>
      <c r="BJ455" s="285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295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293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2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64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4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5"/>
      <c r="W456" s="278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1" t="str">
        <f>IF(BS_CONTROLE[[#This Row],[Local - Partida]]=0, "-", BS_CONTROLE[[#This Row],[Local - Partida]])</f>
        <v>-</v>
      </c>
      <c r="AL456" s="281" t="str">
        <f>IF(BS_CONTROLE[[#This Row],[Local - Encerramento]]=0, "-", BS_CONTROLE[[#This Row],[Local - Encerramento]])</f>
        <v>-</v>
      </c>
      <c r="AM456" s="281" t="str">
        <f>IF(BS_CONTROLE[[#This Row],[Entre - Estações]]=0, "-", BS_CONTROLE[[#This Row],[Entre - Estações]])</f>
        <v>-</v>
      </c>
      <c r="AN456" s="281" t="str">
        <f>IF(BS_CONTROLE[[#This Row],[SB]]=0, "-", BS_CONTROLE[[#This Row],[SB]])</f>
        <v>-</v>
      </c>
      <c r="AO456" s="260" t="str">
        <f>IF(BS_CONTROLE[[#This Row],[SUB]]=0, "-", BS_CONTROLE[[#This Row],[SUB]])</f>
        <v>-</v>
      </c>
      <c r="AP456" s="261" t="str">
        <f>IF(BS_CONTROLE[[#This Row],[KM - Inicio]]=0, "-", BS_CONTROLE[[#This Row],[KM - Inicio]])</f>
        <v>-</v>
      </c>
      <c r="AQ456" s="261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2" t="str">
        <f>IF(BS_CONTROLE[[#This Row],[Responsavel pelo boletim]]=0, "-", BS_CONTROLE[[#This Row],[Responsavel pelo boletim]])</f>
        <v>-</v>
      </c>
      <c r="BG456" s="16"/>
      <c r="BH456" s="17"/>
      <c r="BI456" s="17"/>
      <c r="BJ456" s="285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295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293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2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6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5"/>
      <c r="W457" s="278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1" t="str">
        <f>IF(BS_CONTROLE[[#This Row],[Local - Partida]]=0, "-", BS_CONTROLE[[#This Row],[Local - Partida]])</f>
        <v>-</v>
      </c>
      <c r="AL457" s="281" t="str">
        <f>IF(BS_CONTROLE[[#This Row],[Local - Encerramento]]=0, "-", BS_CONTROLE[[#This Row],[Local - Encerramento]])</f>
        <v>-</v>
      </c>
      <c r="AM457" s="281" t="str">
        <f>IF(BS_CONTROLE[[#This Row],[Entre - Estações]]=0, "-", BS_CONTROLE[[#This Row],[Entre - Estações]])</f>
        <v>-</v>
      </c>
      <c r="AN457" s="281" t="str">
        <f>IF(BS_CONTROLE[[#This Row],[SB]]=0, "-", BS_CONTROLE[[#This Row],[SB]])</f>
        <v>-</v>
      </c>
      <c r="AO457" s="260" t="str">
        <f>IF(BS_CONTROLE[[#This Row],[SUB]]=0, "-", BS_CONTROLE[[#This Row],[SUB]])</f>
        <v>-</v>
      </c>
      <c r="AP457" s="261" t="str">
        <f>IF(BS_CONTROLE[[#This Row],[KM - Inicio]]=0, "-", BS_CONTROLE[[#This Row],[KM - Inicio]])</f>
        <v>-</v>
      </c>
      <c r="AQ457" s="261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2" t="str">
        <f>IF(BS_CONTROLE[[#This Row],[Responsavel pelo boletim]]=0, "-", BS_CONTROLE[[#This Row],[Responsavel pelo boletim]])</f>
        <v>-</v>
      </c>
      <c r="BG457" s="16"/>
      <c r="BH457" s="17"/>
      <c r="BI457" s="17"/>
      <c r="BJ457" s="285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295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293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2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6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5"/>
      <c r="W458" s="278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1" t="str">
        <f>IF(BS_CONTROLE[[#This Row],[Local - Partida]]=0, "-", BS_CONTROLE[[#This Row],[Local - Partida]])</f>
        <v>-</v>
      </c>
      <c r="AL458" s="281" t="str">
        <f>IF(BS_CONTROLE[[#This Row],[Local - Encerramento]]=0, "-", BS_CONTROLE[[#This Row],[Local - Encerramento]])</f>
        <v>-</v>
      </c>
      <c r="AM458" s="281" t="str">
        <f>IF(BS_CONTROLE[[#This Row],[Entre - Estações]]=0, "-", BS_CONTROLE[[#This Row],[Entre - Estações]])</f>
        <v>-</v>
      </c>
      <c r="AN458" s="281" t="str">
        <f>IF(BS_CONTROLE[[#This Row],[SB]]=0, "-", BS_CONTROLE[[#This Row],[SB]])</f>
        <v>-</v>
      </c>
      <c r="AO458" s="260" t="str">
        <f>IF(BS_CONTROLE[[#This Row],[SUB]]=0, "-", BS_CONTROLE[[#This Row],[SUB]])</f>
        <v>-</v>
      </c>
      <c r="AP458" s="261" t="str">
        <f>IF(BS_CONTROLE[[#This Row],[KM - Inicio]]=0, "-", BS_CONTROLE[[#This Row],[KM - Inicio]])</f>
        <v>-</v>
      </c>
      <c r="AQ458" s="261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2" t="str">
        <f>IF(BS_CONTROLE[[#This Row],[Responsavel pelo boletim]]=0, "-", BS_CONTROLE[[#This Row],[Responsavel pelo boletim]])</f>
        <v>-</v>
      </c>
      <c r="BG458" s="16"/>
      <c r="BH458" s="17"/>
      <c r="BI458" s="17"/>
      <c r="BJ458" s="285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295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293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2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6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5"/>
      <c r="W459" s="278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1" t="str">
        <f>IF(BS_CONTROLE[[#This Row],[Local - Partida]]=0, "-", BS_CONTROLE[[#This Row],[Local - Partida]])</f>
        <v>-</v>
      </c>
      <c r="AL459" s="281" t="str">
        <f>IF(BS_CONTROLE[[#This Row],[Local - Encerramento]]=0, "-", BS_CONTROLE[[#This Row],[Local - Encerramento]])</f>
        <v>-</v>
      </c>
      <c r="AM459" s="281" t="str">
        <f>IF(BS_CONTROLE[[#This Row],[Entre - Estações]]=0, "-", BS_CONTROLE[[#This Row],[Entre - Estações]])</f>
        <v>-</v>
      </c>
      <c r="AN459" s="281" t="str">
        <f>IF(BS_CONTROLE[[#This Row],[SB]]=0, "-", BS_CONTROLE[[#This Row],[SB]])</f>
        <v>-</v>
      </c>
      <c r="AO459" s="260" t="str">
        <f>IF(BS_CONTROLE[[#This Row],[SUB]]=0, "-", BS_CONTROLE[[#This Row],[SUB]])</f>
        <v>-</v>
      </c>
      <c r="AP459" s="261" t="str">
        <f>IF(BS_CONTROLE[[#This Row],[KM - Inicio]]=0, "-", BS_CONTROLE[[#This Row],[KM - Inicio]])</f>
        <v>-</v>
      </c>
      <c r="AQ459" s="261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2" t="str">
        <f>IF(BS_CONTROLE[[#This Row],[Responsavel pelo boletim]]=0, "-", BS_CONTROLE[[#This Row],[Responsavel pelo boletim]])</f>
        <v>-</v>
      </c>
      <c r="BG459" s="16"/>
      <c r="BH459" s="17"/>
      <c r="BI459" s="17"/>
      <c r="BJ459" s="285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295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293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2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6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5"/>
      <c r="W460" s="278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1" t="str">
        <f>IF(BS_CONTROLE[[#This Row],[Local - Partida]]=0, "-", BS_CONTROLE[[#This Row],[Local - Partida]])</f>
        <v>-</v>
      </c>
      <c r="AL460" s="281" t="str">
        <f>IF(BS_CONTROLE[[#This Row],[Local - Encerramento]]=0, "-", BS_CONTROLE[[#This Row],[Local - Encerramento]])</f>
        <v>-</v>
      </c>
      <c r="AM460" s="281" t="str">
        <f>IF(BS_CONTROLE[[#This Row],[Entre - Estações]]=0, "-", BS_CONTROLE[[#This Row],[Entre - Estações]])</f>
        <v>-</v>
      </c>
      <c r="AN460" s="281" t="str">
        <f>IF(BS_CONTROLE[[#This Row],[SB]]=0, "-", BS_CONTROLE[[#This Row],[SB]])</f>
        <v>-</v>
      </c>
      <c r="AO460" s="260" t="str">
        <f>IF(BS_CONTROLE[[#This Row],[SUB]]=0, "-", BS_CONTROLE[[#This Row],[SUB]])</f>
        <v>-</v>
      </c>
      <c r="AP460" s="261" t="str">
        <f>IF(BS_CONTROLE[[#This Row],[KM - Inicio]]=0, "-", BS_CONTROLE[[#This Row],[KM - Inicio]])</f>
        <v>-</v>
      </c>
      <c r="AQ460" s="261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2" t="str">
        <f>IF(BS_CONTROLE[[#This Row],[Responsavel pelo boletim]]=0, "-", BS_CONTROLE[[#This Row],[Responsavel pelo boletim]])</f>
        <v>-</v>
      </c>
      <c r="BG460" s="16"/>
      <c r="BH460" s="17"/>
      <c r="BI460" s="17"/>
      <c r="BJ460" s="285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295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293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2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64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4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5"/>
      <c r="W461" s="278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1" t="str">
        <f>IF(BS_CONTROLE[[#This Row],[Local - Partida]]=0, "-", BS_CONTROLE[[#This Row],[Local - Partida]])</f>
        <v>-</v>
      </c>
      <c r="AL461" s="281" t="str">
        <f>IF(BS_CONTROLE[[#This Row],[Local - Encerramento]]=0, "-", BS_CONTROLE[[#This Row],[Local - Encerramento]])</f>
        <v>-</v>
      </c>
      <c r="AM461" s="281" t="str">
        <f>IF(BS_CONTROLE[[#This Row],[Entre - Estações]]=0, "-", BS_CONTROLE[[#This Row],[Entre - Estações]])</f>
        <v>-</v>
      </c>
      <c r="AN461" s="281" t="str">
        <f>IF(BS_CONTROLE[[#This Row],[SB]]=0, "-", BS_CONTROLE[[#This Row],[SB]])</f>
        <v>-</v>
      </c>
      <c r="AO461" s="260" t="str">
        <f>IF(BS_CONTROLE[[#This Row],[SUB]]=0, "-", BS_CONTROLE[[#This Row],[SUB]])</f>
        <v>-</v>
      </c>
      <c r="AP461" s="261" t="str">
        <f>IF(BS_CONTROLE[[#This Row],[KM - Inicio]]=0, "-", BS_CONTROLE[[#This Row],[KM - Inicio]])</f>
        <v>-</v>
      </c>
      <c r="AQ461" s="261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2" t="str">
        <f>IF(BS_CONTROLE[[#This Row],[Responsavel pelo boletim]]=0, "-", BS_CONTROLE[[#This Row],[Responsavel pelo boletim]])</f>
        <v>-</v>
      </c>
      <c r="BG461" s="16"/>
      <c r="BH461" s="17"/>
      <c r="BI461" s="17"/>
      <c r="BJ461" s="285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295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293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2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64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4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5"/>
      <c r="W462" s="278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1" t="str">
        <f>IF(BS_CONTROLE[[#This Row],[Local - Partida]]=0, "-", BS_CONTROLE[[#This Row],[Local - Partida]])</f>
        <v>-</v>
      </c>
      <c r="AL462" s="281" t="str">
        <f>IF(BS_CONTROLE[[#This Row],[Local - Encerramento]]=0, "-", BS_CONTROLE[[#This Row],[Local - Encerramento]])</f>
        <v>-</v>
      </c>
      <c r="AM462" s="281" t="str">
        <f>IF(BS_CONTROLE[[#This Row],[Entre - Estações]]=0, "-", BS_CONTROLE[[#This Row],[Entre - Estações]])</f>
        <v>-</v>
      </c>
      <c r="AN462" s="281" t="str">
        <f>IF(BS_CONTROLE[[#This Row],[SB]]=0, "-", BS_CONTROLE[[#This Row],[SB]])</f>
        <v>-</v>
      </c>
      <c r="AO462" s="260" t="str">
        <f>IF(BS_CONTROLE[[#This Row],[SUB]]=0, "-", BS_CONTROLE[[#This Row],[SUB]])</f>
        <v>-</v>
      </c>
      <c r="AP462" s="261" t="str">
        <f>IF(BS_CONTROLE[[#This Row],[KM - Inicio]]=0, "-", BS_CONTROLE[[#This Row],[KM - Inicio]])</f>
        <v>-</v>
      </c>
      <c r="AQ462" s="261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2" t="str">
        <f>IF(BS_CONTROLE[[#This Row],[Responsavel pelo boletim]]=0, "-", BS_CONTROLE[[#This Row],[Responsavel pelo boletim]])</f>
        <v>-</v>
      </c>
      <c r="BG462" s="16"/>
      <c r="BH462" s="17"/>
      <c r="BI462" s="17"/>
      <c r="BJ462" s="285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295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293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2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6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5"/>
      <c r="W463" s="278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1" t="str">
        <f>IF(BS_CONTROLE[[#This Row],[Local - Partida]]=0, "-", BS_CONTROLE[[#This Row],[Local - Partida]])</f>
        <v>-</v>
      </c>
      <c r="AL463" s="281" t="str">
        <f>IF(BS_CONTROLE[[#This Row],[Local - Encerramento]]=0, "-", BS_CONTROLE[[#This Row],[Local - Encerramento]])</f>
        <v>-</v>
      </c>
      <c r="AM463" s="281" t="str">
        <f>IF(BS_CONTROLE[[#This Row],[Entre - Estações]]=0, "-", BS_CONTROLE[[#This Row],[Entre - Estações]])</f>
        <v>-</v>
      </c>
      <c r="AN463" s="281" t="str">
        <f>IF(BS_CONTROLE[[#This Row],[SB]]=0, "-", BS_CONTROLE[[#This Row],[SB]])</f>
        <v>-</v>
      </c>
      <c r="AO463" s="260" t="str">
        <f>IF(BS_CONTROLE[[#This Row],[SUB]]=0, "-", BS_CONTROLE[[#This Row],[SUB]])</f>
        <v>-</v>
      </c>
      <c r="AP463" s="261" t="str">
        <f>IF(BS_CONTROLE[[#This Row],[KM - Inicio]]=0, "-", BS_CONTROLE[[#This Row],[KM - Inicio]])</f>
        <v>-</v>
      </c>
      <c r="AQ463" s="261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2" t="str">
        <f>IF(BS_CONTROLE[[#This Row],[Responsavel pelo boletim]]=0, "-", BS_CONTROLE[[#This Row],[Responsavel pelo boletim]])</f>
        <v>-</v>
      </c>
      <c r="BG463" s="16"/>
      <c r="BH463" s="17"/>
      <c r="BI463" s="17"/>
      <c r="BJ463" s="285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295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293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2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6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5"/>
      <c r="W464" s="278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1" t="str">
        <f>IF(BS_CONTROLE[[#This Row],[Local - Partida]]=0, "-", BS_CONTROLE[[#This Row],[Local - Partida]])</f>
        <v>-</v>
      </c>
      <c r="AL464" s="281" t="str">
        <f>IF(BS_CONTROLE[[#This Row],[Local - Encerramento]]=0, "-", BS_CONTROLE[[#This Row],[Local - Encerramento]])</f>
        <v>-</v>
      </c>
      <c r="AM464" s="281" t="str">
        <f>IF(BS_CONTROLE[[#This Row],[Entre - Estações]]=0, "-", BS_CONTROLE[[#This Row],[Entre - Estações]])</f>
        <v>-</v>
      </c>
      <c r="AN464" s="281" t="str">
        <f>IF(BS_CONTROLE[[#This Row],[SB]]=0, "-", BS_CONTROLE[[#This Row],[SB]])</f>
        <v>-</v>
      </c>
      <c r="AO464" s="260" t="str">
        <f>IF(BS_CONTROLE[[#This Row],[SUB]]=0, "-", BS_CONTROLE[[#This Row],[SUB]])</f>
        <v>-</v>
      </c>
      <c r="AP464" s="261" t="str">
        <f>IF(BS_CONTROLE[[#This Row],[KM - Inicio]]=0, "-", BS_CONTROLE[[#This Row],[KM - Inicio]])</f>
        <v>-</v>
      </c>
      <c r="AQ464" s="261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2" t="str">
        <f>IF(BS_CONTROLE[[#This Row],[Responsavel pelo boletim]]=0, "-", BS_CONTROLE[[#This Row],[Responsavel pelo boletim]])</f>
        <v>-</v>
      </c>
      <c r="BG464" s="16"/>
      <c r="BH464" s="17"/>
      <c r="BI464" s="17"/>
      <c r="BJ464" s="285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295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293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2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6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5"/>
      <c r="W465" s="278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1" t="str">
        <f>IF(BS_CONTROLE[[#This Row],[Local - Partida]]=0, "-", BS_CONTROLE[[#This Row],[Local - Partida]])</f>
        <v>-</v>
      </c>
      <c r="AL465" s="281" t="str">
        <f>IF(BS_CONTROLE[[#This Row],[Local - Encerramento]]=0, "-", BS_CONTROLE[[#This Row],[Local - Encerramento]])</f>
        <v>-</v>
      </c>
      <c r="AM465" s="281" t="str">
        <f>IF(BS_CONTROLE[[#This Row],[Entre - Estações]]=0, "-", BS_CONTROLE[[#This Row],[Entre - Estações]])</f>
        <v>-</v>
      </c>
      <c r="AN465" s="281" t="str">
        <f>IF(BS_CONTROLE[[#This Row],[SB]]=0, "-", BS_CONTROLE[[#This Row],[SB]])</f>
        <v>-</v>
      </c>
      <c r="AO465" s="260" t="str">
        <f>IF(BS_CONTROLE[[#This Row],[SUB]]=0, "-", BS_CONTROLE[[#This Row],[SUB]])</f>
        <v>-</v>
      </c>
      <c r="AP465" s="261" t="str">
        <f>IF(BS_CONTROLE[[#This Row],[KM - Inicio]]=0, "-", BS_CONTROLE[[#This Row],[KM - Inicio]])</f>
        <v>-</v>
      </c>
      <c r="AQ465" s="261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2" t="str">
        <f>IF(BS_CONTROLE[[#This Row],[Responsavel pelo boletim]]=0, "-", BS_CONTROLE[[#This Row],[Responsavel pelo boletim]])</f>
        <v>-</v>
      </c>
      <c r="BG465" s="16"/>
      <c r="BH465" s="17"/>
      <c r="BI465" s="17"/>
      <c r="BJ465" s="285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296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293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2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6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5"/>
      <c r="W466" s="278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1" t="str">
        <f>IF(BS_CONTROLE[[#This Row],[Local - Partida]]=0, "-", BS_CONTROLE[[#This Row],[Local - Partida]])</f>
        <v>-</v>
      </c>
      <c r="AL466" s="281" t="str">
        <f>IF(BS_CONTROLE[[#This Row],[Local - Encerramento]]=0, "-", BS_CONTROLE[[#This Row],[Local - Encerramento]])</f>
        <v>-</v>
      </c>
      <c r="AM466" s="281" t="str">
        <f>IF(BS_CONTROLE[[#This Row],[Entre - Estações]]=0, "-", BS_CONTROLE[[#This Row],[Entre - Estações]])</f>
        <v>-</v>
      </c>
      <c r="AN466" s="281" t="str">
        <f>IF(BS_CONTROLE[[#This Row],[SB]]=0, "-", BS_CONTROLE[[#This Row],[SB]])</f>
        <v>-</v>
      </c>
      <c r="AO466" s="260" t="str">
        <f>IF(BS_CONTROLE[[#This Row],[SUB]]=0, "-", BS_CONTROLE[[#This Row],[SUB]])</f>
        <v>-</v>
      </c>
      <c r="AP466" s="261" t="str">
        <f>IF(BS_CONTROLE[[#This Row],[KM - Inicio]]=0, "-", BS_CONTROLE[[#This Row],[KM - Inicio]])</f>
        <v>-</v>
      </c>
      <c r="AQ466" s="261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2" t="str">
        <f>IF(BS_CONTROLE[[#This Row],[Responsavel pelo boletim]]=0, "-", BS_CONTROLE[[#This Row],[Responsavel pelo boletim]])</f>
        <v>-</v>
      </c>
      <c r="BG466" s="16"/>
      <c r="BH466" s="17"/>
      <c r="BI466" s="17"/>
      <c r="BJ466" s="285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295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293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2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64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4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5"/>
      <c r="W467" s="278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1" t="str">
        <f>IF(BS_CONTROLE[[#This Row],[Local - Partida]]=0, "-", BS_CONTROLE[[#This Row],[Local - Partida]])</f>
        <v>-</v>
      </c>
      <c r="AL467" s="281" t="str">
        <f>IF(BS_CONTROLE[[#This Row],[Local - Encerramento]]=0, "-", BS_CONTROLE[[#This Row],[Local - Encerramento]])</f>
        <v>-</v>
      </c>
      <c r="AM467" s="281" t="str">
        <f>IF(BS_CONTROLE[[#This Row],[Entre - Estações]]=0, "-", BS_CONTROLE[[#This Row],[Entre - Estações]])</f>
        <v>-</v>
      </c>
      <c r="AN467" s="281" t="str">
        <f>IF(BS_CONTROLE[[#This Row],[SB]]=0, "-", BS_CONTROLE[[#This Row],[SB]])</f>
        <v>-</v>
      </c>
      <c r="AO467" s="260" t="str">
        <f>IF(BS_CONTROLE[[#This Row],[SUB]]=0, "-", BS_CONTROLE[[#This Row],[SUB]])</f>
        <v>-</v>
      </c>
      <c r="AP467" s="261" t="str">
        <f>IF(BS_CONTROLE[[#This Row],[KM - Inicio]]=0, "-", BS_CONTROLE[[#This Row],[KM - Inicio]])</f>
        <v>-</v>
      </c>
      <c r="AQ467" s="261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2" t="str">
        <f>IF(BS_CONTROLE[[#This Row],[Responsavel pelo boletim]]=0, "-", BS_CONTROLE[[#This Row],[Responsavel pelo boletim]])</f>
        <v>-</v>
      </c>
      <c r="BG467" s="16"/>
      <c r="BH467" s="17"/>
      <c r="BI467" s="17"/>
      <c r="BJ467" s="285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295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293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2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6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5"/>
      <c r="W468" s="278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1" t="str">
        <f>IF(BS_CONTROLE[[#This Row],[Local - Partida]]=0, "-", BS_CONTROLE[[#This Row],[Local - Partida]])</f>
        <v>-</v>
      </c>
      <c r="AL468" s="281" t="str">
        <f>IF(BS_CONTROLE[[#This Row],[Local - Encerramento]]=0, "-", BS_CONTROLE[[#This Row],[Local - Encerramento]])</f>
        <v>-</v>
      </c>
      <c r="AM468" s="281" t="str">
        <f>IF(BS_CONTROLE[[#This Row],[Entre - Estações]]=0, "-", BS_CONTROLE[[#This Row],[Entre - Estações]])</f>
        <v>-</v>
      </c>
      <c r="AN468" s="281" t="str">
        <f>IF(BS_CONTROLE[[#This Row],[SB]]=0, "-", BS_CONTROLE[[#This Row],[SB]])</f>
        <v>-</v>
      </c>
      <c r="AO468" s="260" t="str">
        <f>IF(BS_CONTROLE[[#This Row],[SUB]]=0, "-", BS_CONTROLE[[#This Row],[SUB]])</f>
        <v>-</v>
      </c>
      <c r="AP468" s="261" t="str">
        <f>IF(BS_CONTROLE[[#This Row],[KM - Inicio]]=0, "-", BS_CONTROLE[[#This Row],[KM - Inicio]])</f>
        <v>-</v>
      </c>
      <c r="AQ468" s="261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2" t="str">
        <f>IF(BS_CONTROLE[[#This Row],[Responsavel pelo boletim]]=0, "-", BS_CONTROLE[[#This Row],[Responsavel pelo boletim]])</f>
        <v>-</v>
      </c>
      <c r="BG468" s="16"/>
      <c r="BH468" s="17"/>
      <c r="BI468" s="17"/>
      <c r="BJ468" s="285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295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293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2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6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5"/>
      <c r="W469" s="278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1" t="str">
        <f>IF(BS_CONTROLE[[#This Row],[Local - Partida]]=0, "-", BS_CONTROLE[[#This Row],[Local - Partida]])</f>
        <v>-</v>
      </c>
      <c r="AL469" s="281" t="str">
        <f>IF(BS_CONTROLE[[#This Row],[Local - Encerramento]]=0, "-", BS_CONTROLE[[#This Row],[Local - Encerramento]])</f>
        <v>-</v>
      </c>
      <c r="AM469" s="281" t="str">
        <f>IF(BS_CONTROLE[[#This Row],[Entre - Estações]]=0, "-", BS_CONTROLE[[#This Row],[Entre - Estações]])</f>
        <v>-</v>
      </c>
      <c r="AN469" s="281" t="str">
        <f>IF(BS_CONTROLE[[#This Row],[SB]]=0, "-", BS_CONTROLE[[#This Row],[SB]])</f>
        <v>-</v>
      </c>
      <c r="AO469" s="260" t="str">
        <f>IF(BS_CONTROLE[[#This Row],[SUB]]=0, "-", BS_CONTROLE[[#This Row],[SUB]])</f>
        <v>-</v>
      </c>
      <c r="AP469" s="261" t="str">
        <f>IF(BS_CONTROLE[[#This Row],[KM - Inicio]]=0, "-", BS_CONTROLE[[#This Row],[KM - Inicio]])</f>
        <v>-</v>
      </c>
      <c r="AQ469" s="261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2" t="str">
        <f>IF(BS_CONTROLE[[#This Row],[Responsavel pelo boletim]]=0, "-", BS_CONTROLE[[#This Row],[Responsavel pelo boletim]])</f>
        <v>-</v>
      </c>
      <c r="BG469" s="16"/>
      <c r="BH469" s="17"/>
      <c r="BI469" s="17"/>
      <c r="BJ469" s="285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295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293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2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6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5"/>
      <c r="W470" s="278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1" t="str">
        <f>IF(BS_CONTROLE[[#This Row],[Local - Partida]]=0, "-", BS_CONTROLE[[#This Row],[Local - Partida]])</f>
        <v>-</v>
      </c>
      <c r="AL470" s="281" t="str">
        <f>IF(BS_CONTROLE[[#This Row],[Local - Encerramento]]=0, "-", BS_CONTROLE[[#This Row],[Local - Encerramento]])</f>
        <v>-</v>
      </c>
      <c r="AM470" s="281" t="str">
        <f>IF(BS_CONTROLE[[#This Row],[Entre - Estações]]=0, "-", BS_CONTROLE[[#This Row],[Entre - Estações]])</f>
        <v>-</v>
      </c>
      <c r="AN470" s="281" t="str">
        <f>IF(BS_CONTROLE[[#This Row],[SB]]=0, "-", BS_CONTROLE[[#This Row],[SB]])</f>
        <v>-</v>
      </c>
      <c r="AO470" s="260" t="str">
        <f>IF(BS_CONTROLE[[#This Row],[SUB]]=0, "-", BS_CONTROLE[[#This Row],[SUB]])</f>
        <v>-</v>
      </c>
      <c r="AP470" s="261" t="str">
        <f>IF(BS_CONTROLE[[#This Row],[KM - Inicio]]=0, "-", BS_CONTROLE[[#This Row],[KM - Inicio]])</f>
        <v>-</v>
      </c>
      <c r="AQ470" s="261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2" t="str">
        <f>IF(BS_CONTROLE[[#This Row],[Responsavel pelo boletim]]=0, "-", BS_CONTROLE[[#This Row],[Responsavel pelo boletim]])</f>
        <v>-</v>
      </c>
      <c r="BG470" s="16"/>
      <c r="BH470" s="17"/>
      <c r="BI470" s="17"/>
      <c r="BJ470" s="285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295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293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2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6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5"/>
      <c r="W471" s="278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1" t="str">
        <f>IF(BS_CONTROLE[[#This Row],[Local - Partida]]=0, "-", BS_CONTROLE[[#This Row],[Local - Partida]])</f>
        <v>-</v>
      </c>
      <c r="AL471" s="281" t="str">
        <f>IF(BS_CONTROLE[[#This Row],[Local - Encerramento]]=0, "-", BS_CONTROLE[[#This Row],[Local - Encerramento]])</f>
        <v>-</v>
      </c>
      <c r="AM471" s="281" t="str">
        <f>IF(BS_CONTROLE[[#This Row],[Entre - Estações]]=0, "-", BS_CONTROLE[[#This Row],[Entre - Estações]])</f>
        <v>-</v>
      </c>
      <c r="AN471" s="281" t="str">
        <f>IF(BS_CONTROLE[[#This Row],[SB]]=0, "-", BS_CONTROLE[[#This Row],[SB]])</f>
        <v>-</v>
      </c>
      <c r="AO471" s="260" t="str">
        <f>IF(BS_CONTROLE[[#This Row],[SUB]]=0, "-", BS_CONTROLE[[#This Row],[SUB]])</f>
        <v>-</v>
      </c>
      <c r="AP471" s="261" t="str">
        <f>IF(BS_CONTROLE[[#This Row],[KM - Inicio]]=0, "-", BS_CONTROLE[[#This Row],[KM - Inicio]])</f>
        <v>-</v>
      </c>
      <c r="AQ471" s="261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2" t="str">
        <f>IF(BS_CONTROLE[[#This Row],[Responsavel pelo boletim]]=0, "-", BS_CONTROLE[[#This Row],[Responsavel pelo boletim]])</f>
        <v>-</v>
      </c>
      <c r="BG471" s="16"/>
      <c r="BH471" s="17"/>
      <c r="BI471" s="17"/>
      <c r="BJ471" s="285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295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293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2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64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4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5"/>
      <c r="W472" s="278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1" t="str">
        <f>IF(BS_CONTROLE[[#This Row],[Local - Partida]]=0, "-", BS_CONTROLE[[#This Row],[Local - Partida]])</f>
        <v>-</v>
      </c>
      <c r="AL472" s="281" t="str">
        <f>IF(BS_CONTROLE[[#This Row],[Local - Encerramento]]=0, "-", BS_CONTROLE[[#This Row],[Local - Encerramento]])</f>
        <v>-</v>
      </c>
      <c r="AM472" s="281" t="str">
        <f>IF(BS_CONTROLE[[#This Row],[Entre - Estações]]=0, "-", BS_CONTROLE[[#This Row],[Entre - Estações]])</f>
        <v>-</v>
      </c>
      <c r="AN472" s="281" t="str">
        <f>IF(BS_CONTROLE[[#This Row],[SB]]=0, "-", BS_CONTROLE[[#This Row],[SB]])</f>
        <v>-</v>
      </c>
      <c r="AO472" s="260" t="str">
        <f>IF(BS_CONTROLE[[#This Row],[SUB]]=0, "-", BS_CONTROLE[[#This Row],[SUB]])</f>
        <v>-</v>
      </c>
      <c r="AP472" s="261" t="str">
        <f>IF(BS_CONTROLE[[#This Row],[KM - Inicio]]=0, "-", BS_CONTROLE[[#This Row],[KM - Inicio]])</f>
        <v>-</v>
      </c>
      <c r="AQ472" s="261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2" t="str">
        <f>IF(BS_CONTROLE[[#This Row],[Responsavel pelo boletim]]=0, "-", BS_CONTROLE[[#This Row],[Responsavel pelo boletim]])</f>
        <v>-</v>
      </c>
      <c r="BG472" s="16"/>
      <c r="BH472" s="17"/>
      <c r="BI472" s="17"/>
      <c r="BJ472" s="285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295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293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2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64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4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5"/>
      <c r="W473" s="278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1" t="str">
        <f>IF(BS_CONTROLE[[#This Row],[Local - Partida]]=0, "-", BS_CONTROLE[[#This Row],[Local - Partida]])</f>
        <v>-</v>
      </c>
      <c r="AL473" s="281" t="str">
        <f>IF(BS_CONTROLE[[#This Row],[Local - Encerramento]]=0, "-", BS_CONTROLE[[#This Row],[Local - Encerramento]])</f>
        <v>-</v>
      </c>
      <c r="AM473" s="281" t="str">
        <f>IF(BS_CONTROLE[[#This Row],[Entre - Estações]]=0, "-", BS_CONTROLE[[#This Row],[Entre - Estações]])</f>
        <v>-</v>
      </c>
      <c r="AN473" s="281" t="str">
        <f>IF(BS_CONTROLE[[#This Row],[SB]]=0, "-", BS_CONTROLE[[#This Row],[SB]])</f>
        <v>-</v>
      </c>
      <c r="AO473" s="260" t="str">
        <f>IF(BS_CONTROLE[[#This Row],[SUB]]=0, "-", BS_CONTROLE[[#This Row],[SUB]])</f>
        <v>-</v>
      </c>
      <c r="AP473" s="261" t="str">
        <f>IF(BS_CONTROLE[[#This Row],[KM - Inicio]]=0, "-", BS_CONTROLE[[#This Row],[KM - Inicio]])</f>
        <v>-</v>
      </c>
      <c r="AQ473" s="261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2" t="str">
        <f>IF(BS_CONTROLE[[#This Row],[Responsavel pelo boletim]]=0, "-", BS_CONTROLE[[#This Row],[Responsavel pelo boletim]])</f>
        <v>-</v>
      </c>
      <c r="BG473" s="16"/>
      <c r="BH473" s="17"/>
      <c r="BI473" s="17"/>
      <c r="BJ473" s="285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295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293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2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64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4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5"/>
      <c r="W474" s="278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1" t="str">
        <f>IF(BS_CONTROLE[[#This Row],[Local - Partida]]=0, "-", BS_CONTROLE[[#This Row],[Local - Partida]])</f>
        <v>-</v>
      </c>
      <c r="AL474" s="281" t="str">
        <f>IF(BS_CONTROLE[[#This Row],[Local - Encerramento]]=0, "-", BS_CONTROLE[[#This Row],[Local - Encerramento]])</f>
        <v>-</v>
      </c>
      <c r="AM474" s="281" t="str">
        <f>IF(BS_CONTROLE[[#This Row],[Entre - Estações]]=0, "-", BS_CONTROLE[[#This Row],[Entre - Estações]])</f>
        <v>-</v>
      </c>
      <c r="AN474" s="281" t="str">
        <f>IF(BS_CONTROLE[[#This Row],[SB]]=0, "-", BS_CONTROLE[[#This Row],[SB]])</f>
        <v>-</v>
      </c>
      <c r="AO474" s="260" t="str">
        <f>IF(BS_CONTROLE[[#This Row],[SUB]]=0, "-", BS_CONTROLE[[#This Row],[SUB]])</f>
        <v>-</v>
      </c>
      <c r="AP474" s="261" t="str">
        <f>IF(BS_CONTROLE[[#This Row],[KM - Inicio]]=0, "-", BS_CONTROLE[[#This Row],[KM - Inicio]])</f>
        <v>-</v>
      </c>
      <c r="AQ474" s="261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2" t="str">
        <f>IF(BS_CONTROLE[[#This Row],[Responsavel pelo boletim]]=0, "-", BS_CONTROLE[[#This Row],[Responsavel pelo boletim]])</f>
        <v>-</v>
      </c>
      <c r="BG474" s="16"/>
      <c r="BH474" s="17"/>
      <c r="BI474" s="17"/>
      <c r="BJ474" s="285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295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293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2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64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4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5"/>
      <c r="W475" s="278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1" t="str">
        <f>IF(BS_CONTROLE[[#This Row],[Local - Partida]]=0, "-", BS_CONTROLE[[#This Row],[Local - Partida]])</f>
        <v>-</v>
      </c>
      <c r="AL475" s="281" t="str">
        <f>IF(BS_CONTROLE[[#This Row],[Local - Encerramento]]=0, "-", BS_CONTROLE[[#This Row],[Local - Encerramento]])</f>
        <v>-</v>
      </c>
      <c r="AM475" s="281" t="str">
        <f>IF(BS_CONTROLE[[#This Row],[Entre - Estações]]=0, "-", BS_CONTROLE[[#This Row],[Entre - Estações]])</f>
        <v>-</v>
      </c>
      <c r="AN475" s="281" t="str">
        <f>IF(BS_CONTROLE[[#This Row],[SB]]=0, "-", BS_CONTROLE[[#This Row],[SB]])</f>
        <v>-</v>
      </c>
      <c r="AO475" s="260" t="str">
        <f>IF(BS_CONTROLE[[#This Row],[SUB]]=0, "-", BS_CONTROLE[[#This Row],[SUB]])</f>
        <v>-</v>
      </c>
      <c r="AP475" s="261" t="str">
        <f>IF(BS_CONTROLE[[#This Row],[KM - Inicio]]=0, "-", BS_CONTROLE[[#This Row],[KM - Inicio]])</f>
        <v>-</v>
      </c>
      <c r="AQ475" s="261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2" t="str">
        <f>IF(BS_CONTROLE[[#This Row],[Responsavel pelo boletim]]=0, "-", BS_CONTROLE[[#This Row],[Responsavel pelo boletim]])</f>
        <v>-</v>
      </c>
      <c r="BG475" s="16"/>
      <c r="BH475" s="17"/>
      <c r="BI475" s="17"/>
      <c r="BJ475" s="285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295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293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2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6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5"/>
      <c r="W476" s="278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1" t="str">
        <f>IF(BS_CONTROLE[[#This Row],[Local - Partida]]=0, "-", BS_CONTROLE[[#This Row],[Local - Partida]])</f>
        <v>-</v>
      </c>
      <c r="AL476" s="281" t="str">
        <f>IF(BS_CONTROLE[[#This Row],[Local - Encerramento]]=0, "-", BS_CONTROLE[[#This Row],[Local - Encerramento]])</f>
        <v>-</v>
      </c>
      <c r="AM476" s="281" t="str">
        <f>IF(BS_CONTROLE[[#This Row],[Entre - Estações]]=0, "-", BS_CONTROLE[[#This Row],[Entre - Estações]])</f>
        <v>-</v>
      </c>
      <c r="AN476" s="281" t="str">
        <f>IF(BS_CONTROLE[[#This Row],[SB]]=0, "-", BS_CONTROLE[[#This Row],[SB]])</f>
        <v>-</v>
      </c>
      <c r="AO476" s="260" t="str">
        <f>IF(BS_CONTROLE[[#This Row],[SUB]]=0, "-", BS_CONTROLE[[#This Row],[SUB]])</f>
        <v>-</v>
      </c>
      <c r="AP476" s="261" t="str">
        <f>IF(BS_CONTROLE[[#This Row],[KM - Inicio]]=0, "-", BS_CONTROLE[[#This Row],[KM - Inicio]])</f>
        <v>-</v>
      </c>
      <c r="AQ476" s="261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2" t="str">
        <f>IF(BS_CONTROLE[[#This Row],[Responsavel pelo boletim]]=0, "-", BS_CONTROLE[[#This Row],[Responsavel pelo boletim]])</f>
        <v>-</v>
      </c>
      <c r="BG476" s="16"/>
      <c r="BH476" s="17"/>
      <c r="BI476" s="17"/>
      <c r="BJ476" s="285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295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293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2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64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4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5"/>
      <c r="W477" s="278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1" t="str">
        <f>IF(BS_CONTROLE[[#This Row],[Local - Partida]]=0, "-", BS_CONTROLE[[#This Row],[Local - Partida]])</f>
        <v>-</v>
      </c>
      <c r="AL477" s="281" t="str">
        <f>IF(BS_CONTROLE[[#This Row],[Local - Encerramento]]=0, "-", BS_CONTROLE[[#This Row],[Local - Encerramento]])</f>
        <v>-</v>
      </c>
      <c r="AM477" s="281" t="str">
        <f>IF(BS_CONTROLE[[#This Row],[Entre - Estações]]=0, "-", BS_CONTROLE[[#This Row],[Entre - Estações]])</f>
        <v>-</v>
      </c>
      <c r="AN477" s="281" t="str">
        <f>IF(BS_CONTROLE[[#This Row],[SB]]=0, "-", BS_CONTROLE[[#This Row],[SB]])</f>
        <v>-</v>
      </c>
      <c r="AO477" s="260" t="str">
        <f>IF(BS_CONTROLE[[#This Row],[SUB]]=0, "-", BS_CONTROLE[[#This Row],[SUB]])</f>
        <v>-</v>
      </c>
      <c r="AP477" s="261" t="str">
        <f>IF(BS_CONTROLE[[#This Row],[KM - Inicio]]=0, "-", BS_CONTROLE[[#This Row],[KM - Inicio]])</f>
        <v>-</v>
      </c>
      <c r="AQ477" s="261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2" t="str">
        <f>IF(BS_CONTROLE[[#This Row],[Responsavel pelo boletim]]=0, "-", BS_CONTROLE[[#This Row],[Responsavel pelo boletim]])</f>
        <v>-</v>
      </c>
      <c r="BG477" s="16"/>
      <c r="BH477" s="17"/>
      <c r="BI477" s="17"/>
      <c r="BJ477" s="285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296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293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2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64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4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5"/>
      <c r="W478" s="278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1" t="str">
        <f>IF(BS_CONTROLE[[#This Row],[Local - Partida]]=0, "-", BS_CONTROLE[[#This Row],[Local - Partida]])</f>
        <v>-</v>
      </c>
      <c r="AL478" s="281" t="str">
        <f>IF(BS_CONTROLE[[#This Row],[Local - Encerramento]]=0, "-", BS_CONTROLE[[#This Row],[Local - Encerramento]])</f>
        <v>-</v>
      </c>
      <c r="AM478" s="281" t="str">
        <f>IF(BS_CONTROLE[[#This Row],[Entre - Estações]]=0, "-", BS_CONTROLE[[#This Row],[Entre - Estações]])</f>
        <v>-</v>
      </c>
      <c r="AN478" s="281" t="str">
        <f>IF(BS_CONTROLE[[#This Row],[SB]]=0, "-", BS_CONTROLE[[#This Row],[SB]])</f>
        <v>-</v>
      </c>
      <c r="AO478" s="260" t="str">
        <f>IF(BS_CONTROLE[[#This Row],[SUB]]=0, "-", BS_CONTROLE[[#This Row],[SUB]])</f>
        <v>-</v>
      </c>
      <c r="AP478" s="261" t="str">
        <f>IF(BS_CONTROLE[[#This Row],[KM - Inicio]]=0, "-", BS_CONTROLE[[#This Row],[KM - Inicio]])</f>
        <v>-</v>
      </c>
      <c r="AQ478" s="261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2" t="str">
        <f>IF(BS_CONTROLE[[#This Row],[Responsavel pelo boletim]]=0, "-", BS_CONTROLE[[#This Row],[Responsavel pelo boletim]])</f>
        <v>-</v>
      </c>
      <c r="BG478" s="16"/>
      <c r="BH478" s="17"/>
      <c r="BI478" s="17"/>
      <c r="BJ478" s="285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295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293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2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64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4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5"/>
      <c r="W479" s="278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1" t="str">
        <f>IF(BS_CONTROLE[[#This Row],[Local - Partida]]=0, "-", BS_CONTROLE[[#This Row],[Local - Partida]])</f>
        <v>-</v>
      </c>
      <c r="AL479" s="281" t="str">
        <f>IF(BS_CONTROLE[[#This Row],[Local - Encerramento]]=0, "-", BS_CONTROLE[[#This Row],[Local - Encerramento]])</f>
        <v>-</v>
      </c>
      <c r="AM479" s="281" t="str">
        <f>IF(BS_CONTROLE[[#This Row],[Entre - Estações]]=0, "-", BS_CONTROLE[[#This Row],[Entre - Estações]])</f>
        <v>-</v>
      </c>
      <c r="AN479" s="281" t="str">
        <f>IF(BS_CONTROLE[[#This Row],[SB]]=0, "-", BS_CONTROLE[[#This Row],[SB]])</f>
        <v>-</v>
      </c>
      <c r="AO479" s="260" t="str">
        <f>IF(BS_CONTROLE[[#This Row],[SUB]]=0, "-", BS_CONTROLE[[#This Row],[SUB]])</f>
        <v>-</v>
      </c>
      <c r="AP479" s="261" t="str">
        <f>IF(BS_CONTROLE[[#This Row],[KM - Inicio]]=0, "-", BS_CONTROLE[[#This Row],[KM - Inicio]])</f>
        <v>-</v>
      </c>
      <c r="AQ479" s="261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2" t="str">
        <f>IF(BS_CONTROLE[[#This Row],[Responsavel pelo boletim]]=0, "-", BS_CONTROLE[[#This Row],[Responsavel pelo boletim]])</f>
        <v>-</v>
      </c>
      <c r="BG479" s="16"/>
      <c r="BH479" s="17"/>
      <c r="BI479" s="17"/>
      <c r="BJ479" s="285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295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293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2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64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4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5"/>
      <c r="W480" s="278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1" t="str">
        <f>IF(BS_CONTROLE[[#This Row],[Local - Partida]]=0, "-", BS_CONTROLE[[#This Row],[Local - Partida]])</f>
        <v>-</v>
      </c>
      <c r="AL480" s="281" t="str">
        <f>IF(BS_CONTROLE[[#This Row],[Local - Encerramento]]=0, "-", BS_CONTROLE[[#This Row],[Local - Encerramento]])</f>
        <v>-</v>
      </c>
      <c r="AM480" s="281" t="str">
        <f>IF(BS_CONTROLE[[#This Row],[Entre - Estações]]=0, "-", BS_CONTROLE[[#This Row],[Entre - Estações]])</f>
        <v>-</v>
      </c>
      <c r="AN480" s="281" t="str">
        <f>IF(BS_CONTROLE[[#This Row],[SB]]=0, "-", BS_CONTROLE[[#This Row],[SB]])</f>
        <v>-</v>
      </c>
      <c r="AO480" s="260" t="str">
        <f>IF(BS_CONTROLE[[#This Row],[SUB]]=0, "-", BS_CONTROLE[[#This Row],[SUB]])</f>
        <v>-</v>
      </c>
      <c r="AP480" s="261" t="str">
        <f>IF(BS_CONTROLE[[#This Row],[KM - Inicio]]=0, "-", BS_CONTROLE[[#This Row],[KM - Inicio]])</f>
        <v>-</v>
      </c>
      <c r="AQ480" s="261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2" t="str">
        <f>IF(BS_CONTROLE[[#This Row],[Responsavel pelo boletim]]=0, "-", BS_CONTROLE[[#This Row],[Responsavel pelo boletim]])</f>
        <v>-</v>
      </c>
      <c r="BG480" s="16"/>
      <c r="BH480" s="17"/>
      <c r="BI480" s="17"/>
      <c r="BJ480" s="285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295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293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2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6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5"/>
      <c r="W481" s="278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1" t="str">
        <f>IF(BS_CONTROLE[[#This Row],[Local - Partida]]=0, "-", BS_CONTROLE[[#This Row],[Local - Partida]])</f>
        <v>-</v>
      </c>
      <c r="AL481" s="281" t="str">
        <f>IF(BS_CONTROLE[[#This Row],[Local - Encerramento]]=0, "-", BS_CONTROLE[[#This Row],[Local - Encerramento]])</f>
        <v>-</v>
      </c>
      <c r="AM481" s="281" t="str">
        <f>IF(BS_CONTROLE[[#This Row],[Entre - Estações]]=0, "-", BS_CONTROLE[[#This Row],[Entre - Estações]])</f>
        <v>-</v>
      </c>
      <c r="AN481" s="281" t="str">
        <f>IF(BS_CONTROLE[[#This Row],[SB]]=0, "-", BS_CONTROLE[[#This Row],[SB]])</f>
        <v>-</v>
      </c>
      <c r="AO481" s="260" t="str">
        <f>IF(BS_CONTROLE[[#This Row],[SUB]]=0, "-", BS_CONTROLE[[#This Row],[SUB]])</f>
        <v>-</v>
      </c>
      <c r="AP481" s="261" t="str">
        <f>IF(BS_CONTROLE[[#This Row],[KM - Inicio]]=0, "-", BS_CONTROLE[[#This Row],[KM - Inicio]])</f>
        <v>-</v>
      </c>
      <c r="AQ481" s="261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2" t="str">
        <f>IF(BS_CONTROLE[[#This Row],[Responsavel pelo boletim]]=0, "-", BS_CONTROLE[[#This Row],[Responsavel pelo boletim]])</f>
        <v>-</v>
      </c>
      <c r="BG481" s="16"/>
      <c r="BH481" s="17"/>
      <c r="BI481" s="17"/>
      <c r="BJ481" s="285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295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293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2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6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5"/>
      <c r="W482" s="278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1" t="str">
        <f>IF(BS_CONTROLE[[#This Row],[Local - Partida]]=0, "-", BS_CONTROLE[[#This Row],[Local - Partida]])</f>
        <v>-</v>
      </c>
      <c r="AL482" s="281" t="str">
        <f>IF(BS_CONTROLE[[#This Row],[Local - Encerramento]]=0, "-", BS_CONTROLE[[#This Row],[Local - Encerramento]])</f>
        <v>-</v>
      </c>
      <c r="AM482" s="281" t="str">
        <f>IF(BS_CONTROLE[[#This Row],[Entre - Estações]]=0, "-", BS_CONTROLE[[#This Row],[Entre - Estações]])</f>
        <v>-</v>
      </c>
      <c r="AN482" s="281" t="str">
        <f>IF(BS_CONTROLE[[#This Row],[SB]]=0, "-", BS_CONTROLE[[#This Row],[SB]])</f>
        <v>-</v>
      </c>
      <c r="AO482" s="260" t="str">
        <f>IF(BS_CONTROLE[[#This Row],[SUB]]=0, "-", BS_CONTROLE[[#This Row],[SUB]])</f>
        <v>-</v>
      </c>
      <c r="AP482" s="261" t="str">
        <f>IF(BS_CONTROLE[[#This Row],[KM - Inicio]]=0, "-", BS_CONTROLE[[#This Row],[KM - Inicio]])</f>
        <v>-</v>
      </c>
      <c r="AQ482" s="261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2" t="str">
        <f>IF(BS_CONTROLE[[#This Row],[Responsavel pelo boletim]]=0, "-", BS_CONTROLE[[#This Row],[Responsavel pelo boletim]])</f>
        <v>-</v>
      </c>
      <c r="BG482" s="16"/>
      <c r="BH482" s="17"/>
      <c r="BI482" s="17"/>
      <c r="BJ482" s="285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295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293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2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64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4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5"/>
      <c r="W483" s="278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1" t="str">
        <f>IF(BS_CONTROLE[[#This Row],[Local - Partida]]=0, "-", BS_CONTROLE[[#This Row],[Local - Partida]])</f>
        <v>-</v>
      </c>
      <c r="AL483" s="281" t="str">
        <f>IF(BS_CONTROLE[[#This Row],[Local - Encerramento]]=0, "-", BS_CONTROLE[[#This Row],[Local - Encerramento]])</f>
        <v>-</v>
      </c>
      <c r="AM483" s="281" t="str">
        <f>IF(BS_CONTROLE[[#This Row],[Entre - Estações]]=0, "-", BS_CONTROLE[[#This Row],[Entre - Estações]])</f>
        <v>-</v>
      </c>
      <c r="AN483" s="281" t="str">
        <f>IF(BS_CONTROLE[[#This Row],[SB]]=0, "-", BS_CONTROLE[[#This Row],[SB]])</f>
        <v>-</v>
      </c>
      <c r="AO483" s="260" t="str">
        <f>IF(BS_CONTROLE[[#This Row],[SUB]]=0, "-", BS_CONTROLE[[#This Row],[SUB]])</f>
        <v>-</v>
      </c>
      <c r="AP483" s="261" t="str">
        <f>IF(BS_CONTROLE[[#This Row],[KM - Inicio]]=0, "-", BS_CONTROLE[[#This Row],[KM - Inicio]])</f>
        <v>-</v>
      </c>
      <c r="AQ483" s="261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2" t="str">
        <f>IF(BS_CONTROLE[[#This Row],[Responsavel pelo boletim]]=0, "-", BS_CONTROLE[[#This Row],[Responsavel pelo boletim]])</f>
        <v>-</v>
      </c>
      <c r="BG483" s="16"/>
      <c r="BH483" s="17"/>
      <c r="BI483" s="17"/>
      <c r="BJ483" s="285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295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293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2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64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4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5"/>
      <c r="W484" s="278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1" t="str">
        <f>IF(BS_CONTROLE[[#This Row],[Local - Partida]]=0, "-", BS_CONTROLE[[#This Row],[Local - Partida]])</f>
        <v>-</v>
      </c>
      <c r="AL484" s="281" t="str">
        <f>IF(BS_CONTROLE[[#This Row],[Local - Encerramento]]=0, "-", BS_CONTROLE[[#This Row],[Local - Encerramento]])</f>
        <v>-</v>
      </c>
      <c r="AM484" s="281" t="str">
        <f>IF(BS_CONTROLE[[#This Row],[Entre - Estações]]=0, "-", BS_CONTROLE[[#This Row],[Entre - Estações]])</f>
        <v>-</v>
      </c>
      <c r="AN484" s="281" t="str">
        <f>IF(BS_CONTROLE[[#This Row],[SB]]=0, "-", BS_CONTROLE[[#This Row],[SB]])</f>
        <v>-</v>
      </c>
      <c r="AO484" s="260" t="str">
        <f>IF(BS_CONTROLE[[#This Row],[SUB]]=0, "-", BS_CONTROLE[[#This Row],[SUB]])</f>
        <v>-</v>
      </c>
      <c r="AP484" s="261" t="str">
        <f>IF(BS_CONTROLE[[#This Row],[KM - Inicio]]=0, "-", BS_CONTROLE[[#This Row],[KM - Inicio]])</f>
        <v>-</v>
      </c>
      <c r="AQ484" s="261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2" t="str">
        <f>IF(BS_CONTROLE[[#This Row],[Responsavel pelo boletim]]=0, "-", BS_CONTROLE[[#This Row],[Responsavel pelo boletim]])</f>
        <v>-</v>
      </c>
      <c r="BG484" s="16"/>
      <c r="BH484" s="17"/>
      <c r="BI484" s="17"/>
      <c r="BJ484" s="285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295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293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2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6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5"/>
      <c r="W485" s="278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1" t="str">
        <f>IF(BS_CONTROLE[[#This Row],[Local - Partida]]=0, "-", BS_CONTROLE[[#This Row],[Local - Partida]])</f>
        <v>-</v>
      </c>
      <c r="AL485" s="281" t="str">
        <f>IF(BS_CONTROLE[[#This Row],[Local - Encerramento]]=0, "-", BS_CONTROLE[[#This Row],[Local - Encerramento]])</f>
        <v>-</v>
      </c>
      <c r="AM485" s="281" t="str">
        <f>IF(BS_CONTROLE[[#This Row],[Entre - Estações]]=0, "-", BS_CONTROLE[[#This Row],[Entre - Estações]])</f>
        <v>-</v>
      </c>
      <c r="AN485" s="281" t="str">
        <f>IF(BS_CONTROLE[[#This Row],[SB]]=0, "-", BS_CONTROLE[[#This Row],[SB]])</f>
        <v>-</v>
      </c>
      <c r="AO485" s="260" t="str">
        <f>IF(BS_CONTROLE[[#This Row],[SUB]]=0, "-", BS_CONTROLE[[#This Row],[SUB]])</f>
        <v>-</v>
      </c>
      <c r="AP485" s="261" t="str">
        <f>IF(BS_CONTROLE[[#This Row],[KM - Inicio]]=0, "-", BS_CONTROLE[[#This Row],[KM - Inicio]])</f>
        <v>-</v>
      </c>
      <c r="AQ485" s="261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2" t="str">
        <f>IF(BS_CONTROLE[[#This Row],[Responsavel pelo boletim]]=0, "-", BS_CONTROLE[[#This Row],[Responsavel pelo boletim]])</f>
        <v>-</v>
      </c>
      <c r="BG485" s="16"/>
      <c r="BH485" s="17"/>
      <c r="BI485" s="17"/>
      <c r="BJ485" s="285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295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293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2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64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4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5"/>
      <c r="W486" s="278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1" t="str">
        <f>IF(BS_CONTROLE[[#This Row],[Local - Partida]]=0, "-", BS_CONTROLE[[#This Row],[Local - Partida]])</f>
        <v>-</v>
      </c>
      <c r="AL486" s="281" t="str">
        <f>IF(BS_CONTROLE[[#This Row],[Local - Encerramento]]=0, "-", BS_CONTROLE[[#This Row],[Local - Encerramento]])</f>
        <v>-</v>
      </c>
      <c r="AM486" s="281" t="str">
        <f>IF(BS_CONTROLE[[#This Row],[Entre - Estações]]=0, "-", BS_CONTROLE[[#This Row],[Entre - Estações]])</f>
        <v>-</v>
      </c>
      <c r="AN486" s="281" t="str">
        <f>IF(BS_CONTROLE[[#This Row],[SB]]=0, "-", BS_CONTROLE[[#This Row],[SB]])</f>
        <v>-</v>
      </c>
      <c r="AO486" s="260" t="str">
        <f>IF(BS_CONTROLE[[#This Row],[SUB]]=0, "-", BS_CONTROLE[[#This Row],[SUB]])</f>
        <v>-</v>
      </c>
      <c r="AP486" s="261" t="str">
        <f>IF(BS_CONTROLE[[#This Row],[KM - Inicio]]=0, "-", BS_CONTROLE[[#This Row],[KM - Inicio]])</f>
        <v>-</v>
      </c>
      <c r="AQ486" s="261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2" t="str">
        <f>IF(BS_CONTROLE[[#This Row],[Responsavel pelo boletim]]=0, "-", BS_CONTROLE[[#This Row],[Responsavel pelo boletim]])</f>
        <v>-</v>
      </c>
      <c r="BG486" s="16"/>
      <c r="BH486" s="17"/>
      <c r="BI486" s="17"/>
      <c r="BJ486" s="285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295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293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2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6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5"/>
      <c r="W487" s="278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1" t="str">
        <f>IF(BS_CONTROLE[[#This Row],[Local - Partida]]=0, "-", BS_CONTROLE[[#This Row],[Local - Partida]])</f>
        <v>-</v>
      </c>
      <c r="AL487" s="281" t="str">
        <f>IF(BS_CONTROLE[[#This Row],[Local - Encerramento]]=0, "-", BS_CONTROLE[[#This Row],[Local - Encerramento]])</f>
        <v>-</v>
      </c>
      <c r="AM487" s="281" t="str">
        <f>IF(BS_CONTROLE[[#This Row],[Entre - Estações]]=0, "-", BS_CONTROLE[[#This Row],[Entre - Estações]])</f>
        <v>-</v>
      </c>
      <c r="AN487" s="281" t="str">
        <f>IF(BS_CONTROLE[[#This Row],[SB]]=0, "-", BS_CONTROLE[[#This Row],[SB]])</f>
        <v>-</v>
      </c>
      <c r="AO487" s="260" t="str">
        <f>IF(BS_CONTROLE[[#This Row],[SUB]]=0, "-", BS_CONTROLE[[#This Row],[SUB]])</f>
        <v>-</v>
      </c>
      <c r="AP487" s="261" t="str">
        <f>IF(BS_CONTROLE[[#This Row],[KM - Inicio]]=0, "-", BS_CONTROLE[[#This Row],[KM - Inicio]])</f>
        <v>-</v>
      </c>
      <c r="AQ487" s="261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2" t="str">
        <f>IF(BS_CONTROLE[[#This Row],[Responsavel pelo boletim]]=0, "-", BS_CONTROLE[[#This Row],[Responsavel pelo boletim]])</f>
        <v>-</v>
      </c>
      <c r="BG487" s="16"/>
      <c r="BH487" s="17"/>
      <c r="BI487" s="17"/>
      <c r="BJ487" s="285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295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293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2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64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4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5"/>
      <c r="W488" s="278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1" t="str">
        <f>IF(BS_CONTROLE[[#This Row],[Local - Partida]]=0, "-", BS_CONTROLE[[#This Row],[Local - Partida]])</f>
        <v>-</v>
      </c>
      <c r="AL488" s="281" t="str">
        <f>IF(BS_CONTROLE[[#This Row],[Local - Encerramento]]=0, "-", BS_CONTROLE[[#This Row],[Local - Encerramento]])</f>
        <v>-</v>
      </c>
      <c r="AM488" s="281" t="str">
        <f>IF(BS_CONTROLE[[#This Row],[Entre - Estações]]=0, "-", BS_CONTROLE[[#This Row],[Entre - Estações]])</f>
        <v>-</v>
      </c>
      <c r="AN488" s="281" t="str">
        <f>IF(BS_CONTROLE[[#This Row],[SB]]=0, "-", BS_CONTROLE[[#This Row],[SB]])</f>
        <v>-</v>
      </c>
      <c r="AO488" s="260" t="str">
        <f>IF(BS_CONTROLE[[#This Row],[SUB]]=0, "-", BS_CONTROLE[[#This Row],[SUB]])</f>
        <v>-</v>
      </c>
      <c r="AP488" s="261" t="str">
        <f>IF(BS_CONTROLE[[#This Row],[KM - Inicio]]=0, "-", BS_CONTROLE[[#This Row],[KM - Inicio]])</f>
        <v>-</v>
      </c>
      <c r="AQ488" s="261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2" t="str">
        <f>IF(BS_CONTROLE[[#This Row],[Responsavel pelo boletim]]=0, "-", BS_CONTROLE[[#This Row],[Responsavel pelo boletim]])</f>
        <v>-</v>
      </c>
      <c r="BG488" s="16"/>
      <c r="BH488" s="17"/>
      <c r="BI488" s="17"/>
      <c r="BJ488" s="285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295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293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2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64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4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5"/>
      <c r="W489" s="278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1" t="str">
        <f>IF(BS_CONTROLE[[#This Row],[Local - Partida]]=0, "-", BS_CONTROLE[[#This Row],[Local - Partida]])</f>
        <v>-</v>
      </c>
      <c r="AL489" s="281" t="str">
        <f>IF(BS_CONTROLE[[#This Row],[Local - Encerramento]]=0, "-", BS_CONTROLE[[#This Row],[Local - Encerramento]])</f>
        <v>-</v>
      </c>
      <c r="AM489" s="281" t="str">
        <f>IF(BS_CONTROLE[[#This Row],[Entre - Estações]]=0, "-", BS_CONTROLE[[#This Row],[Entre - Estações]])</f>
        <v>-</v>
      </c>
      <c r="AN489" s="281" t="str">
        <f>IF(BS_CONTROLE[[#This Row],[SB]]=0, "-", BS_CONTROLE[[#This Row],[SB]])</f>
        <v>-</v>
      </c>
      <c r="AO489" s="260" t="str">
        <f>IF(BS_CONTROLE[[#This Row],[SUB]]=0, "-", BS_CONTROLE[[#This Row],[SUB]])</f>
        <v>-</v>
      </c>
      <c r="AP489" s="261" t="str">
        <f>IF(BS_CONTROLE[[#This Row],[KM - Inicio]]=0, "-", BS_CONTROLE[[#This Row],[KM - Inicio]])</f>
        <v>-</v>
      </c>
      <c r="AQ489" s="261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2" t="str">
        <f>IF(BS_CONTROLE[[#This Row],[Responsavel pelo boletim]]=0, "-", BS_CONTROLE[[#This Row],[Responsavel pelo boletim]])</f>
        <v>-</v>
      </c>
      <c r="BG489" s="16"/>
      <c r="BH489" s="17"/>
      <c r="BI489" s="17"/>
      <c r="BJ489" s="285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296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293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2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6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5"/>
      <c r="W490" s="278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1" t="str">
        <f>IF(BS_CONTROLE[[#This Row],[Local - Partida]]=0, "-", BS_CONTROLE[[#This Row],[Local - Partida]])</f>
        <v>-</v>
      </c>
      <c r="AL490" s="281" t="str">
        <f>IF(BS_CONTROLE[[#This Row],[Local - Encerramento]]=0, "-", BS_CONTROLE[[#This Row],[Local - Encerramento]])</f>
        <v>-</v>
      </c>
      <c r="AM490" s="281" t="str">
        <f>IF(BS_CONTROLE[[#This Row],[Entre - Estações]]=0, "-", BS_CONTROLE[[#This Row],[Entre - Estações]])</f>
        <v>-</v>
      </c>
      <c r="AN490" s="281" t="str">
        <f>IF(BS_CONTROLE[[#This Row],[SB]]=0, "-", BS_CONTROLE[[#This Row],[SB]])</f>
        <v>-</v>
      </c>
      <c r="AO490" s="260" t="str">
        <f>IF(BS_CONTROLE[[#This Row],[SUB]]=0, "-", BS_CONTROLE[[#This Row],[SUB]])</f>
        <v>-</v>
      </c>
      <c r="AP490" s="261" t="str">
        <f>IF(BS_CONTROLE[[#This Row],[KM - Inicio]]=0, "-", BS_CONTROLE[[#This Row],[KM - Inicio]])</f>
        <v>-</v>
      </c>
      <c r="AQ490" s="261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2" t="str">
        <f>IF(BS_CONTROLE[[#This Row],[Responsavel pelo boletim]]=0, "-", BS_CONTROLE[[#This Row],[Responsavel pelo boletim]])</f>
        <v>-</v>
      </c>
      <c r="BG490" s="16"/>
      <c r="BH490" s="17"/>
      <c r="BI490" s="17"/>
      <c r="BJ490" s="285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295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293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2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6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5"/>
      <c r="W491" s="278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1" t="str">
        <f>IF(BS_CONTROLE[[#This Row],[Local - Partida]]=0, "-", BS_CONTROLE[[#This Row],[Local - Partida]])</f>
        <v>-</v>
      </c>
      <c r="AL491" s="281" t="str">
        <f>IF(BS_CONTROLE[[#This Row],[Local - Encerramento]]=0, "-", BS_CONTROLE[[#This Row],[Local - Encerramento]])</f>
        <v>-</v>
      </c>
      <c r="AM491" s="281" t="str">
        <f>IF(BS_CONTROLE[[#This Row],[Entre - Estações]]=0, "-", BS_CONTROLE[[#This Row],[Entre - Estações]])</f>
        <v>-</v>
      </c>
      <c r="AN491" s="281" t="str">
        <f>IF(BS_CONTROLE[[#This Row],[SB]]=0, "-", BS_CONTROLE[[#This Row],[SB]])</f>
        <v>-</v>
      </c>
      <c r="AO491" s="260" t="str">
        <f>IF(BS_CONTROLE[[#This Row],[SUB]]=0, "-", BS_CONTROLE[[#This Row],[SUB]])</f>
        <v>-</v>
      </c>
      <c r="AP491" s="261" t="str">
        <f>IF(BS_CONTROLE[[#This Row],[KM - Inicio]]=0, "-", BS_CONTROLE[[#This Row],[KM - Inicio]])</f>
        <v>-</v>
      </c>
      <c r="AQ491" s="261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2" t="str">
        <f>IF(BS_CONTROLE[[#This Row],[Responsavel pelo boletim]]=0, "-", BS_CONTROLE[[#This Row],[Responsavel pelo boletim]])</f>
        <v>-</v>
      </c>
      <c r="BG491" s="16"/>
      <c r="BH491" s="17"/>
      <c r="BI491" s="17"/>
      <c r="BJ491" s="285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295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293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2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6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5"/>
      <c r="W492" s="278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1" t="str">
        <f>IF(BS_CONTROLE[[#This Row],[Local - Partida]]=0, "-", BS_CONTROLE[[#This Row],[Local - Partida]])</f>
        <v>-</v>
      </c>
      <c r="AL492" s="281" t="str">
        <f>IF(BS_CONTROLE[[#This Row],[Local - Encerramento]]=0, "-", BS_CONTROLE[[#This Row],[Local - Encerramento]])</f>
        <v>-</v>
      </c>
      <c r="AM492" s="281" t="str">
        <f>IF(BS_CONTROLE[[#This Row],[Entre - Estações]]=0, "-", BS_CONTROLE[[#This Row],[Entre - Estações]])</f>
        <v>-</v>
      </c>
      <c r="AN492" s="281" t="str">
        <f>IF(BS_CONTROLE[[#This Row],[SB]]=0, "-", BS_CONTROLE[[#This Row],[SB]])</f>
        <v>-</v>
      </c>
      <c r="AO492" s="260" t="str">
        <f>IF(BS_CONTROLE[[#This Row],[SUB]]=0, "-", BS_CONTROLE[[#This Row],[SUB]])</f>
        <v>-</v>
      </c>
      <c r="AP492" s="261" t="str">
        <f>IF(BS_CONTROLE[[#This Row],[KM - Inicio]]=0, "-", BS_CONTROLE[[#This Row],[KM - Inicio]])</f>
        <v>-</v>
      </c>
      <c r="AQ492" s="261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2" t="str">
        <f>IF(BS_CONTROLE[[#This Row],[Responsavel pelo boletim]]=0, "-", BS_CONTROLE[[#This Row],[Responsavel pelo boletim]])</f>
        <v>-</v>
      </c>
      <c r="BG492" s="16"/>
      <c r="BH492" s="17"/>
      <c r="BI492" s="17"/>
      <c r="BJ492" s="285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295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293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2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64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4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5"/>
      <c r="W493" s="278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1" t="str">
        <f>IF(BS_CONTROLE[[#This Row],[Local - Partida]]=0, "-", BS_CONTROLE[[#This Row],[Local - Partida]])</f>
        <v>-</v>
      </c>
      <c r="AL493" s="281" t="str">
        <f>IF(BS_CONTROLE[[#This Row],[Local - Encerramento]]=0, "-", BS_CONTROLE[[#This Row],[Local - Encerramento]])</f>
        <v>-</v>
      </c>
      <c r="AM493" s="281" t="str">
        <f>IF(BS_CONTROLE[[#This Row],[Entre - Estações]]=0, "-", BS_CONTROLE[[#This Row],[Entre - Estações]])</f>
        <v>-</v>
      </c>
      <c r="AN493" s="281" t="str">
        <f>IF(BS_CONTROLE[[#This Row],[SB]]=0, "-", BS_CONTROLE[[#This Row],[SB]])</f>
        <v>-</v>
      </c>
      <c r="AO493" s="260" t="str">
        <f>IF(BS_CONTROLE[[#This Row],[SUB]]=0, "-", BS_CONTROLE[[#This Row],[SUB]])</f>
        <v>-</v>
      </c>
      <c r="AP493" s="261" t="str">
        <f>IF(BS_CONTROLE[[#This Row],[KM - Inicio]]=0, "-", BS_CONTROLE[[#This Row],[KM - Inicio]])</f>
        <v>-</v>
      </c>
      <c r="AQ493" s="261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2" t="str">
        <f>IF(BS_CONTROLE[[#This Row],[Responsavel pelo boletim]]=0, "-", BS_CONTROLE[[#This Row],[Responsavel pelo boletim]])</f>
        <v>-</v>
      </c>
      <c r="BG493" s="16"/>
      <c r="BH493" s="17"/>
      <c r="BI493" s="17"/>
      <c r="BJ493" s="285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295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293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2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64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4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5"/>
      <c r="W494" s="278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1" t="str">
        <f>IF(BS_CONTROLE[[#This Row],[Local - Partida]]=0, "-", BS_CONTROLE[[#This Row],[Local - Partida]])</f>
        <v>-</v>
      </c>
      <c r="AL494" s="281" t="str">
        <f>IF(BS_CONTROLE[[#This Row],[Local - Encerramento]]=0, "-", BS_CONTROLE[[#This Row],[Local - Encerramento]])</f>
        <v>-</v>
      </c>
      <c r="AM494" s="281" t="str">
        <f>IF(BS_CONTROLE[[#This Row],[Entre - Estações]]=0, "-", BS_CONTROLE[[#This Row],[Entre - Estações]])</f>
        <v>-</v>
      </c>
      <c r="AN494" s="281" t="str">
        <f>IF(BS_CONTROLE[[#This Row],[SB]]=0, "-", BS_CONTROLE[[#This Row],[SB]])</f>
        <v>-</v>
      </c>
      <c r="AO494" s="260" t="str">
        <f>IF(BS_CONTROLE[[#This Row],[SUB]]=0, "-", BS_CONTROLE[[#This Row],[SUB]])</f>
        <v>-</v>
      </c>
      <c r="AP494" s="261" t="str">
        <f>IF(BS_CONTROLE[[#This Row],[KM - Inicio]]=0, "-", BS_CONTROLE[[#This Row],[KM - Inicio]])</f>
        <v>-</v>
      </c>
      <c r="AQ494" s="261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2" t="str">
        <f>IF(BS_CONTROLE[[#This Row],[Responsavel pelo boletim]]=0, "-", BS_CONTROLE[[#This Row],[Responsavel pelo boletim]])</f>
        <v>-</v>
      </c>
      <c r="BG494" s="16"/>
      <c r="BH494" s="17"/>
      <c r="BI494" s="17"/>
      <c r="BJ494" s="285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295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293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2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6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5"/>
      <c r="W495" s="278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1" t="str">
        <f>IF(BS_CONTROLE[[#This Row],[Local - Partida]]=0, "-", BS_CONTROLE[[#This Row],[Local - Partida]])</f>
        <v>-</v>
      </c>
      <c r="AL495" s="281" t="str">
        <f>IF(BS_CONTROLE[[#This Row],[Local - Encerramento]]=0, "-", BS_CONTROLE[[#This Row],[Local - Encerramento]])</f>
        <v>-</v>
      </c>
      <c r="AM495" s="281" t="str">
        <f>IF(BS_CONTROLE[[#This Row],[Entre - Estações]]=0, "-", BS_CONTROLE[[#This Row],[Entre - Estações]])</f>
        <v>-</v>
      </c>
      <c r="AN495" s="281" t="str">
        <f>IF(BS_CONTROLE[[#This Row],[SB]]=0, "-", BS_CONTROLE[[#This Row],[SB]])</f>
        <v>-</v>
      </c>
      <c r="AO495" s="260" t="str">
        <f>IF(BS_CONTROLE[[#This Row],[SUB]]=0, "-", BS_CONTROLE[[#This Row],[SUB]])</f>
        <v>-</v>
      </c>
      <c r="AP495" s="261" t="str">
        <f>IF(BS_CONTROLE[[#This Row],[KM - Inicio]]=0, "-", BS_CONTROLE[[#This Row],[KM - Inicio]])</f>
        <v>-</v>
      </c>
      <c r="AQ495" s="261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2" t="str">
        <f>IF(BS_CONTROLE[[#This Row],[Responsavel pelo boletim]]=0, "-", BS_CONTROLE[[#This Row],[Responsavel pelo boletim]])</f>
        <v>-</v>
      </c>
      <c r="BG495" s="16"/>
      <c r="BH495" s="17"/>
      <c r="BI495" s="17"/>
      <c r="BJ495" s="285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295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293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2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6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5"/>
      <c r="W496" s="278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1" t="str">
        <f>IF(BS_CONTROLE[[#This Row],[Local - Partida]]=0, "-", BS_CONTROLE[[#This Row],[Local - Partida]])</f>
        <v>-</v>
      </c>
      <c r="AL496" s="281" t="str">
        <f>IF(BS_CONTROLE[[#This Row],[Local - Encerramento]]=0, "-", BS_CONTROLE[[#This Row],[Local - Encerramento]])</f>
        <v>-</v>
      </c>
      <c r="AM496" s="281" t="str">
        <f>IF(BS_CONTROLE[[#This Row],[Entre - Estações]]=0, "-", BS_CONTROLE[[#This Row],[Entre - Estações]])</f>
        <v>-</v>
      </c>
      <c r="AN496" s="281" t="str">
        <f>IF(BS_CONTROLE[[#This Row],[SB]]=0, "-", BS_CONTROLE[[#This Row],[SB]])</f>
        <v>-</v>
      </c>
      <c r="AO496" s="260" t="str">
        <f>IF(BS_CONTROLE[[#This Row],[SUB]]=0, "-", BS_CONTROLE[[#This Row],[SUB]])</f>
        <v>-</v>
      </c>
      <c r="AP496" s="261" t="str">
        <f>IF(BS_CONTROLE[[#This Row],[KM - Inicio]]=0, "-", BS_CONTROLE[[#This Row],[KM - Inicio]])</f>
        <v>-</v>
      </c>
      <c r="AQ496" s="261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2" t="str">
        <f>IF(BS_CONTROLE[[#This Row],[Responsavel pelo boletim]]=0, "-", BS_CONTROLE[[#This Row],[Responsavel pelo boletim]])</f>
        <v>-</v>
      </c>
      <c r="BG496" s="16"/>
      <c r="BH496" s="17"/>
      <c r="BI496" s="17"/>
      <c r="BJ496" s="285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295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293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2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6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5"/>
      <c r="W497" s="278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1" t="str">
        <f>IF(BS_CONTROLE[[#This Row],[Local - Partida]]=0, "-", BS_CONTROLE[[#This Row],[Local - Partida]])</f>
        <v>-</v>
      </c>
      <c r="AL497" s="281" t="str">
        <f>IF(BS_CONTROLE[[#This Row],[Local - Encerramento]]=0, "-", BS_CONTROLE[[#This Row],[Local - Encerramento]])</f>
        <v>-</v>
      </c>
      <c r="AM497" s="281" t="str">
        <f>IF(BS_CONTROLE[[#This Row],[Entre - Estações]]=0, "-", BS_CONTROLE[[#This Row],[Entre - Estações]])</f>
        <v>-</v>
      </c>
      <c r="AN497" s="281" t="str">
        <f>IF(BS_CONTROLE[[#This Row],[SB]]=0, "-", BS_CONTROLE[[#This Row],[SB]])</f>
        <v>-</v>
      </c>
      <c r="AO497" s="260" t="str">
        <f>IF(BS_CONTROLE[[#This Row],[SUB]]=0, "-", BS_CONTROLE[[#This Row],[SUB]])</f>
        <v>-</v>
      </c>
      <c r="AP497" s="261" t="str">
        <f>IF(BS_CONTROLE[[#This Row],[KM - Inicio]]=0, "-", BS_CONTROLE[[#This Row],[KM - Inicio]])</f>
        <v>-</v>
      </c>
      <c r="AQ497" s="261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2" t="str">
        <f>IF(BS_CONTROLE[[#This Row],[Responsavel pelo boletim]]=0, "-", BS_CONTROLE[[#This Row],[Responsavel pelo boletim]])</f>
        <v>-</v>
      </c>
      <c r="BG497" s="16"/>
      <c r="BH497" s="17"/>
      <c r="BI497" s="17"/>
      <c r="BJ497" s="285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295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293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2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6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5"/>
      <c r="W498" s="278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1" t="str">
        <f>IF(BS_CONTROLE[[#This Row],[Local - Partida]]=0, "-", BS_CONTROLE[[#This Row],[Local - Partida]])</f>
        <v>-</v>
      </c>
      <c r="AL498" s="281" t="str">
        <f>IF(BS_CONTROLE[[#This Row],[Local - Encerramento]]=0, "-", BS_CONTROLE[[#This Row],[Local - Encerramento]])</f>
        <v>-</v>
      </c>
      <c r="AM498" s="281" t="str">
        <f>IF(BS_CONTROLE[[#This Row],[Entre - Estações]]=0, "-", BS_CONTROLE[[#This Row],[Entre - Estações]])</f>
        <v>-</v>
      </c>
      <c r="AN498" s="281" t="str">
        <f>IF(BS_CONTROLE[[#This Row],[SB]]=0, "-", BS_CONTROLE[[#This Row],[SB]])</f>
        <v>-</v>
      </c>
      <c r="AO498" s="260" t="str">
        <f>IF(BS_CONTROLE[[#This Row],[SUB]]=0, "-", BS_CONTROLE[[#This Row],[SUB]])</f>
        <v>-</v>
      </c>
      <c r="AP498" s="261" t="str">
        <f>IF(BS_CONTROLE[[#This Row],[KM - Inicio]]=0, "-", BS_CONTROLE[[#This Row],[KM - Inicio]])</f>
        <v>-</v>
      </c>
      <c r="AQ498" s="261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2" t="str">
        <f>IF(BS_CONTROLE[[#This Row],[Responsavel pelo boletim]]=0, "-", BS_CONTROLE[[#This Row],[Responsavel pelo boletim]])</f>
        <v>-</v>
      </c>
      <c r="BG498" s="16"/>
      <c r="BH498" s="17"/>
      <c r="BI498" s="17"/>
      <c r="BJ498" s="285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295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293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2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64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4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5"/>
      <c r="W499" s="278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1" t="str">
        <f>IF(BS_CONTROLE[[#This Row],[Local - Partida]]=0, "-", BS_CONTROLE[[#This Row],[Local - Partida]])</f>
        <v>-</v>
      </c>
      <c r="AL499" s="281" t="str">
        <f>IF(BS_CONTROLE[[#This Row],[Local - Encerramento]]=0, "-", BS_CONTROLE[[#This Row],[Local - Encerramento]])</f>
        <v>-</v>
      </c>
      <c r="AM499" s="281" t="str">
        <f>IF(BS_CONTROLE[[#This Row],[Entre - Estações]]=0, "-", BS_CONTROLE[[#This Row],[Entre - Estações]])</f>
        <v>-</v>
      </c>
      <c r="AN499" s="281" t="str">
        <f>IF(BS_CONTROLE[[#This Row],[SB]]=0, "-", BS_CONTROLE[[#This Row],[SB]])</f>
        <v>-</v>
      </c>
      <c r="AO499" s="260" t="str">
        <f>IF(BS_CONTROLE[[#This Row],[SUB]]=0, "-", BS_CONTROLE[[#This Row],[SUB]])</f>
        <v>-</v>
      </c>
      <c r="AP499" s="261" t="str">
        <f>IF(BS_CONTROLE[[#This Row],[KM - Inicio]]=0, "-", BS_CONTROLE[[#This Row],[KM - Inicio]])</f>
        <v>-</v>
      </c>
      <c r="AQ499" s="261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2" t="str">
        <f>IF(BS_CONTROLE[[#This Row],[Responsavel pelo boletim]]=0, "-", BS_CONTROLE[[#This Row],[Responsavel pelo boletim]])</f>
        <v>-</v>
      </c>
      <c r="BG499" s="16"/>
      <c r="BH499" s="17"/>
      <c r="BI499" s="17"/>
      <c r="BJ499" s="285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295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293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2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64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4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5"/>
      <c r="W500" s="278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1" t="str">
        <f>IF(BS_CONTROLE[[#This Row],[Local - Partida]]=0, "-", BS_CONTROLE[[#This Row],[Local - Partida]])</f>
        <v>-</v>
      </c>
      <c r="AL500" s="281" t="str">
        <f>IF(BS_CONTROLE[[#This Row],[Local - Encerramento]]=0, "-", BS_CONTROLE[[#This Row],[Local - Encerramento]])</f>
        <v>-</v>
      </c>
      <c r="AM500" s="281" t="str">
        <f>IF(BS_CONTROLE[[#This Row],[Entre - Estações]]=0, "-", BS_CONTROLE[[#This Row],[Entre - Estações]])</f>
        <v>-</v>
      </c>
      <c r="AN500" s="281" t="str">
        <f>IF(BS_CONTROLE[[#This Row],[SB]]=0, "-", BS_CONTROLE[[#This Row],[SB]])</f>
        <v>-</v>
      </c>
      <c r="AO500" s="260" t="str">
        <f>IF(BS_CONTROLE[[#This Row],[SUB]]=0, "-", BS_CONTROLE[[#This Row],[SUB]])</f>
        <v>-</v>
      </c>
      <c r="AP500" s="261" t="str">
        <f>IF(BS_CONTROLE[[#This Row],[KM - Inicio]]=0, "-", BS_CONTROLE[[#This Row],[KM - Inicio]])</f>
        <v>-</v>
      </c>
      <c r="AQ500" s="261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2" t="str">
        <f>IF(BS_CONTROLE[[#This Row],[Responsavel pelo boletim]]=0, "-", BS_CONTROLE[[#This Row],[Responsavel pelo boletim]])</f>
        <v>-</v>
      </c>
      <c r="BG500" s="16"/>
      <c r="BH500" s="17"/>
      <c r="BI500" s="17"/>
      <c r="BJ500" s="285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295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293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2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6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5"/>
      <c r="W501" s="278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1" t="str">
        <f>IF(BS_CONTROLE[[#This Row],[Local - Partida]]=0, "-", BS_CONTROLE[[#This Row],[Local - Partida]])</f>
        <v>-</v>
      </c>
      <c r="AL501" s="281" t="str">
        <f>IF(BS_CONTROLE[[#This Row],[Local - Encerramento]]=0, "-", BS_CONTROLE[[#This Row],[Local - Encerramento]])</f>
        <v>-</v>
      </c>
      <c r="AM501" s="281" t="str">
        <f>IF(BS_CONTROLE[[#This Row],[Entre - Estações]]=0, "-", BS_CONTROLE[[#This Row],[Entre - Estações]])</f>
        <v>-</v>
      </c>
      <c r="AN501" s="281" t="str">
        <f>IF(BS_CONTROLE[[#This Row],[SB]]=0, "-", BS_CONTROLE[[#This Row],[SB]])</f>
        <v>-</v>
      </c>
      <c r="AO501" s="260" t="str">
        <f>IF(BS_CONTROLE[[#This Row],[SUB]]=0, "-", BS_CONTROLE[[#This Row],[SUB]])</f>
        <v>-</v>
      </c>
      <c r="AP501" s="261" t="str">
        <f>IF(BS_CONTROLE[[#This Row],[KM - Inicio]]=0, "-", BS_CONTROLE[[#This Row],[KM - Inicio]])</f>
        <v>-</v>
      </c>
      <c r="AQ501" s="261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2" t="str">
        <f>IF(BS_CONTROLE[[#This Row],[Responsavel pelo boletim]]=0, "-", BS_CONTROLE[[#This Row],[Responsavel pelo boletim]])</f>
        <v>-</v>
      </c>
      <c r="BG501" s="16"/>
      <c r="BH501" s="17"/>
      <c r="BI501" s="17"/>
      <c r="BJ501" s="285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296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293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2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64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4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5"/>
      <c r="W502" s="278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1" t="str">
        <f>IF(BS_CONTROLE[[#This Row],[Local - Partida]]=0, "-", BS_CONTROLE[[#This Row],[Local - Partida]])</f>
        <v>-</v>
      </c>
      <c r="AL502" s="281" t="str">
        <f>IF(BS_CONTROLE[[#This Row],[Local - Encerramento]]=0, "-", BS_CONTROLE[[#This Row],[Local - Encerramento]])</f>
        <v>-</v>
      </c>
      <c r="AM502" s="281" t="str">
        <f>IF(BS_CONTROLE[[#This Row],[Entre - Estações]]=0, "-", BS_CONTROLE[[#This Row],[Entre - Estações]])</f>
        <v>-</v>
      </c>
      <c r="AN502" s="281" t="str">
        <f>IF(BS_CONTROLE[[#This Row],[SB]]=0, "-", BS_CONTROLE[[#This Row],[SB]])</f>
        <v>-</v>
      </c>
      <c r="AO502" s="260" t="str">
        <f>IF(BS_CONTROLE[[#This Row],[SUB]]=0, "-", BS_CONTROLE[[#This Row],[SUB]])</f>
        <v>-</v>
      </c>
      <c r="AP502" s="261" t="str">
        <f>IF(BS_CONTROLE[[#This Row],[KM - Inicio]]=0, "-", BS_CONTROLE[[#This Row],[KM - Inicio]])</f>
        <v>-</v>
      </c>
      <c r="AQ502" s="261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2" t="str">
        <f>IF(BS_CONTROLE[[#This Row],[Responsavel pelo boletim]]=0, "-", BS_CONTROLE[[#This Row],[Responsavel pelo boletim]])</f>
        <v>-</v>
      </c>
      <c r="BG502" s="16"/>
      <c r="BH502" s="17"/>
      <c r="BI502" s="17"/>
      <c r="BJ502" s="285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295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293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2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6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5"/>
      <c r="W503" s="278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1" t="str">
        <f>IF(BS_CONTROLE[[#This Row],[Local - Partida]]=0, "-", BS_CONTROLE[[#This Row],[Local - Partida]])</f>
        <v>-</v>
      </c>
      <c r="AL503" s="281" t="str">
        <f>IF(BS_CONTROLE[[#This Row],[Local - Encerramento]]=0, "-", BS_CONTROLE[[#This Row],[Local - Encerramento]])</f>
        <v>-</v>
      </c>
      <c r="AM503" s="281" t="str">
        <f>IF(BS_CONTROLE[[#This Row],[Entre - Estações]]=0, "-", BS_CONTROLE[[#This Row],[Entre - Estações]])</f>
        <v>-</v>
      </c>
      <c r="AN503" s="281" t="str">
        <f>IF(BS_CONTROLE[[#This Row],[SB]]=0, "-", BS_CONTROLE[[#This Row],[SB]])</f>
        <v>-</v>
      </c>
      <c r="AO503" s="260" t="str">
        <f>IF(BS_CONTROLE[[#This Row],[SUB]]=0, "-", BS_CONTROLE[[#This Row],[SUB]])</f>
        <v>-</v>
      </c>
      <c r="AP503" s="261" t="str">
        <f>IF(BS_CONTROLE[[#This Row],[KM - Inicio]]=0, "-", BS_CONTROLE[[#This Row],[KM - Inicio]])</f>
        <v>-</v>
      </c>
      <c r="AQ503" s="261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2" t="str">
        <f>IF(BS_CONTROLE[[#This Row],[Responsavel pelo boletim]]=0, "-", BS_CONTROLE[[#This Row],[Responsavel pelo boletim]])</f>
        <v>-</v>
      </c>
      <c r="BG503" s="16"/>
      <c r="BH503" s="17"/>
      <c r="BI503" s="17"/>
      <c r="BJ503" s="285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295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293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2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64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4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5"/>
      <c r="W504" s="278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1" t="str">
        <f>IF(BS_CONTROLE[[#This Row],[Local - Partida]]=0, "-", BS_CONTROLE[[#This Row],[Local - Partida]])</f>
        <v>-</v>
      </c>
      <c r="AL504" s="281" t="str">
        <f>IF(BS_CONTROLE[[#This Row],[Local - Encerramento]]=0, "-", BS_CONTROLE[[#This Row],[Local - Encerramento]])</f>
        <v>-</v>
      </c>
      <c r="AM504" s="281" t="str">
        <f>IF(BS_CONTROLE[[#This Row],[Entre - Estações]]=0, "-", BS_CONTROLE[[#This Row],[Entre - Estações]])</f>
        <v>-</v>
      </c>
      <c r="AN504" s="281" t="str">
        <f>IF(BS_CONTROLE[[#This Row],[SB]]=0, "-", BS_CONTROLE[[#This Row],[SB]])</f>
        <v>-</v>
      </c>
      <c r="AO504" s="260" t="str">
        <f>IF(BS_CONTROLE[[#This Row],[SUB]]=0, "-", BS_CONTROLE[[#This Row],[SUB]])</f>
        <v>-</v>
      </c>
      <c r="AP504" s="261" t="str">
        <f>IF(BS_CONTROLE[[#This Row],[KM - Inicio]]=0, "-", BS_CONTROLE[[#This Row],[KM - Inicio]])</f>
        <v>-</v>
      </c>
      <c r="AQ504" s="261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2" t="str">
        <f>IF(BS_CONTROLE[[#This Row],[Responsavel pelo boletim]]=0, "-", BS_CONTROLE[[#This Row],[Responsavel pelo boletim]])</f>
        <v>-</v>
      </c>
      <c r="BG504" s="16"/>
      <c r="BH504" s="17"/>
      <c r="BI504" s="17"/>
      <c r="BJ504" s="285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295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293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2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64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4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5"/>
      <c r="W505" s="278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1" t="str">
        <f>IF(BS_CONTROLE[[#This Row],[Local - Partida]]=0, "-", BS_CONTROLE[[#This Row],[Local - Partida]])</f>
        <v>-</v>
      </c>
      <c r="AL505" s="281" t="str">
        <f>IF(BS_CONTROLE[[#This Row],[Local - Encerramento]]=0, "-", BS_CONTROLE[[#This Row],[Local - Encerramento]])</f>
        <v>-</v>
      </c>
      <c r="AM505" s="281" t="str">
        <f>IF(BS_CONTROLE[[#This Row],[Entre - Estações]]=0, "-", BS_CONTROLE[[#This Row],[Entre - Estações]])</f>
        <v>-</v>
      </c>
      <c r="AN505" s="281" t="str">
        <f>IF(BS_CONTROLE[[#This Row],[SB]]=0, "-", BS_CONTROLE[[#This Row],[SB]])</f>
        <v>-</v>
      </c>
      <c r="AO505" s="260" t="str">
        <f>IF(BS_CONTROLE[[#This Row],[SUB]]=0, "-", BS_CONTROLE[[#This Row],[SUB]])</f>
        <v>-</v>
      </c>
      <c r="AP505" s="261" t="str">
        <f>IF(BS_CONTROLE[[#This Row],[KM - Inicio]]=0, "-", BS_CONTROLE[[#This Row],[KM - Inicio]])</f>
        <v>-</v>
      </c>
      <c r="AQ505" s="261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2" t="str">
        <f>IF(BS_CONTROLE[[#This Row],[Responsavel pelo boletim]]=0, "-", BS_CONTROLE[[#This Row],[Responsavel pelo boletim]])</f>
        <v>-</v>
      </c>
      <c r="BG505" s="16"/>
      <c r="BH505" s="17"/>
      <c r="BI505" s="17"/>
      <c r="BJ505" s="285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295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293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2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6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5"/>
      <c r="W506" s="278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1" t="str">
        <f>IF(BS_CONTROLE[[#This Row],[Local - Partida]]=0, "-", BS_CONTROLE[[#This Row],[Local - Partida]])</f>
        <v>-</v>
      </c>
      <c r="AL506" s="281" t="str">
        <f>IF(BS_CONTROLE[[#This Row],[Local - Encerramento]]=0, "-", BS_CONTROLE[[#This Row],[Local - Encerramento]])</f>
        <v>-</v>
      </c>
      <c r="AM506" s="281" t="str">
        <f>IF(BS_CONTROLE[[#This Row],[Entre - Estações]]=0, "-", BS_CONTROLE[[#This Row],[Entre - Estações]])</f>
        <v>-</v>
      </c>
      <c r="AN506" s="281" t="str">
        <f>IF(BS_CONTROLE[[#This Row],[SB]]=0, "-", BS_CONTROLE[[#This Row],[SB]])</f>
        <v>-</v>
      </c>
      <c r="AO506" s="260" t="str">
        <f>IF(BS_CONTROLE[[#This Row],[SUB]]=0, "-", BS_CONTROLE[[#This Row],[SUB]])</f>
        <v>-</v>
      </c>
      <c r="AP506" s="261" t="str">
        <f>IF(BS_CONTROLE[[#This Row],[KM - Inicio]]=0, "-", BS_CONTROLE[[#This Row],[KM - Inicio]])</f>
        <v>-</v>
      </c>
      <c r="AQ506" s="261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2" t="str">
        <f>IF(BS_CONTROLE[[#This Row],[Responsavel pelo boletim]]=0, "-", BS_CONTROLE[[#This Row],[Responsavel pelo boletim]])</f>
        <v>-</v>
      </c>
      <c r="BG506" s="16"/>
      <c r="BH506" s="17"/>
      <c r="BI506" s="17"/>
      <c r="BJ506" s="285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295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293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2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64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4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5"/>
      <c r="W507" s="278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1" t="str">
        <f>IF(BS_CONTROLE[[#This Row],[Local - Partida]]=0, "-", BS_CONTROLE[[#This Row],[Local - Partida]])</f>
        <v>-</v>
      </c>
      <c r="AL507" s="281" t="str">
        <f>IF(BS_CONTROLE[[#This Row],[Local - Encerramento]]=0, "-", BS_CONTROLE[[#This Row],[Local - Encerramento]])</f>
        <v>-</v>
      </c>
      <c r="AM507" s="281" t="str">
        <f>IF(BS_CONTROLE[[#This Row],[Entre - Estações]]=0, "-", BS_CONTROLE[[#This Row],[Entre - Estações]])</f>
        <v>-</v>
      </c>
      <c r="AN507" s="281" t="str">
        <f>IF(BS_CONTROLE[[#This Row],[SB]]=0, "-", BS_CONTROLE[[#This Row],[SB]])</f>
        <v>-</v>
      </c>
      <c r="AO507" s="260" t="str">
        <f>IF(BS_CONTROLE[[#This Row],[SUB]]=0, "-", BS_CONTROLE[[#This Row],[SUB]])</f>
        <v>-</v>
      </c>
      <c r="AP507" s="261" t="str">
        <f>IF(BS_CONTROLE[[#This Row],[KM - Inicio]]=0, "-", BS_CONTROLE[[#This Row],[KM - Inicio]])</f>
        <v>-</v>
      </c>
      <c r="AQ507" s="261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2" t="str">
        <f>IF(BS_CONTROLE[[#This Row],[Responsavel pelo boletim]]=0, "-", BS_CONTROLE[[#This Row],[Responsavel pelo boletim]])</f>
        <v>-</v>
      </c>
      <c r="BG507" s="16"/>
      <c r="BH507" s="17"/>
      <c r="BI507" s="17"/>
      <c r="BJ507" s="285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295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293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2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64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4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5"/>
      <c r="W508" s="278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1" t="str">
        <f>IF(BS_CONTROLE[[#This Row],[Local - Partida]]=0, "-", BS_CONTROLE[[#This Row],[Local - Partida]])</f>
        <v>-</v>
      </c>
      <c r="AL508" s="281" t="str">
        <f>IF(BS_CONTROLE[[#This Row],[Local - Encerramento]]=0, "-", BS_CONTROLE[[#This Row],[Local - Encerramento]])</f>
        <v>-</v>
      </c>
      <c r="AM508" s="281" t="str">
        <f>IF(BS_CONTROLE[[#This Row],[Entre - Estações]]=0, "-", BS_CONTROLE[[#This Row],[Entre - Estações]])</f>
        <v>-</v>
      </c>
      <c r="AN508" s="281" t="str">
        <f>IF(BS_CONTROLE[[#This Row],[SB]]=0, "-", BS_CONTROLE[[#This Row],[SB]])</f>
        <v>-</v>
      </c>
      <c r="AO508" s="260" t="str">
        <f>IF(BS_CONTROLE[[#This Row],[SUB]]=0, "-", BS_CONTROLE[[#This Row],[SUB]])</f>
        <v>-</v>
      </c>
      <c r="AP508" s="261" t="str">
        <f>IF(BS_CONTROLE[[#This Row],[KM - Inicio]]=0, "-", BS_CONTROLE[[#This Row],[KM - Inicio]])</f>
        <v>-</v>
      </c>
      <c r="AQ508" s="261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2" t="str">
        <f>IF(BS_CONTROLE[[#This Row],[Responsavel pelo boletim]]=0, "-", BS_CONTROLE[[#This Row],[Responsavel pelo boletim]])</f>
        <v>-</v>
      </c>
      <c r="BG508" s="16"/>
      <c r="BH508" s="17"/>
      <c r="BI508" s="17"/>
      <c r="BJ508" s="285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295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293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2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64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4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5"/>
      <c r="W509" s="278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1" t="str">
        <f>IF(BS_CONTROLE[[#This Row],[Local - Partida]]=0, "-", BS_CONTROLE[[#This Row],[Local - Partida]])</f>
        <v>-</v>
      </c>
      <c r="AL509" s="281" t="str">
        <f>IF(BS_CONTROLE[[#This Row],[Local - Encerramento]]=0, "-", BS_CONTROLE[[#This Row],[Local - Encerramento]])</f>
        <v>-</v>
      </c>
      <c r="AM509" s="281" t="str">
        <f>IF(BS_CONTROLE[[#This Row],[Entre - Estações]]=0, "-", BS_CONTROLE[[#This Row],[Entre - Estações]])</f>
        <v>-</v>
      </c>
      <c r="AN509" s="281" t="str">
        <f>IF(BS_CONTROLE[[#This Row],[SB]]=0, "-", BS_CONTROLE[[#This Row],[SB]])</f>
        <v>-</v>
      </c>
      <c r="AO509" s="260" t="str">
        <f>IF(BS_CONTROLE[[#This Row],[SUB]]=0, "-", BS_CONTROLE[[#This Row],[SUB]])</f>
        <v>-</v>
      </c>
      <c r="AP509" s="261" t="str">
        <f>IF(BS_CONTROLE[[#This Row],[KM - Inicio]]=0, "-", BS_CONTROLE[[#This Row],[KM - Inicio]])</f>
        <v>-</v>
      </c>
      <c r="AQ509" s="261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2" t="str">
        <f>IF(BS_CONTROLE[[#This Row],[Responsavel pelo boletim]]=0, "-", BS_CONTROLE[[#This Row],[Responsavel pelo boletim]])</f>
        <v>-</v>
      </c>
      <c r="BG509" s="16"/>
      <c r="BH509" s="17"/>
      <c r="BI509" s="17"/>
      <c r="BJ509" s="285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295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293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2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64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4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5"/>
      <c r="W510" s="278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1" t="str">
        <f>IF(BS_CONTROLE[[#This Row],[Local - Partida]]=0, "-", BS_CONTROLE[[#This Row],[Local - Partida]])</f>
        <v>-</v>
      </c>
      <c r="AL510" s="281" t="str">
        <f>IF(BS_CONTROLE[[#This Row],[Local - Encerramento]]=0, "-", BS_CONTROLE[[#This Row],[Local - Encerramento]])</f>
        <v>-</v>
      </c>
      <c r="AM510" s="281" t="str">
        <f>IF(BS_CONTROLE[[#This Row],[Entre - Estações]]=0, "-", BS_CONTROLE[[#This Row],[Entre - Estações]])</f>
        <v>-</v>
      </c>
      <c r="AN510" s="281" t="str">
        <f>IF(BS_CONTROLE[[#This Row],[SB]]=0, "-", BS_CONTROLE[[#This Row],[SB]])</f>
        <v>-</v>
      </c>
      <c r="AO510" s="260" t="str">
        <f>IF(BS_CONTROLE[[#This Row],[SUB]]=0, "-", BS_CONTROLE[[#This Row],[SUB]])</f>
        <v>-</v>
      </c>
      <c r="AP510" s="261" t="str">
        <f>IF(BS_CONTROLE[[#This Row],[KM - Inicio]]=0, "-", BS_CONTROLE[[#This Row],[KM - Inicio]])</f>
        <v>-</v>
      </c>
      <c r="AQ510" s="261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2" t="str">
        <f>IF(BS_CONTROLE[[#This Row],[Responsavel pelo boletim]]=0, "-", BS_CONTROLE[[#This Row],[Responsavel pelo boletim]])</f>
        <v>-</v>
      </c>
      <c r="BG510" s="16"/>
      <c r="BH510" s="17"/>
      <c r="BI510" s="17"/>
      <c r="BJ510" s="285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295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293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2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6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5"/>
      <c r="W511" s="278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1" t="str">
        <f>IF(BS_CONTROLE[[#This Row],[Local - Partida]]=0, "-", BS_CONTROLE[[#This Row],[Local - Partida]])</f>
        <v>-</v>
      </c>
      <c r="AL511" s="281" t="str">
        <f>IF(BS_CONTROLE[[#This Row],[Local - Encerramento]]=0, "-", BS_CONTROLE[[#This Row],[Local - Encerramento]])</f>
        <v>-</v>
      </c>
      <c r="AM511" s="281" t="str">
        <f>IF(BS_CONTROLE[[#This Row],[Entre - Estações]]=0, "-", BS_CONTROLE[[#This Row],[Entre - Estações]])</f>
        <v>-</v>
      </c>
      <c r="AN511" s="281" t="str">
        <f>IF(BS_CONTROLE[[#This Row],[SB]]=0, "-", BS_CONTROLE[[#This Row],[SB]])</f>
        <v>-</v>
      </c>
      <c r="AO511" s="260" t="str">
        <f>IF(BS_CONTROLE[[#This Row],[SUB]]=0, "-", BS_CONTROLE[[#This Row],[SUB]])</f>
        <v>-</v>
      </c>
      <c r="AP511" s="261" t="str">
        <f>IF(BS_CONTROLE[[#This Row],[KM - Inicio]]=0, "-", BS_CONTROLE[[#This Row],[KM - Inicio]])</f>
        <v>-</v>
      </c>
      <c r="AQ511" s="261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2" t="str">
        <f>IF(BS_CONTROLE[[#This Row],[Responsavel pelo boletim]]=0, "-", BS_CONTROLE[[#This Row],[Responsavel pelo boletim]])</f>
        <v>-</v>
      </c>
      <c r="BG511" s="16"/>
      <c r="BH511" s="17"/>
      <c r="BI511" s="17"/>
      <c r="BJ511" s="285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295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293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2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64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4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5"/>
      <c r="W512" s="278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1" t="str">
        <f>IF(BS_CONTROLE[[#This Row],[Local - Partida]]=0, "-", BS_CONTROLE[[#This Row],[Local - Partida]])</f>
        <v>-</v>
      </c>
      <c r="AL512" s="281" t="str">
        <f>IF(BS_CONTROLE[[#This Row],[Local - Encerramento]]=0, "-", BS_CONTROLE[[#This Row],[Local - Encerramento]])</f>
        <v>-</v>
      </c>
      <c r="AM512" s="281" t="str">
        <f>IF(BS_CONTROLE[[#This Row],[Entre - Estações]]=0, "-", BS_CONTROLE[[#This Row],[Entre - Estações]])</f>
        <v>-</v>
      </c>
      <c r="AN512" s="281" t="str">
        <f>IF(BS_CONTROLE[[#This Row],[SB]]=0, "-", BS_CONTROLE[[#This Row],[SB]])</f>
        <v>-</v>
      </c>
      <c r="AO512" s="260" t="str">
        <f>IF(BS_CONTROLE[[#This Row],[SUB]]=0, "-", BS_CONTROLE[[#This Row],[SUB]])</f>
        <v>-</v>
      </c>
      <c r="AP512" s="261" t="str">
        <f>IF(BS_CONTROLE[[#This Row],[KM - Inicio]]=0, "-", BS_CONTROLE[[#This Row],[KM - Inicio]])</f>
        <v>-</v>
      </c>
      <c r="AQ512" s="261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2" t="str">
        <f>IF(BS_CONTROLE[[#This Row],[Responsavel pelo boletim]]=0, "-", BS_CONTROLE[[#This Row],[Responsavel pelo boletim]])</f>
        <v>-</v>
      </c>
      <c r="BG512" s="16"/>
      <c r="BH512" s="17"/>
      <c r="BI512" s="17"/>
      <c r="BJ512" s="285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295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293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2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64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4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5"/>
      <c r="W513" s="278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1" t="str">
        <f>IF(BS_CONTROLE[[#This Row],[Local - Partida]]=0, "-", BS_CONTROLE[[#This Row],[Local - Partida]])</f>
        <v>-</v>
      </c>
      <c r="AL513" s="281" t="str">
        <f>IF(BS_CONTROLE[[#This Row],[Local - Encerramento]]=0, "-", BS_CONTROLE[[#This Row],[Local - Encerramento]])</f>
        <v>-</v>
      </c>
      <c r="AM513" s="281" t="str">
        <f>IF(BS_CONTROLE[[#This Row],[Entre - Estações]]=0, "-", BS_CONTROLE[[#This Row],[Entre - Estações]])</f>
        <v>-</v>
      </c>
      <c r="AN513" s="281" t="str">
        <f>IF(BS_CONTROLE[[#This Row],[SB]]=0, "-", BS_CONTROLE[[#This Row],[SB]])</f>
        <v>-</v>
      </c>
      <c r="AO513" s="260" t="str">
        <f>IF(BS_CONTROLE[[#This Row],[SUB]]=0, "-", BS_CONTROLE[[#This Row],[SUB]])</f>
        <v>-</v>
      </c>
      <c r="AP513" s="261" t="str">
        <f>IF(BS_CONTROLE[[#This Row],[KM - Inicio]]=0, "-", BS_CONTROLE[[#This Row],[KM - Inicio]])</f>
        <v>-</v>
      </c>
      <c r="AQ513" s="261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2" t="str">
        <f>IF(BS_CONTROLE[[#This Row],[Responsavel pelo boletim]]=0, "-", BS_CONTROLE[[#This Row],[Responsavel pelo boletim]])</f>
        <v>-</v>
      </c>
      <c r="BG513" s="16"/>
      <c r="BH513" s="17"/>
      <c r="BI513" s="17"/>
      <c r="BJ513" s="285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296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293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2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6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5"/>
      <c r="W514" s="278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1" t="str">
        <f>IF(BS_CONTROLE[[#This Row],[Local - Partida]]=0, "-", BS_CONTROLE[[#This Row],[Local - Partida]])</f>
        <v>-</v>
      </c>
      <c r="AL514" s="281" t="str">
        <f>IF(BS_CONTROLE[[#This Row],[Local - Encerramento]]=0, "-", BS_CONTROLE[[#This Row],[Local - Encerramento]])</f>
        <v>-</v>
      </c>
      <c r="AM514" s="281" t="str">
        <f>IF(BS_CONTROLE[[#This Row],[Entre - Estações]]=0, "-", BS_CONTROLE[[#This Row],[Entre - Estações]])</f>
        <v>-</v>
      </c>
      <c r="AN514" s="281" t="str">
        <f>IF(BS_CONTROLE[[#This Row],[SB]]=0, "-", BS_CONTROLE[[#This Row],[SB]])</f>
        <v>-</v>
      </c>
      <c r="AO514" s="260" t="str">
        <f>IF(BS_CONTROLE[[#This Row],[SUB]]=0, "-", BS_CONTROLE[[#This Row],[SUB]])</f>
        <v>-</v>
      </c>
      <c r="AP514" s="261" t="str">
        <f>IF(BS_CONTROLE[[#This Row],[KM - Inicio]]=0, "-", BS_CONTROLE[[#This Row],[KM - Inicio]])</f>
        <v>-</v>
      </c>
      <c r="AQ514" s="261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2" t="str">
        <f>IF(BS_CONTROLE[[#This Row],[Responsavel pelo boletim]]=0, "-", BS_CONTROLE[[#This Row],[Responsavel pelo boletim]])</f>
        <v>-</v>
      </c>
      <c r="BG514" s="16"/>
      <c r="BH514" s="17"/>
      <c r="BI514" s="17"/>
      <c r="BJ514" s="285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295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293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2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6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5"/>
      <c r="W515" s="278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1" t="str">
        <f>IF(BS_CONTROLE[[#This Row],[Local - Partida]]=0, "-", BS_CONTROLE[[#This Row],[Local - Partida]])</f>
        <v>-</v>
      </c>
      <c r="AL515" s="281" t="str">
        <f>IF(BS_CONTROLE[[#This Row],[Local - Encerramento]]=0, "-", BS_CONTROLE[[#This Row],[Local - Encerramento]])</f>
        <v>-</v>
      </c>
      <c r="AM515" s="281" t="str">
        <f>IF(BS_CONTROLE[[#This Row],[Entre - Estações]]=0, "-", BS_CONTROLE[[#This Row],[Entre - Estações]])</f>
        <v>-</v>
      </c>
      <c r="AN515" s="281" t="str">
        <f>IF(BS_CONTROLE[[#This Row],[SB]]=0, "-", BS_CONTROLE[[#This Row],[SB]])</f>
        <v>-</v>
      </c>
      <c r="AO515" s="260" t="str">
        <f>IF(BS_CONTROLE[[#This Row],[SUB]]=0, "-", BS_CONTROLE[[#This Row],[SUB]])</f>
        <v>-</v>
      </c>
      <c r="AP515" s="261" t="str">
        <f>IF(BS_CONTROLE[[#This Row],[KM - Inicio]]=0, "-", BS_CONTROLE[[#This Row],[KM - Inicio]])</f>
        <v>-</v>
      </c>
      <c r="AQ515" s="261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2" t="str">
        <f>IF(BS_CONTROLE[[#This Row],[Responsavel pelo boletim]]=0, "-", BS_CONTROLE[[#This Row],[Responsavel pelo boletim]])</f>
        <v>-</v>
      </c>
      <c r="BG515" s="16"/>
      <c r="BH515" s="17"/>
      <c r="BI515" s="17"/>
      <c r="BJ515" s="285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295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293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2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64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4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5"/>
      <c r="W516" s="278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1" t="str">
        <f>IF(BS_CONTROLE[[#This Row],[Local - Partida]]=0, "-", BS_CONTROLE[[#This Row],[Local - Partida]])</f>
        <v>-</v>
      </c>
      <c r="AL516" s="281" t="str">
        <f>IF(BS_CONTROLE[[#This Row],[Local - Encerramento]]=0, "-", BS_CONTROLE[[#This Row],[Local - Encerramento]])</f>
        <v>-</v>
      </c>
      <c r="AM516" s="281" t="str">
        <f>IF(BS_CONTROLE[[#This Row],[Entre - Estações]]=0, "-", BS_CONTROLE[[#This Row],[Entre - Estações]])</f>
        <v>-</v>
      </c>
      <c r="AN516" s="281" t="str">
        <f>IF(BS_CONTROLE[[#This Row],[SB]]=0, "-", BS_CONTROLE[[#This Row],[SB]])</f>
        <v>-</v>
      </c>
      <c r="AO516" s="260" t="str">
        <f>IF(BS_CONTROLE[[#This Row],[SUB]]=0, "-", BS_CONTROLE[[#This Row],[SUB]])</f>
        <v>-</v>
      </c>
      <c r="AP516" s="261" t="str">
        <f>IF(BS_CONTROLE[[#This Row],[KM - Inicio]]=0, "-", BS_CONTROLE[[#This Row],[KM - Inicio]])</f>
        <v>-</v>
      </c>
      <c r="AQ516" s="261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2" t="str">
        <f>IF(BS_CONTROLE[[#This Row],[Responsavel pelo boletim]]=0, "-", BS_CONTROLE[[#This Row],[Responsavel pelo boletim]])</f>
        <v>-</v>
      </c>
      <c r="BG516" s="16"/>
      <c r="BH516" s="17"/>
      <c r="BI516" s="17"/>
      <c r="BJ516" s="285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295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293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2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64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4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5"/>
      <c r="W517" s="278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1" t="str">
        <f>IF(BS_CONTROLE[[#This Row],[Local - Partida]]=0, "-", BS_CONTROLE[[#This Row],[Local - Partida]])</f>
        <v>-</v>
      </c>
      <c r="AL517" s="281" t="str">
        <f>IF(BS_CONTROLE[[#This Row],[Local - Encerramento]]=0, "-", BS_CONTROLE[[#This Row],[Local - Encerramento]])</f>
        <v>-</v>
      </c>
      <c r="AM517" s="281" t="str">
        <f>IF(BS_CONTROLE[[#This Row],[Entre - Estações]]=0, "-", BS_CONTROLE[[#This Row],[Entre - Estações]])</f>
        <v>-</v>
      </c>
      <c r="AN517" s="281" t="str">
        <f>IF(BS_CONTROLE[[#This Row],[SB]]=0, "-", BS_CONTROLE[[#This Row],[SB]])</f>
        <v>-</v>
      </c>
      <c r="AO517" s="260" t="str">
        <f>IF(BS_CONTROLE[[#This Row],[SUB]]=0, "-", BS_CONTROLE[[#This Row],[SUB]])</f>
        <v>-</v>
      </c>
      <c r="AP517" s="261" t="str">
        <f>IF(BS_CONTROLE[[#This Row],[KM - Inicio]]=0, "-", BS_CONTROLE[[#This Row],[KM - Inicio]])</f>
        <v>-</v>
      </c>
      <c r="AQ517" s="261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2" t="str">
        <f>IF(BS_CONTROLE[[#This Row],[Responsavel pelo boletim]]=0, "-", BS_CONTROLE[[#This Row],[Responsavel pelo boletim]])</f>
        <v>-</v>
      </c>
      <c r="BG517" s="16"/>
      <c r="BH517" s="17"/>
      <c r="BI517" s="17"/>
      <c r="BJ517" s="285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295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293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2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6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5"/>
      <c r="W518" s="278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1" t="str">
        <f>IF(BS_CONTROLE[[#This Row],[Local - Partida]]=0, "-", BS_CONTROLE[[#This Row],[Local - Partida]])</f>
        <v>-</v>
      </c>
      <c r="AL518" s="281" t="str">
        <f>IF(BS_CONTROLE[[#This Row],[Local - Encerramento]]=0, "-", BS_CONTROLE[[#This Row],[Local - Encerramento]])</f>
        <v>-</v>
      </c>
      <c r="AM518" s="281" t="str">
        <f>IF(BS_CONTROLE[[#This Row],[Entre - Estações]]=0, "-", BS_CONTROLE[[#This Row],[Entre - Estações]])</f>
        <v>-</v>
      </c>
      <c r="AN518" s="281" t="str">
        <f>IF(BS_CONTROLE[[#This Row],[SB]]=0, "-", BS_CONTROLE[[#This Row],[SB]])</f>
        <v>-</v>
      </c>
      <c r="AO518" s="260" t="str">
        <f>IF(BS_CONTROLE[[#This Row],[SUB]]=0, "-", BS_CONTROLE[[#This Row],[SUB]])</f>
        <v>-</v>
      </c>
      <c r="AP518" s="261" t="str">
        <f>IF(BS_CONTROLE[[#This Row],[KM - Inicio]]=0, "-", BS_CONTROLE[[#This Row],[KM - Inicio]])</f>
        <v>-</v>
      </c>
      <c r="AQ518" s="261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2" t="str">
        <f>IF(BS_CONTROLE[[#This Row],[Responsavel pelo boletim]]=0, "-", BS_CONTROLE[[#This Row],[Responsavel pelo boletim]])</f>
        <v>-</v>
      </c>
      <c r="BG518" s="16"/>
      <c r="BH518" s="17"/>
      <c r="BI518" s="17"/>
      <c r="BJ518" s="285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295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293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2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6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5"/>
      <c r="W519" s="278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1" t="str">
        <f>IF(BS_CONTROLE[[#This Row],[Local - Partida]]=0, "-", BS_CONTROLE[[#This Row],[Local - Partida]])</f>
        <v>-</v>
      </c>
      <c r="AL519" s="281" t="str">
        <f>IF(BS_CONTROLE[[#This Row],[Local - Encerramento]]=0, "-", BS_CONTROLE[[#This Row],[Local - Encerramento]])</f>
        <v>-</v>
      </c>
      <c r="AM519" s="281" t="str">
        <f>IF(BS_CONTROLE[[#This Row],[Entre - Estações]]=0, "-", BS_CONTROLE[[#This Row],[Entre - Estações]])</f>
        <v>-</v>
      </c>
      <c r="AN519" s="281" t="str">
        <f>IF(BS_CONTROLE[[#This Row],[SB]]=0, "-", BS_CONTROLE[[#This Row],[SB]])</f>
        <v>-</v>
      </c>
      <c r="AO519" s="260" t="str">
        <f>IF(BS_CONTROLE[[#This Row],[SUB]]=0, "-", BS_CONTROLE[[#This Row],[SUB]])</f>
        <v>-</v>
      </c>
      <c r="AP519" s="261" t="str">
        <f>IF(BS_CONTROLE[[#This Row],[KM - Inicio]]=0, "-", BS_CONTROLE[[#This Row],[KM - Inicio]])</f>
        <v>-</v>
      </c>
      <c r="AQ519" s="261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2" t="str">
        <f>IF(BS_CONTROLE[[#This Row],[Responsavel pelo boletim]]=0, "-", BS_CONTROLE[[#This Row],[Responsavel pelo boletim]])</f>
        <v>-</v>
      </c>
      <c r="BG519" s="16"/>
      <c r="BH519" s="17"/>
      <c r="BI519" s="17"/>
      <c r="BJ519" s="285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295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293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2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6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5"/>
      <c r="W520" s="278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1" t="str">
        <f>IF(BS_CONTROLE[[#This Row],[Local - Partida]]=0, "-", BS_CONTROLE[[#This Row],[Local - Partida]])</f>
        <v>-</v>
      </c>
      <c r="AL520" s="281" t="str">
        <f>IF(BS_CONTROLE[[#This Row],[Local - Encerramento]]=0, "-", BS_CONTROLE[[#This Row],[Local - Encerramento]])</f>
        <v>-</v>
      </c>
      <c r="AM520" s="281" t="str">
        <f>IF(BS_CONTROLE[[#This Row],[Entre - Estações]]=0, "-", BS_CONTROLE[[#This Row],[Entre - Estações]])</f>
        <v>-</v>
      </c>
      <c r="AN520" s="281" t="str">
        <f>IF(BS_CONTROLE[[#This Row],[SB]]=0, "-", BS_CONTROLE[[#This Row],[SB]])</f>
        <v>-</v>
      </c>
      <c r="AO520" s="260" t="str">
        <f>IF(BS_CONTROLE[[#This Row],[SUB]]=0, "-", BS_CONTROLE[[#This Row],[SUB]])</f>
        <v>-</v>
      </c>
      <c r="AP520" s="261" t="str">
        <f>IF(BS_CONTROLE[[#This Row],[KM - Inicio]]=0, "-", BS_CONTROLE[[#This Row],[KM - Inicio]])</f>
        <v>-</v>
      </c>
      <c r="AQ520" s="261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2" t="str">
        <f>IF(BS_CONTROLE[[#This Row],[Responsavel pelo boletim]]=0, "-", BS_CONTROLE[[#This Row],[Responsavel pelo boletim]])</f>
        <v>-</v>
      </c>
      <c r="BG520" s="16"/>
      <c r="BH520" s="17"/>
      <c r="BI520" s="17"/>
      <c r="BJ520" s="285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295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293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2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64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BASE_MAPA!$D$2:$D$260, BASE_MAPA!$I$2:$I$260), "ERRO")</f>
        <v>ERRO</v>
      </c>
      <c r="V521" s="276"/>
      <c r="W521" s="279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1" t="str">
        <f>IF(BS_CONTROLE[[#This Row],[Local - Partida]]=0, "-", BS_CONTROLE[[#This Row],[Local - Partida]])</f>
        <v>-</v>
      </c>
      <c r="AL521" s="281" t="str">
        <f>IF(BS_CONTROLE[[#This Row],[Local - Encerramento]]=0, "-", BS_CONTROLE[[#This Row],[Local - Encerramento]])</f>
        <v>-</v>
      </c>
      <c r="AM521" s="281" t="str">
        <f>IF(BS_CONTROLE[[#This Row],[Entre - Estações]]=0, "-", BS_CONTROLE[[#This Row],[Entre - Estações]])</f>
        <v>-</v>
      </c>
      <c r="AN521" s="281" t="str">
        <f>IF(BS_CONTROLE[[#This Row],[SB]]=0, "-", BS_CONTROLE[[#This Row],[SB]])</f>
        <v>-</v>
      </c>
      <c r="AO521" s="260" t="str">
        <f>IF(BS_CONTROLE[[#This Row],[SUB]]=0, "-", BS_CONTROLE[[#This Row],[SUB]])</f>
        <v>-</v>
      </c>
      <c r="AP521" s="261" t="str">
        <f>IF(BS_CONTROLE[[#This Row],[KM - Inicio]]=0, "-", BS_CONTROLE[[#This Row],[KM - Inicio]])</f>
        <v>-</v>
      </c>
      <c r="AQ521" s="261" t="str">
        <f>IF(BS_CONTROLE[[#This Row],[KM - Fim]]=0, "-", BS_CONTROLE[[#This Row],[KM - Fim]])</f>
        <v>-</v>
      </c>
      <c r="AR521" s="282"/>
      <c r="AS521" s="282"/>
      <c r="AT521" s="282"/>
      <c r="AU521" s="282"/>
      <c r="AV521" s="282"/>
      <c r="AW521" s="282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BASE_MAPA!$D$2:$D$260, BASE_MAPA!$I$2:$I$260), "ERRO")</f>
        <v>ERRO</v>
      </c>
      <c r="BF521" s="262" t="str">
        <f>IF(BS_CONTROLE[[#This Row],[Responsavel pelo boletim]]=0, "-", BS_CONTROLE[[#This Row],[Responsavel pelo boletim]])</f>
        <v>-</v>
      </c>
      <c r="BG521" s="189"/>
      <c r="BH521" s="190"/>
      <c r="BI521" s="190"/>
      <c r="BJ521" s="286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295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293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2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64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5"/>
      <c r="W522" s="278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1" t="str">
        <f>IF(BS_CONTROLE[[#This Row],[Local - Partida]]=0, "-", BS_CONTROLE[[#This Row],[Local - Partida]])</f>
        <v>-</v>
      </c>
      <c r="AL522" s="281" t="str">
        <f>IF(BS_CONTROLE[[#This Row],[Local - Encerramento]]=0, "-", BS_CONTROLE[[#This Row],[Local - Encerramento]])</f>
        <v>-</v>
      </c>
      <c r="AM522" s="281" t="str">
        <f>IF(BS_CONTROLE[[#This Row],[Entre - Estações]]=0, "-", BS_CONTROLE[[#This Row],[Entre - Estações]])</f>
        <v>-</v>
      </c>
      <c r="AN522" s="281" t="str">
        <f>IF(BS_CONTROLE[[#This Row],[SB]]=0, "-", BS_CONTROLE[[#This Row],[SB]])</f>
        <v>-</v>
      </c>
      <c r="AO522" s="260" t="str">
        <f>IF(BS_CONTROLE[[#This Row],[SUB]]=0, "-", BS_CONTROLE[[#This Row],[SUB]])</f>
        <v>-</v>
      </c>
      <c r="AP522" s="261" t="str">
        <f>IF(BS_CONTROLE[[#This Row],[KM - Inicio]]=0, "-", BS_CONTROLE[[#This Row],[KM - Inicio]])</f>
        <v>-</v>
      </c>
      <c r="AQ522" s="261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2" t="str">
        <f>IF(BS_CONTROLE[[#This Row],[Responsavel pelo boletim]]=0, "-", BS_CONTROLE[[#This Row],[Responsavel pelo boletim]])</f>
        <v>-</v>
      </c>
      <c r="BG522" s="16"/>
      <c r="BH522" s="17"/>
      <c r="BI522" s="17"/>
      <c r="BJ522" s="285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295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293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2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6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BASE_MAPA!$D$2:$D$260, BASE_MAPA!$I$2:$I$260), "ERRO")</f>
        <v>ERRO</v>
      </c>
      <c r="V523" s="275"/>
      <c r="W523" s="278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1" t="str">
        <f>IF(BS_CONTROLE[[#This Row],[Local - Partida]]=0, "-", BS_CONTROLE[[#This Row],[Local - Partida]])</f>
        <v>-</v>
      </c>
      <c r="AL523" s="281" t="str">
        <f>IF(BS_CONTROLE[[#This Row],[Local - Encerramento]]=0, "-", BS_CONTROLE[[#This Row],[Local - Encerramento]])</f>
        <v>-</v>
      </c>
      <c r="AM523" s="281" t="str">
        <f>IF(BS_CONTROLE[[#This Row],[Entre - Estações]]=0, "-", BS_CONTROLE[[#This Row],[Entre - Estações]])</f>
        <v>-</v>
      </c>
      <c r="AN523" s="281" t="str">
        <f>IF(BS_CONTROLE[[#This Row],[SB]]=0, "-", BS_CONTROLE[[#This Row],[SB]])</f>
        <v>-</v>
      </c>
      <c r="AO523" s="260" t="str">
        <f>IF(BS_CONTROLE[[#This Row],[SUB]]=0, "-", BS_CONTROLE[[#This Row],[SUB]])</f>
        <v>-</v>
      </c>
      <c r="AP523" s="261" t="str">
        <f>IF(BS_CONTROLE[[#This Row],[KM - Inicio]]=0, "-", BS_CONTROLE[[#This Row],[KM - Inicio]])</f>
        <v>-</v>
      </c>
      <c r="AQ523" s="261" t="str">
        <f>IF(BS_CONTROLE[[#This Row],[KM - Fim]]=0, "-", BS_CONTROLE[[#This Row],[KM - Fim]])</f>
        <v>-</v>
      </c>
      <c r="AR523" s="282"/>
      <c r="AS523" s="282"/>
      <c r="AT523" s="282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BASE_MAPA!$D$2:$D$260, BASE_MAPA!$I$2:$I$260), "ERRO")</f>
        <v>ERRO</v>
      </c>
      <c r="BF523" s="262" t="str">
        <f>IF(BS_CONTROLE[[#This Row],[Responsavel pelo boletim]]=0, "-", BS_CONTROLE[[#This Row],[Responsavel pelo boletim]])</f>
        <v>-</v>
      </c>
      <c r="BG523" s="16"/>
      <c r="BH523" s="17"/>
      <c r="BI523" s="17"/>
      <c r="BJ523" s="285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295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293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2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64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BASE_MAPA!$D$2:$D$260, BASE_MAPA!$I$2:$I$260), "ERRO")</f>
        <v>ERRO</v>
      </c>
      <c r="V524" s="275"/>
      <c r="W524" s="278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1" t="str">
        <f>IF(BS_CONTROLE[[#This Row],[Local - Partida]]=0, "-", BS_CONTROLE[[#This Row],[Local - Partida]])</f>
        <v>-</v>
      </c>
      <c r="AL524" s="281" t="str">
        <f>IF(BS_CONTROLE[[#This Row],[Local - Encerramento]]=0, "-", BS_CONTROLE[[#This Row],[Local - Encerramento]])</f>
        <v>-</v>
      </c>
      <c r="AM524" s="281" t="str">
        <f>IF(BS_CONTROLE[[#This Row],[Entre - Estações]]=0, "-", BS_CONTROLE[[#This Row],[Entre - Estações]])</f>
        <v>-</v>
      </c>
      <c r="AN524" s="281" t="str">
        <f>IF(BS_CONTROLE[[#This Row],[SB]]=0, "-", BS_CONTROLE[[#This Row],[SB]])</f>
        <v>-</v>
      </c>
      <c r="AO524" s="260" t="str">
        <f>IF(BS_CONTROLE[[#This Row],[SUB]]=0, "-", BS_CONTROLE[[#This Row],[SUB]])</f>
        <v>-</v>
      </c>
      <c r="AP524" s="261" t="str">
        <f>IF(BS_CONTROLE[[#This Row],[KM - Inicio]]=0, "-", BS_CONTROLE[[#This Row],[KM - Inicio]])</f>
        <v>-</v>
      </c>
      <c r="AQ524" s="261" t="str">
        <f>IF(BS_CONTROLE[[#This Row],[KM - Fim]]=0, "-", BS_CONTROLE[[#This Row],[KM - Fim]])</f>
        <v>-</v>
      </c>
      <c r="AR524" s="282"/>
      <c r="AS524" s="282"/>
      <c r="AT524" s="282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BASE_MAPA!$D$2:$D$260, BASE_MAPA!$I$2:$I$260), "ERRO")</f>
        <v>ERRO</v>
      </c>
      <c r="BF524" s="262" t="str">
        <f>IF(BS_CONTROLE[[#This Row],[Responsavel pelo boletim]]=0, "-", BS_CONTROLE[[#This Row],[Responsavel pelo boletim]])</f>
        <v>-</v>
      </c>
      <c r="BG524" s="16"/>
      <c r="BH524" s="17"/>
      <c r="BI524" s="17"/>
      <c r="BJ524" s="285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295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293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2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64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BASE_MAPA!$D$2:$D$260, BASE_MAPA!$I$2:$I$260), "ERRO")</f>
        <v>ERRO</v>
      </c>
      <c r="V525" s="275"/>
      <c r="W525" s="278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1" t="str">
        <f>IF(BS_CONTROLE[[#This Row],[Local - Partida]]=0, "-", BS_CONTROLE[[#This Row],[Local - Partida]])</f>
        <v>-</v>
      </c>
      <c r="AL525" s="281" t="str">
        <f>IF(BS_CONTROLE[[#This Row],[Local - Encerramento]]=0, "-", BS_CONTROLE[[#This Row],[Local - Encerramento]])</f>
        <v>-</v>
      </c>
      <c r="AM525" s="281" t="str">
        <f>IF(BS_CONTROLE[[#This Row],[Entre - Estações]]=0, "-", BS_CONTROLE[[#This Row],[Entre - Estações]])</f>
        <v>-</v>
      </c>
      <c r="AN525" s="281" t="str">
        <f>IF(BS_CONTROLE[[#This Row],[SB]]=0, "-", BS_CONTROLE[[#This Row],[SB]])</f>
        <v>-</v>
      </c>
      <c r="AO525" s="260" t="str">
        <f>IF(BS_CONTROLE[[#This Row],[SUB]]=0, "-", BS_CONTROLE[[#This Row],[SUB]])</f>
        <v>-</v>
      </c>
      <c r="AP525" s="261" t="str">
        <f>IF(BS_CONTROLE[[#This Row],[KM - Inicio]]=0, "-", BS_CONTROLE[[#This Row],[KM - Inicio]])</f>
        <v>-</v>
      </c>
      <c r="AQ525" s="261" t="str">
        <f>IF(BS_CONTROLE[[#This Row],[KM - Fim]]=0, "-", BS_CONTROLE[[#This Row],[KM - Fim]])</f>
        <v>-</v>
      </c>
      <c r="AR525" s="282"/>
      <c r="AS525" s="282"/>
      <c r="AT525" s="282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BASE_MAPA!$D$2:$D$260, BASE_MAPA!$I$2:$I$260), "ERRO")</f>
        <v>ERRO</v>
      </c>
      <c r="BF525" s="262" t="str">
        <f>IF(BS_CONTROLE[[#This Row],[Responsavel pelo boletim]]=0, "-", BS_CONTROLE[[#This Row],[Responsavel pelo boletim]])</f>
        <v>-</v>
      </c>
      <c r="BG525" s="16"/>
      <c r="BH525" s="17"/>
      <c r="BI525" s="17"/>
      <c r="BJ525" s="285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296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293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2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64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BASE_MAPA!$D$2:$D$260, BASE_MAPA!$I$2:$I$260), "ERRO")</f>
        <v>ERRO</v>
      </c>
      <c r="V526" s="275"/>
      <c r="W526" s="278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1" t="str">
        <f>IF(BS_CONTROLE[[#This Row],[Local - Partida]]=0, "-", BS_CONTROLE[[#This Row],[Local - Partida]])</f>
        <v>-</v>
      </c>
      <c r="AL526" s="281" t="str">
        <f>IF(BS_CONTROLE[[#This Row],[Local - Encerramento]]=0, "-", BS_CONTROLE[[#This Row],[Local - Encerramento]])</f>
        <v>-</v>
      </c>
      <c r="AM526" s="281" t="str">
        <f>IF(BS_CONTROLE[[#This Row],[Entre - Estações]]=0, "-", BS_CONTROLE[[#This Row],[Entre - Estações]])</f>
        <v>-</v>
      </c>
      <c r="AN526" s="281" t="str">
        <f>IF(BS_CONTROLE[[#This Row],[SB]]=0, "-", BS_CONTROLE[[#This Row],[SB]])</f>
        <v>-</v>
      </c>
      <c r="AO526" s="260" t="str">
        <f>IF(BS_CONTROLE[[#This Row],[SUB]]=0, "-", BS_CONTROLE[[#This Row],[SUB]])</f>
        <v>-</v>
      </c>
      <c r="AP526" s="261" t="str">
        <f>IF(BS_CONTROLE[[#This Row],[KM - Inicio]]=0, "-", BS_CONTROLE[[#This Row],[KM - Inicio]])</f>
        <v>-</v>
      </c>
      <c r="AQ526" s="261" t="str">
        <f>IF(BS_CONTROLE[[#This Row],[KM - Fim]]=0, "-", BS_CONTROLE[[#This Row],[KM - Fim]])</f>
        <v>-</v>
      </c>
      <c r="AR526" s="282"/>
      <c r="AS526" s="282"/>
      <c r="AT526" s="282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BASE_MAPA!$D$2:$D$260, BASE_MAPA!$I$2:$I$260), "ERRO")</f>
        <v>ERRO</v>
      </c>
      <c r="BF526" s="262" t="str">
        <f>IF(BS_CONTROLE[[#This Row],[Responsavel pelo boletim]]=0, "-", BS_CONTROLE[[#This Row],[Responsavel pelo boletim]])</f>
        <v>-</v>
      </c>
      <c r="BG526" s="16"/>
      <c r="BH526" s="17"/>
      <c r="BI526" s="17"/>
      <c r="BJ526" s="285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295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293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2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64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BASE_MAPA!$D$2:$D$260, BASE_MAPA!$I$2:$I$260), "ERRO")</f>
        <v>ERRO</v>
      </c>
      <c r="V527" s="275"/>
      <c r="W527" s="278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1" t="str">
        <f>IF(BS_CONTROLE[[#This Row],[Local - Partida]]=0, "-", BS_CONTROLE[[#This Row],[Local - Partida]])</f>
        <v>-</v>
      </c>
      <c r="AL527" s="281" t="str">
        <f>IF(BS_CONTROLE[[#This Row],[Local - Encerramento]]=0, "-", BS_CONTROLE[[#This Row],[Local - Encerramento]])</f>
        <v>-</v>
      </c>
      <c r="AM527" s="281" t="str">
        <f>IF(BS_CONTROLE[[#This Row],[Entre - Estações]]=0, "-", BS_CONTROLE[[#This Row],[Entre - Estações]])</f>
        <v>-</v>
      </c>
      <c r="AN527" s="281" t="str">
        <f>IF(BS_CONTROLE[[#This Row],[SB]]=0, "-", BS_CONTROLE[[#This Row],[SB]])</f>
        <v>-</v>
      </c>
      <c r="AO527" s="260" t="str">
        <f>IF(BS_CONTROLE[[#This Row],[SUB]]=0, "-", BS_CONTROLE[[#This Row],[SUB]])</f>
        <v>-</v>
      </c>
      <c r="AP527" s="261" t="str">
        <f>IF(BS_CONTROLE[[#This Row],[KM - Inicio]]=0, "-", BS_CONTROLE[[#This Row],[KM - Inicio]])</f>
        <v>-</v>
      </c>
      <c r="AQ527" s="261" t="str">
        <f>IF(BS_CONTROLE[[#This Row],[KM - Fim]]=0, "-", BS_CONTROLE[[#This Row],[KM - Fim]])</f>
        <v>-</v>
      </c>
      <c r="AR527" s="282"/>
      <c r="AS527" s="282"/>
      <c r="AT527" s="282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BASE_MAPA!$D$2:$D$260, BASE_MAPA!$I$2:$I$260), "ERRO")</f>
        <v>ERRO</v>
      </c>
      <c r="BF527" s="262" t="str">
        <f>IF(BS_CONTROLE[[#This Row],[Responsavel pelo boletim]]=0, "-", BS_CONTROLE[[#This Row],[Responsavel pelo boletim]])</f>
        <v>-</v>
      </c>
      <c r="BG527" s="16"/>
      <c r="BH527" s="17"/>
      <c r="BI527" s="17"/>
      <c r="BJ527" s="285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295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293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2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64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BASE_MAPA!$D$2:$D$260, BASE_MAPA!$I$2:$I$260), "ERRO")</f>
        <v>ERRO</v>
      </c>
      <c r="V528" s="275"/>
      <c r="W528" s="278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1" t="str">
        <f>IF(BS_CONTROLE[[#This Row],[Local - Partida]]=0, "-", BS_CONTROLE[[#This Row],[Local - Partida]])</f>
        <v>-</v>
      </c>
      <c r="AL528" s="281" t="str">
        <f>IF(BS_CONTROLE[[#This Row],[Local - Encerramento]]=0, "-", BS_CONTROLE[[#This Row],[Local - Encerramento]])</f>
        <v>-</v>
      </c>
      <c r="AM528" s="281" t="str">
        <f>IF(BS_CONTROLE[[#This Row],[Entre - Estações]]=0, "-", BS_CONTROLE[[#This Row],[Entre - Estações]])</f>
        <v>-</v>
      </c>
      <c r="AN528" s="281" t="str">
        <f>IF(BS_CONTROLE[[#This Row],[SB]]=0, "-", BS_CONTROLE[[#This Row],[SB]])</f>
        <v>-</v>
      </c>
      <c r="AO528" s="260" t="str">
        <f>IF(BS_CONTROLE[[#This Row],[SUB]]=0, "-", BS_CONTROLE[[#This Row],[SUB]])</f>
        <v>-</v>
      </c>
      <c r="AP528" s="261" t="str">
        <f>IF(BS_CONTROLE[[#This Row],[KM - Inicio]]=0, "-", BS_CONTROLE[[#This Row],[KM - Inicio]])</f>
        <v>-</v>
      </c>
      <c r="AQ528" s="261" t="str">
        <f>IF(BS_CONTROLE[[#This Row],[KM - Fim]]=0, "-", BS_CONTROLE[[#This Row],[KM - Fim]])</f>
        <v>-</v>
      </c>
      <c r="AR528" s="282"/>
      <c r="AS528" s="282"/>
      <c r="AT528" s="282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BASE_MAPA!$D$2:$D$260, BASE_MAPA!$I$2:$I$260), "ERRO")</f>
        <v>ERRO</v>
      </c>
      <c r="BF528" s="262" t="str">
        <f>IF(BS_CONTROLE[[#This Row],[Responsavel pelo boletim]]=0, "-", BS_CONTROLE[[#This Row],[Responsavel pelo boletim]])</f>
        <v>-</v>
      </c>
      <c r="BG528" s="16"/>
      <c r="BH528" s="17"/>
      <c r="BI528" s="17"/>
      <c r="BJ528" s="285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295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293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2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64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BASE_MAPA!$D$2:$D$260, BASE_MAPA!$I$2:$I$260), "ERRO")</f>
        <v>ERRO</v>
      </c>
      <c r="V529" s="275"/>
      <c r="W529" s="278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1" t="str">
        <f>IF(BS_CONTROLE[[#This Row],[Local - Partida]]=0, "-", BS_CONTROLE[[#This Row],[Local - Partida]])</f>
        <v>-</v>
      </c>
      <c r="AL529" s="281" t="str">
        <f>IF(BS_CONTROLE[[#This Row],[Local - Encerramento]]=0, "-", BS_CONTROLE[[#This Row],[Local - Encerramento]])</f>
        <v>-</v>
      </c>
      <c r="AM529" s="281" t="str">
        <f>IF(BS_CONTROLE[[#This Row],[Entre - Estações]]=0, "-", BS_CONTROLE[[#This Row],[Entre - Estações]])</f>
        <v>-</v>
      </c>
      <c r="AN529" s="281" t="str">
        <f>IF(BS_CONTROLE[[#This Row],[SB]]=0, "-", BS_CONTROLE[[#This Row],[SB]])</f>
        <v>-</v>
      </c>
      <c r="AO529" s="260" t="str">
        <f>IF(BS_CONTROLE[[#This Row],[SUB]]=0, "-", BS_CONTROLE[[#This Row],[SUB]])</f>
        <v>-</v>
      </c>
      <c r="AP529" s="261" t="str">
        <f>IF(BS_CONTROLE[[#This Row],[KM - Inicio]]=0, "-", BS_CONTROLE[[#This Row],[KM - Inicio]])</f>
        <v>-</v>
      </c>
      <c r="AQ529" s="261" t="str">
        <f>IF(BS_CONTROLE[[#This Row],[KM - Fim]]=0, "-", BS_CONTROLE[[#This Row],[KM - Fim]])</f>
        <v>-</v>
      </c>
      <c r="AR529" s="282"/>
      <c r="AS529" s="282"/>
      <c r="AT529" s="282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BASE_MAPA!$D$2:$D$260, BASE_MAPA!$I$2:$I$260), "ERRO")</f>
        <v>ERRO</v>
      </c>
      <c r="BF529" s="262" t="str">
        <f>IF(BS_CONTROLE[[#This Row],[Responsavel pelo boletim]]=0, "-", BS_CONTROLE[[#This Row],[Responsavel pelo boletim]])</f>
        <v>-</v>
      </c>
      <c r="BG529" s="16"/>
      <c r="BH529" s="17"/>
      <c r="BI529" s="17"/>
      <c r="BJ529" s="285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295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293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2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64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BASE_MAPA!$D$2:$D$260, BASE_MAPA!$I$2:$I$260), "ERRO")</f>
        <v>ERRO</v>
      </c>
      <c r="V530" s="275"/>
      <c r="W530" s="278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1" t="str">
        <f>IF(BS_CONTROLE[[#This Row],[Local - Partida]]=0, "-", BS_CONTROLE[[#This Row],[Local - Partida]])</f>
        <v>-</v>
      </c>
      <c r="AL530" s="281" t="str">
        <f>IF(BS_CONTROLE[[#This Row],[Local - Encerramento]]=0, "-", BS_CONTROLE[[#This Row],[Local - Encerramento]])</f>
        <v>-</v>
      </c>
      <c r="AM530" s="281" t="str">
        <f>IF(BS_CONTROLE[[#This Row],[Entre - Estações]]=0, "-", BS_CONTROLE[[#This Row],[Entre - Estações]])</f>
        <v>-</v>
      </c>
      <c r="AN530" s="281" t="str">
        <f>IF(BS_CONTROLE[[#This Row],[SB]]=0, "-", BS_CONTROLE[[#This Row],[SB]])</f>
        <v>-</v>
      </c>
      <c r="AO530" s="260" t="str">
        <f>IF(BS_CONTROLE[[#This Row],[SUB]]=0, "-", BS_CONTROLE[[#This Row],[SUB]])</f>
        <v>-</v>
      </c>
      <c r="AP530" s="261" t="str">
        <f>IF(BS_CONTROLE[[#This Row],[KM - Inicio]]=0, "-", BS_CONTROLE[[#This Row],[KM - Inicio]])</f>
        <v>-</v>
      </c>
      <c r="AQ530" s="261" t="str">
        <f>IF(BS_CONTROLE[[#This Row],[KM - Fim]]=0, "-", BS_CONTROLE[[#This Row],[KM - Fim]])</f>
        <v>-</v>
      </c>
      <c r="AR530" s="282"/>
      <c r="AS530" s="282"/>
      <c r="AT530" s="282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BASE_MAPA!$D$2:$D$260, BASE_MAPA!$I$2:$I$260), "ERRO")</f>
        <v>ERRO</v>
      </c>
      <c r="BF530" s="262" t="str">
        <f>IF(BS_CONTROLE[[#This Row],[Responsavel pelo boletim]]=0, "-", BS_CONTROLE[[#This Row],[Responsavel pelo boletim]])</f>
        <v>-</v>
      </c>
      <c r="BG530" s="16"/>
      <c r="BH530" s="17"/>
      <c r="BI530" s="17"/>
      <c r="BJ530" s="285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295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293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2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64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BASE_MAPA!$D$2:$D$260, BASE_MAPA!$I$2:$I$260), "ERRO")</f>
        <v>ERRO</v>
      </c>
      <c r="V531" s="275"/>
      <c r="W531" s="278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1" t="str">
        <f>IF(BS_CONTROLE[[#This Row],[Local - Partida]]=0, "-", BS_CONTROLE[[#This Row],[Local - Partida]])</f>
        <v>-</v>
      </c>
      <c r="AL531" s="281" t="str">
        <f>IF(BS_CONTROLE[[#This Row],[Local - Encerramento]]=0, "-", BS_CONTROLE[[#This Row],[Local - Encerramento]])</f>
        <v>-</v>
      </c>
      <c r="AM531" s="281" t="str">
        <f>IF(BS_CONTROLE[[#This Row],[Entre - Estações]]=0, "-", BS_CONTROLE[[#This Row],[Entre - Estações]])</f>
        <v>-</v>
      </c>
      <c r="AN531" s="281" t="str">
        <f>IF(BS_CONTROLE[[#This Row],[SB]]=0, "-", BS_CONTROLE[[#This Row],[SB]])</f>
        <v>-</v>
      </c>
      <c r="AO531" s="260" t="str">
        <f>IF(BS_CONTROLE[[#This Row],[SUB]]=0, "-", BS_CONTROLE[[#This Row],[SUB]])</f>
        <v>-</v>
      </c>
      <c r="AP531" s="261" t="str">
        <f>IF(BS_CONTROLE[[#This Row],[KM - Inicio]]=0, "-", BS_CONTROLE[[#This Row],[KM - Inicio]])</f>
        <v>-</v>
      </c>
      <c r="AQ531" s="261" t="str">
        <f>IF(BS_CONTROLE[[#This Row],[KM - Fim]]=0, "-", BS_CONTROLE[[#This Row],[KM - Fim]])</f>
        <v>-</v>
      </c>
      <c r="AR531" s="282"/>
      <c r="AS531" s="282"/>
      <c r="AT531" s="282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BASE_MAPA!$D$2:$D$260, BASE_MAPA!$I$2:$I$260), "ERRO")</f>
        <v>ERRO</v>
      </c>
      <c r="BF531" s="262" t="str">
        <f>IF(BS_CONTROLE[[#This Row],[Responsavel pelo boletim]]=0, "-", BS_CONTROLE[[#This Row],[Responsavel pelo boletim]])</f>
        <v>-</v>
      </c>
      <c r="BG531" s="16"/>
      <c r="BH531" s="17"/>
      <c r="BI531" s="17"/>
      <c r="BJ531" s="285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295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293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2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64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BASE_MAPA!$D$2:$D$260, BASE_MAPA!$I$2:$I$260), "ERRO")</f>
        <v>ERRO</v>
      </c>
      <c r="V532" s="275"/>
      <c r="W532" s="278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1" t="str">
        <f>IF(BS_CONTROLE[[#This Row],[Local - Partida]]=0, "-", BS_CONTROLE[[#This Row],[Local - Partida]])</f>
        <v>-</v>
      </c>
      <c r="AL532" s="281" t="str">
        <f>IF(BS_CONTROLE[[#This Row],[Local - Encerramento]]=0, "-", BS_CONTROLE[[#This Row],[Local - Encerramento]])</f>
        <v>-</v>
      </c>
      <c r="AM532" s="281" t="str">
        <f>IF(BS_CONTROLE[[#This Row],[Entre - Estações]]=0, "-", BS_CONTROLE[[#This Row],[Entre - Estações]])</f>
        <v>-</v>
      </c>
      <c r="AN532" s="281" t="str">
        <f>IF(BS_CONTROLE[[#This Row],[SB]]=0, "-", BS_CONTROLE[[#This Row],[SB]])</f>
        <v>-</v>
      </c>
      <c r="AO532" s="260" t="str">
        <f>IF(BS_CONTROLE[[#This Row],[SUB]]=0, "-", BS_CONTROLE[[#This Row],[SUB]])</f>
        <v>-</v>
      </c>
      <c r="AP532" s="261" t="str">
        <f>IF(BS_CONTROLE[[#This Row],[KM - Inicio]]=0, "-", BS_CONTROLE[[#This Row],[KM - Inicio]])</f>
        <v>-</v>
      </c>
      <c r="AQ532" s="261" t="str">
        <f>IF(BS_CONTROLE[[#This Row],[KM - Fim]]=0, "-", BS_CONTROLE[[#This Row],[KM - Fim]])</f>
        <v>-</v>
      </c>
      <c r="AR532" s="282"/>
      <c r="AS532" s="282"/>
      <c r="AT532" s="282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BASE_MAPA!$D$2:$D$260, BASE_MAPA!$I$2:$I$260), "ERRO")</f>
        <v>ERRO</v>
      </c>
      <c r="BF532" s="262" t="str">
        <f>IF(BS_CONTROLE[[#This Row],[Responsavel pelo boletim]]=0, "-", BS_CONTROLE[[#This Row],[Responsavel pelo boletim]])</f>
        <v>-</v>
      </c>
      <c r="BG532" s="16"/>
      <c r="BH532" s="17"/>
      <c r="BI532" s="17"/>
      <c r="BJ532" s="285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295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293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2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64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BASE_MAPA!$D$2:$D$260, BASE_MAPA!$I$2:$I$260), "ERRO")</f>
        <v>ERRO</v>
      </c>
      <c r="V533" s="275"/>
      <c r="W533" s="278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1" t="str">
        <f>IF(BS_CONTROLE[[#This Row],[Local - Partida]]=0, "-", BS_CONTROLE[[#This Row],[Local - Partida]])</f>
        <v>-</v>
      </c>
      <c r="AL533" s="281" t="str">
        <f>IF(BS_CONTROLE[[#This Row],[Local - Encerramento]]=0, "-", BS_CONTROLE[[#This Row],[Local - Encerramento]])</f>
        <v>-</v>
      </c>
      <c r="AM533" s="281" t="str">
        <f>IF(BS_CONTROLE[[#This Row],[Entre - Estações]]=0, "-", BS_CONTROLE[[#This Row],[Entre - Estações]])</f>
        <v>-</v>
      </c>
      <c r="AN533" s="281" t="str">
        <f>IF(BS_CONTROLE[[#This Row],[SB]]=0, "-", BS_CONTROLE[[#This Row],[SB]])</f>
        <v>-</v>
      </c>
      <c r="AO533" s="260" t="str">
        <f>IF(BS_CONTROLE[[#This Row],[SUB]]=0, "-", BS_CONTROLE[[#This Row],[SUB]])</f>
        <v>-</v>
      </c>
      <c r="AP533" s="261" t="str">
        <f>IF(BS_CONTROLE[[#This Row],[KM - Inicio]]=0, "-", BS_CONTROLE[[#This Row],[KM - Inicio]])</f>
        <v>-</v>
      </c>
      <c r="AQ533" s="261" t="str">
        <f>IF(BS_CONTROLE[[#This Row],[KM - Fim]]=0, "-", BS_CONTROLE[[#This Row],[KM - Fim]])</f>
        <v>-</v>
      </c>
      <c r="AR533" s="282"/>
      <c r="AS533" s="282"/>
      <c r="AT533" s="282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BASE_MAPA!$D$2:$D$260, BASE_MAPA!$I$2:$I$260), "ERRO")</f>
        <v>ERRO</v>
      </c>
      <c r="BF533" s="262" t="str">
        <f>IF(BS_CONTROLE[[#This Row],[Responsavel pelo boletim]]=0, "-", BS_CONTROLE[[#This Row],[Responsavel pelo boletim]])</f>
        <v>-</v>
      </c>
      <c r="BG533" s="16"/>
      <c r="BH533" s="17"/>
      <c r="BI533" s="17"/>
      <c r="BJ533" s="285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295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293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2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64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BASE_MAPA!$D$2:$D$260, BASE_MAPA!$I$2:$I$260), "ERRO")</f>
        <v>ERRO</v>
      </c>
      <c r="V534" s="275"/>
      <c r="W534" s="278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1" t="str">
        <f>IF(BS_CONTROLE[[#This Row],[Local - Partida]]=0, "-", BS_CONTROLE[[#This Row],[Local - Partida]])</f>
        <v>-</v>
      </c>
      <c r="AL534" s="281" t="str">
        <f>IF(BS_CONTROLE[[#This Row],[Local - Encerramento]]=0, "-", BS_CONTROLE[[#This Row],[Local - Encerramento]])</f>
        <v>-</v>
      </c>
      <c r="AM534" s="281" t="str">
        <f>IF(BS_CONTROLE[[#This Row],[Entre - Estações]]=0, "-", BS_CONTROLE[[#This Row],[Entre - Estações]])</f>
        <v>-</v>
      </c>
      <c r="AN534" s="281" t="str">
        <f>IF(BS_CONTROLE[[#This Row],[SB]]=0, "-", BS_CONTROLE[[#This Row],[SB]])</f>
        <v>-</v>
      </c>
      <c r="AO534" s="260" t="str">
        <f>IF(BS_CONTROLE[[#This Row],[SUB]]=0, "-", BS_CONTROLE[[#This Row],[SUB]])</f>
        <v>-</v>
      </c>
      <c r="AP534" s="261" t="str">
        <f>IF(BS_CONTROLE[[#This Row],[KM - Inicio]]=0, "-", BS_CONTROLE[[#This Row],[KM - Inicio]])</f>
        <v>-</v>
      </c>
      <c r="AQ534" s="261" t="str">
        <f>IF(BS_CONTROLE[[#This Row],[KM - Fim]]=0, "-", BS_CONTROLE[[#This Row],[KM - Fim]])</f>
        <v>-</v>
      </c>
      <c r="AR534" s="282"/>
      <c r="AS534" s="282"/>
      <c r="AT534" s="282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BASE_MAPA!$D$2:$D$260, BASE_MAPA!$I$2:$I$260), "ERRO")</f>
        <v>ERRO</v>
      </c>
      <c r="BF534" s="262" t="str">
        <f>IF(BS_CONTROLE[[#This Row],[Responsavel pelo boletim]]=0, "-", BS_CONTROLE[[#This Row],[Responsavel pelo boletim]])</f>
        <v>-</v>
      </c>
      <c r="BG534" s="16"/>
      <c r="BH534" s="17"/>
      <c r="BI534" s="17"/>
      <c r="BJ534" s="285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295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293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2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64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BASE_MAPA!$D$2:$D$260, BASE_MAPA!$I$2:$I$260), "ERRO")</f>
        <v>ERRO</v>
      </c>
      <c r="V535" s="275"/>
      <c r="W535" s="278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1" t="str">
        <f>IF(BS_CONTROLE[[#This Row],[Local - Partida]]=0, "-", BS_CONTROLE[[#This Row],[Local - Partida]])</f>
        <v>-</v>
      </c>
      <c r="AL535" s="281" t="str">
        <f>IF(BS_CONTROLE[[#This Row],[Local - Encerramento]]=0, "-", BS_CONTROLE[[#This Row],[Local - Encerramento]])</f>
        <v>-</v>
      </c>
      <c r="AM535" s="281" t="str">
        <f>IF(BS_CONTROLE[[#This Row],[Entre - Estações]]=0, "-", BS_CONTROLE[[#This Row],[Entre - Estações]])</f>
        <v>-</v>
      </c>
      <c r="AN535" s="281" t="str">
        <f>IF(BS_CONTROLE[[#This Row],[SB]]=0, "-", BS_CONTROLE[[#This Row],[SB]])</f>
        <v>-</v>
      </c>
      <c r="AO535" s="260" t="str">
        <f>IF(BS_CONTROLE[[#This Row],[SUB]]=0, "-", BS_CONTROLE[[#This Row],[SUB]])</f>
        <v>-</v>
      </c>
      <c r="AP535" s="261" t="str">
        <f>IF(BS_CONTROLE[[#This Row],[KM - Inicio]]=0, "-", BS_CONTROLE[[#This Row],[KM - Inicio]])</f>
        <v>-</v>
      </c>
      <c r="AQ535" s="261" t="str">
        <f>IF(BS_CONTROLE[[#This Row],[KM - Fim]]=0, "-", BS_CONTROLE[[#This Row],[KM - Fim]])</f>
        <v>-</v>
      </c>
      <c r="AR535" s="282"/>
      <c r="AS535" s="282"/>
      <c r="AT535" s="282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BASE_MAPA!$D$2:$D$260, BASE_MAPA!$I$2:$I$260), "ERRO")</f>
        <v>ERRO</v>
      </c>
      <c r="BF535" s="262" t="str">
        <f>IF(BS_CONTROLE[[#This Row],[Responsavel pelo boletim]]=0, "-", BS_CONTROLE[[#This Row],[Responsavel pelo boletim]])</f>
        <v>-</v>
      </c>
      <c r="BG535" s="16"/>
      <c r="BH535" s="17"/>
      <c r="BI535" s="17"/>
      <c r="BJ535" s="285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295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293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2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64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BASE_MAPA!$D$2:$D$260, BASE_MAPA!$I$2:$I$260), "ERRO")</f>
        <v>ERRO</v>
      </c>
      <c r="V536" s="275"/>
      <c r="W536" s="278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1" t="str">
        <f>IF(BS_CONTROLE[[#This Row],[Local - Partida]]=0, "-", BS_CONTROLE[[#This Row],[Local - Partida]])</f>
        <v>-</v>
      </c>
      <c r="AL536" s="281" t="str">
        <f>IF(BS_CONTROLE[[#This Row],[Local - Encerramento]]=0, "-", BS_CONTROLE[[#This Row],[Local - Encerramento]])</f>
        <v>-</v>
      </c>
      <c r="AM536" s="281" t="str">
        <f>IF(BS_CONTROLE[[#This Row],[Entre - Estações]]=0, "-", BS_CONTROLE[[#This Row],[Entre - Estações]])</f>
        <v>-</v>
      </c>
      <c r="AN536" s="281" t="str">
        <f>IF(BS_CONTROLE[[#This Row],[SB]]=0, "-", BS_CONTROLE[[#This Row],[SB]])</f>
        <v>-</v>
      </c>
      <c r="AO536" s="260" t="str">
        <f>IF(BS_CONTROLE[[#This Row],[SUB]]=0, "-", BS_CONTROLE[[#This Row],[SUB]])</f>
        <v>-</v>
      </c>
      <c r="AP536" s="261" t="str">
        <f>IF(BS_CONTROLE[[#This Row],[KM - Inicio]]=0, "-", BS_CONTROLE[[#This Row],[KM - Inicio]])</f>
        <v>-</v>
      </c>
      <c r="AQ536" s="261" t="str">
        <f>IF(BS_CONTROLE[[#This Row],[KM - Fim]]=0, "-", BS_CONTROLE[[#This Row],[KM - Fim]])</f>
        <v>-</v>
      </c>
      <c r="AR536" s="282"/>
      <c r="AS536" s="282"/>
      <c r="AT536" s="282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BASE_MAPA!$D$2:$D$260, BASE_MAPA!$I$2:$I$260), "ERRO")</f>
        <v>ERRO</v>
      </c>
      <c r="BF536" s="262" t="str">
        <f>IF(BS_CONTROLE[[#This Row],[Responsavel pelo boletim]]=0, "-", BS_CONTROLE[[#This Row],[Responsavel pelo boletim]])</f>
        <v>-</v>
      </c>
      <c r="BG536" s="16"/>
      <c r="BH536" s="17"/>
      <c r="BI536" s="17"/>
      <c r="BJ536" s="285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295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293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2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64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BASE_MAPA!$D$2:$D$260, BASE_MAPA!$I$2:$I$260), "ERRO")</f>
        <v>ERRO</v>
      </c>
      <c r="V537" s="275"/>
      <c r="W537" s="278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1" t="str">
        <f>IF(BS_CONTROLE[[#This Row],[Local - Partida]]=0, "-", BS_CONTROLE[[#This Row],[Local - Partida]])</f>
        <v>-</v>
      </c>
      <c r="AL537" s="281" t="str">
        <f>IF(BS_CONTROLE[[#This Row],[Local - Encerramento]]=0, "-", BS_CONTROLE[[#This Row],[Local - Encerramento]])</f>
        <v>-</v>
      </c>
      <c r="AM537" s="281" t="str">
        <f>IF(BS_CONTROLE[[#This Row],[Entre - Estações]]=0, "-", BS_CONTROLE[[#This Row],[Entre - Estações]])</f>
        <v>-</v>
      </c>
      <c r="AN537" s="281" t="str">
        <f>IF(BS_CONTROLE[[#This Row],[SB]]=0, "-", BS_CONTROLE[[#This Row],[SB]])</f>
        <v>-</v>
      </c>
      <c r="AO537" s="260" t="str">
        <f>IF(BS_CONTROLE[[#This Row],[SUB]]=0, "-", BS_CONTROLE[[#This Row],[SUB]])</f>
        <v>-</v>
      </c>
      <c r="AP537" s="261" t="str">
        <f>IF(BS_CONTROLE[[#This Row],[KM - Inicio]]=0, "-", BS_CONTROLE[[#This Row],[KM - Inicio]])</f>
        <v>-</v>
      </c>
      <c r="AQ537" s="261" t="str">
        <f>IF(BS_CONTROLE[[#This Row],[KM - Fim]]=0, "-", BS_CONTROLE[[#This Row],[KM - Fim]])</f>
        <v>-</v>
      </c>
      <c r="AR537" s="282"/>
      <c r="AS537" s="282"/>
      <c r="AT537" s="282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BASE_MAPA!$D$2:$D$260, BASE_MAPA!$I$2:$I$260), "ERRO")</f>
        <v>ERRO</v>
      </c>
      <c r="BF537" s="262" t="str">
        <f>IF(BS_CONTROLE[[#This Row],[Responsavel pelo boletim]]=0, "-", BS_CONTROLE[[#This Row],[Responsavel pelo boletim]])</f>
        <v>-</v>
      </c>
      <c r="BG537" s="16"/>
      <c r="BH537" s="17"/>
      <c r="BI537" s="17"/>
      <c r="BJ537" s="285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296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293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2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64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BASE_MAPA!$D$2:$D$260, BASE_MAPA!$I$2:$I$260), "ERRO")</f>
        <v>ERRO</v>
      </c>
      <c r="V538" s="275"/>
      <c r="W538" s="278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1" t="str">
        <f>IF(BS_CONTROLE[[#This Row],[Local - Partida]]=0, "-", BS_CONTROLE[[#This Row],[Local - Partida]])</f>
        <v>-</v>
      </c>
      <c r="AL538" s="281" t="str">
        <f>IF(BS_CONTROLE[[#This Row],[Local - Encerramento]]=0, "-", BS_CONTROLE[[#This Row],[Local - Encerramento]])</f>
        <v>-</v>
      </c>
      <c r="AM538" s="281" t="str">
        <f>IF(BS_CONTROLE[[#This Row],[Entre - Estações]]=0, "-", BS_CONTROLE[[#This Row],[Entre - Estações]])</f>
        <v>-</v>
      </c>
      <c r="AN538" s="281" t="str">
        <f>IF(BS_CONTROLE[[#This Row],[SB]]=0, "-", BS_CONTROLE[[#This Row],[SB]])</f>
        <v>-</v>
      </c>
      <c r="AO538" s="260" t="str">
        <f>IF(BS_CONTROLE[[#This Row],[SUB]]=0, "-", BS_CONTROLE[[#This Row],[SUB]])</f>
        <v>-</v>
      </c>
      <c r="AP538" s="261" t="str">
        <f>IF(BS_CONTROLE[[#This Row],[KM - Inicio]]=0, "-", BS_CONTROLE[[#This Row],[KM - Inicio]])</f>
        <v>-</v>
      </c>
      <c r="AQ538" s="261" t="str">
        <f>IF(BS_CONTROLE[[#This Row],[KM - Fim]]=0, "-", BS_CONTROLE[[#This Row],[KM - Fim]])</f>
        <v>-</v>
      </c>
      <c r="AR538" s="282"/>
      <c r="AS538" s="282"/>
      <c r="AT538" s="282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BASE_MAPA!$D$2:$D$260, BASE_MAPA!$I$2:$I$260), "ERRO")</f>
        <v>ERRO</v>
      </c>
      <c r="BF538" s="262" t="str">
        <f>IF(BS_CONTROLE[[#This Row],[Responsavel pelo boletim]]=0, "-", BS_CONTROLE[[#This Row],[Responsavel pelo boletim]])</f>
        <v>-</v>
      </c>
      <c r="BG538" s="16"/>
      <c r="BH538" s="17"/>
      <c r="BI538" s="17"/>
      <c r="BJ538" s="285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295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293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2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64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BASE_MAPA!$D$2:$D$260, BASE_MAPA!$I$2:$I$260), "ERRO")</f>
        <v>ERRO</v>
      </c>
      <c r="V539" s="275"/>
      <c r="W539" s="278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1" t="str">
        <f>IF(BS_CONTROLE[[#This Row],[Local - Partida]]=0, "-", BS_CONTROLE[[#This Row],[Local - Partida]])</f>
        <v>-</v>
      </c>
      <c r="AL539" s="281" t="str">
        <f>IF(BS_CONTROLE[[#This Row],[Local - Encerramento]]=0, "-", BS_CONTROLE[[#This Row],[Local - Encerramento]])</f>
        <v>-</v>
      </c>
      <c r="AM539" s="281" t="str">
        <f>IF(BS_CONTROLE[[#This Row],[Entre - Estações]]=0, "-", BS_CONTROLE[[#This Row],[Entre - Estações]])</f>
        <v>-</v>
      </c>
      <c r="AN539" s="281" t="str">
        <f>IF(BS_CONTROLE[[#This Row],[SB]]=0, "-", BS_CONTROLE[[#This Row],[SB]])</f>
        <v>-</v>
      </c>
      <c r="AO539" s="260" t="str">
        <f>IF(BS_CONTROLE[[#This Row],[SUB]]=0, "-", BS_CONTROLE[[#This Row],[SUB]])</f>
        <v>-</v>
      </c>
      <c r="AP539" s="261" t="str">
        <f>IF(BS_CONTROLE[[#This Row],[KM - Inicio]]=0, "-", BS_CONTROLE[[#This Row],[KM - Inicio]])</f>
        <v>-</v>
      </c>
      <c r="AQ539" s="261" t="str">
        <f>IF(BS_CONTROLE[[#This Row],[KM - Fim]]=0, "-", BS_CONTROLE[[#This Row],[KM - Fim]])</f>
        <v>-</v>
      </c>
      <c r="AR539" s="282"/>
      <c r="AS539" s="282"/>
      <c r="AT539" s="282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BASE_MAPA!$D$2:$D$260, BASE_MAPA!$I$2:$I$260), "ERRO")</f>
        <v>ERRO</v>
      </c>
      <c r="BF539" s="262" t="str">
        <f>IF(BS_CONTROLE[[#This Row],[Responsavel pelo boletim]]=0, "-", BS_CONTROLE[[#This Row],[Responsavel pelo boletim]])</f>
        <v>-</v>
      </c>
      <c r="BG539" s="16"/>
      <c r="BH539" s="17"/>
      <c r="BI539" s="17"/>
      <c r="BJ539" s="285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295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293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2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64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4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BASE_MAPA!$D$2:$D$260, BASE_MAPA!$I$2:$I$260), "ERRO")</f>
        <v>ERRO</v>
      </c>
      <c r="V540" s="275"/>
      <c r="W540" s="278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1" t="str">
        <f>IF(BS_CONTROLE[[#This Row],[Local - Partida]]=0, "-", BS_CONTROLE[[#This Row],[Local - Partida]])</f>
        <v>-</v>
      </c>
      <c r="AL540" s="281" t="str">
        <f>IF(BS_CONTROLE[[#This Row],[Local - Encerramento]]=0, "-", BS_CONTROLE[[#This Row],[Local - Encerramento]])</f>
        <v>-</v>
      </c>
      <c r="AM540" s="281" t="str">
        <f>IF(BS_CONTROLE[[#This Row],[Entre - Estações]]=0, "-", BS_CONTROLE[[#This Row],[Entre - Estações]])</f>
        <v>-</v>
      </c>
      <c r="AN540" s="281" t="str">
        <f>IF(BS_CONTROLE[[#This Row],[SB]]=0, "-", BS_CONTROLE[[#This Row],[SB]])</f>
        <v>-</v>
      </c>
      <c r="AO540" s="260" t="str">
        <f>IF(BS_CONTROLE[[#This Row],[SUB]]=0, "-", BS_CONTROLE[[#This Row],[SUB]])</f>
        <v>-</v>
      </c>
      <c r="AP540" s="261" t="str">
        <f>IF(BS_CONTROLE[[#This Row],[KM - Inicio]]=0, "-", BS_CONTROLE[[#This Row],[KM - Inicio]])</f>
        <v>-</v>
      </c>
      <c r="AQ540" s="261" t="str">
        <f>IF(BS_CONTROLE[[#This Row],[KM - Fim]]=0, "-", BS_CONTROLE[[#This Row],[KM - Fim]])</f>
        <v>-</v>
      </c>
      <c r="AR540" s="282"/>
      <c r="AS540" s="282"/>
      <c r="AT540" s="282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BASE_MAPA!$D$2:$D$260, BASE_MAPA!$I$2:$I$260), "ERRO")</f>
        <v>ERRO</v>
      </c>
      <c r="BF540" s="262" t="str">
        <f>IF(BS_CONTROLE[[#This Row],[Responsavel pelo boletim]]=0, "-", BS_CONTROLE[[#This Row],[Responsavel pelo boletim]])</f>
        <v>-</v>
      </c>
      <c r="BG540" s="16"/>
      <c r="BH540" s="17"/>
      <c r="BI540" s="17"/>
      <c r="BJ540" s="285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295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293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2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64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BASE_MAPA!$D$2:$D$260, BASE_MAPA!$I$2:$I$260), "ERRO")</f>
        <v>ERRO</v>
      </c>
      <c r="V541" s="275"/>
      <c r="W541" s="278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1" t="str">
        <f>IF(BS_CONTROLE[[#This Row],[Local - Partida]]=0, "-", BS_CONTROLE[[#This Row],[Local - Partida]])</f>
        <v>-</v>
      </c>
      <c r="AL541" s="281" t="str">
        <f>IF(BS_CONTROLE[[#This Row],[Local - Encerramento]]=0, "-", BS_CONTROLE[[#This Row],[Local - Encerramento]])</f>
        <v>-</v>
      </c>
      <c r="AM541" s="281" t="str">
        <f>IF(BS_CONTROLE[[#This Row],[Entre - Estações]]=0, "-", BS_CONTROLE[[#This Row],[Entre - Estações]])</f>
        <v>-</v>
      </c>
      <c r="AN541" s="281" t="str">
        <f>IF(BS_CONTROLE[[#This Row],[SB]]=0, "-", BS_CONTROLE[[#This Row],[SB]])</f>
        <v>-</v>
      </c>
      <c r="AO541" s="260" t="str">
        <f>IF(BS_CONTROLE[[#This Row],[SUB]]=0, "-", BS_CONTROLE[[#This Row],[SUB]])</f>
        <v>-</v>
      </c>
      <c r="AP541" s="261" t="str">
        <f>IF(BS_CONTROLE[[#This Row],[KM - Inicio]]=0, "-", BS_CONTROLE[[#This Row],[KM - Inicio]])</f>
        <v>-</v>
      </c>
      <c r="AQ541" s="261" t="str">
        <f>IF(BS_CONTROLE[[#This Row],[KM - Fim]]=0, "-", BS_CONTROLE[[#This Row],[KM - Fim]])</f>
        <v>-</v>
      </c>
      <c r="AR541" s="282"/>
      <c r="AS541" s="282"/>
      <c r="AT541" s="282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BASE_MAPA!$D$2:$D$260, BASE_MAPA!$I$2:$I$260), "ERRO")</f>
        <v>ERRO</v>
      </c>
      <c r="BF541" s="262" t="str">
        <f>IF(BS_CONTROLE[[#This Row],[Responsavel pelo boletim]]=0, "-", BS_CONTROLE[[#This Row],[Responsavel pelo boletim]])</f>
        <v>-</v>
      </c>
      <c r="BG541" s="16"/>
      <c r="BH541" s="17"/>
      <c r="BI541" s="17"/>
      <c r="BJ541" s="285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295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293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2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64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BASE_MAPA!$D$2:$D$260, BASE_MAPA!$I$2:$I$260), "ERRO")</f>
        <v>ERRO</v>
      </c>
      <c r="V542" s="275"/>
      <c r="W542" s="278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1" t="str">
        <f>IF(BS_CONTROLE[[#This Row],[Local - Partida]]=0, "-", BS_CONTROLE[[#This Row],[Local - Partida]])</f>
        <v>-</v>
      </c>
      <c r="AL542" s="281" t="str">
        <f>IF(BS_CONTROLE[[#This Row],[Local - Encerramento]]=0, "-", BS_CONTROLE[[#This Row],[Local - Encerramento]])</f>
        <v>-</v>
      </c>
      <c r="AM542" s="281" t="str">
        <f>IF(BS_CONTROLE[[#This Row],[Entre - Estações]]=0, "-", BS_CONTROLE[[#This Row],[Entre - Estações]])</f>
        <v>-</v>
      </c>
      <c r="AN542" s="281" t="str">
        <f>IF(BS_CONTROLE[[#This Row],[SB]]=0, "-", BS_CONTROLE[[#This Row],[SB]])</f>
        <v>-</v>
      </c>
      <c r="AO542" s="260" t="str">
        <f>IF(BS_CONTROLE[[#This Row],[SUB]]=0, "-", BS_CONTROLE[[#This Row],[SUB]])</f>
        <v>-</v>
      </c>
      <c r="AP542" s="261" t="str">
        <f>IF(BS_CONTROLE[[#This Row],[KM - Inicio]]=0, "-", BS_CONTROLE[[#This Row],[KM - Inicio]])</f>
        <v>-</v>
      </c>
      <c r="AQ542" s="261" t="str">
        <f>IF(BS_CONTROLE[[#This Row],[KM - Fim]]=0, "-", BS_CONTROLE[[#This Row],[KM - Fim]])</f>
        <v>-</v>
      </c>
      <c r="AR542" s="282"/>
      <c r="AS542" s="282"/>
      <c r="AT542" s="282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BASE_MAPA!$D$2:$D$260, BASE_MAPA!$I$2:$I$260), "ERRO")</f>
        <v>ERRO</v>
      </c>
      <c r="BF542" s="262" t="str">
        <f>IF(BS_CONTROLE[[#This Row],[Responsavel pelo boletim]]=0, "-", BS_CONTROLE[[#This Row],[Responsavel pelo boletim]])</f>
        <v>-</v>
      </c>
      <c r="BG542" s="16"/>
      <c r="BH542" s="17"/>
      <c r="BI542" s="17"/>
      <c r="BJ542" s="285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295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293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2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64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4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BASE_MAPA!$D$2:$D$260, BASE_MAPA!$I$2:$I$260), "ERRO")</f>
        <v>ERRO</v>
      </c>
      <c r="V543" s="275"/>
      <c r="W543" s="278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1" t="str">
        <f>IF(BS_CONTROLE[[#This Row],[Local - Partida]]=0, "-", BS_CONTROLE[[#This Row],[Local - Partida]])</f>
        <v>-</v>
      </c>
      <c r="AL543" s="281" t="str">
        <f>IF(BS_CONTROLE[[#This Row],[Local - Encerramento]]=0, "-", BS_CONTROLE[[#This Row],[Local - Encerramento]])</f>
        <v>-</v>
      </c>
      <c r="AM543" s="281" t="str">
        <f>IF(BS_CONTROLE[[#This Row],[Entre - Estações]]=0, "-", BS_CONTROLE[[#This Row],[Entre - Estações]])</f>
        <v>-</v>
      </c>
      <c r="AN543" s="281" t="str">
        <f>IF(BS_CONTROLE[[#This Row],[SB]]=0, "-", BS_CONTROLE[[#This Row],[SB]])</f>
        <v>-</v>
      </c>
      <c r="AO543" s="260" t="str">
        <f>IF(BS_CONTROLE[[#This Row],[SUB]]=0, "-", BS_CONTROLE[[#This Row],[SUB]])</f>
        <v>-</v>
      </c>
      <c r="AP543" s="261" t="str">
        <f>IF(BS_CONTROLE[[#This Row],[KM - Inicio]]=0, "-", BS_CONTROLE[[#This Row],[KM - Inicio]])</f>
        <v>-</v>
      </c>
      <c r="AQ543" s="261" t="str">
        <f>IF(BS_CONTROLE[[#This Row],[KM - Fim]]=0, "-", BS_CONTROLE[[#This Row],[KM - Fim]])</f>
        <v>-</v>
      </c>
      <c r="AR543" s="282"/>
      <c r="AS543" s="282"/>
      <c r="AT543" s="282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BASE_MAPA!$D$2:$D$260, BASE_MAPA!$I$2:$I$260), "ERRO")</f>
        <v>ERRO</v>
      </c>
      <c r="BF543" s="262" t="str">
        <f>IF(BS_CONTROLE[[#This Row],[Responsavel pelo boletim]]=0, "-", BS_CONTROLE[[#This Row],[Responsavel pelo boletim]])</f>
        <v>-</v>
      </c>
      <c r="BG543" s="16"/>
      <c r="BH543" s="17"/>
      <c r="BI543" s="17"/>
      <c r="BJ543" s="285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295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293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2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64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BASE_MAPA!$D$2:$D$260, BASE_MAPA!$I$2:$I$260), "ERRO")</f>
        <v>ERRO</v>
      </c>
      <c r="V544" s="275"/>
      <c r="W544" s="278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1" t="str">
        <f>IF(BS_CONTROLE[[#This Row],[Local - Partida]]=0, "-", BS_CONTROLE[[#This Row],[Local - Partida]])</f>
        <v>-</v>
      </c>
      <c r="AL544" s="281" t="str">
        <f>IF(BS_CONTROLE[[#This Row],[Local - Encerramento]]=0, "-", BS_CONTROLE[[#This Row],[Local - Encerramento]])</f>
        <v>-</v>
      </c>
      <c r="AM544" s="281" t="str">
        <f>IF(BS_CONTROLE[[#This Row],[Entre - Estações]]=0, "-", BS_CONTROLE[[#This Row],[Entre - Estações]])</f>
        <v>-</v>
      </c>
      <c r="AN544" s="281" t="str">
        <f>IF(BS_CONTROLE[[#This Row],[SB]]=0, "-", BS_CONTROLE[[#This Row],[SB]])</f>
        <v>-</v>
      </c>
      <c r="AO544" s="260" t="str">
        <f>IF(BS_CONTROLE[[#This Row],[SUB]]=0, "-", BS_CONTROLE[[#This Row],[SUB]])</f>
        <v>-</v>
      </c>
      <c r="AP544" s="261" t="str">
        <f>IF(BS_CONTROLE[[#This Row],[KM - Inicio]]=0, "-", BS_CONTROLE[[#This Row],[KM - Inicio]])</f>
        <v>-</v>
      </c>
      <c r="AQ544" s="261" t="str">
        <f>IF(BS_CONTROLE[[#This Row],[KM - Fim]]=0, "-", BS_CONTROLE[[#This Row],[KM - Fim]])</f>
        <v>-</v>
      </c>
      <c r="AR544" s="282"/>
      <c r="AS544" s="282"/>
      <c r="AT544" s="282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BASE_MAPA!$D$2:$D$260, BASE_MAPA!$I$2:$I$260), "ERRO")</f>
        <v>ERRO</v>
      </c>
      <c r="BF544" s="262" t="str">
        <f>IF(BS_CONTROLE[[#This Row],[Responsavel pelo boletim]]=0, "-", BS_CONTROLE[[#This Row],[Responsavel pelo boletim]])</f>
        <v>-</v>
      </c>
      <c r="BG544" s="16"/>
      <c r="BH544" s="17"/>
      <c r="BI544" s="17"/>
      <c r="BJ544" s="285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295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293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2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64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4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BASE_MAPA!$D$2:$D$260, BASE_MAPA!$I$2:$I$260), "ERRO")</f>
        <v>ERRO</v>
      </c>
      <c r="V545" s="275"/>
      <c r="W545" s="278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1" t="str">
        <f>IF(BS_CONTROLE[[#This Row],[Local - Partida]]=0, "-", BS_CONTROLE[[#This Row],[Local - Partida]])</f>
        <v>-</v>
      </c>
      <c r="AL545" s="281" t="str">
        <f>IF(BS_CONTROLE[[#This Row],[Local - Encerramento]]=0, "-", BS_CONTROLE[[#This Row],[Local - Encerramento]])</f>
        <v>-</v>
      </c>
      <c r="AM545" s="281" t="str">
        <f>IF(BS_CONTROLE[[#This Row],[Entre - Estações]]=0, "-", BS_CONTROLE[[#This Row],[Entre - Estações]])</f>
        <v>-</v>
      </c>
      <c r="AN545" s="281" t="str">
        <f>IF(BS_CONTROLE[[#This Row],[SB]]=0, "-", BS_CONTROLE[[#This Row],[SB]])</f>
        <v>-</v>
      </c>
      <c r="AO545" s="260" t="str">
        <f>IF(BS_CONTROLE[[#This Row],[SUB]]=0, "-", BS_CONTROLE[[#This Row],[SUB]])</f>
        <v>-</v>
      </c>
      <c r="AP545" s="261" t="str">
        <f>IF(BS_CONTROLE[[#This Row],[KM - Inicio]]=0, "-", BS_CONTROLE[[#This Row],[KM - Inicio]])</f>
        <v>-</v>
      </c>
      <c r="AQ545" s="261" t="str">
        <f>IF(BS_CONTROLE[[#This Row],[KM - Fim]]=0, "-", BS_CONTROLE[[#This Row],[KM - Fim]])</f>
        <v>-</v>
      </c>
      <c r="AR545" s="282"/>
      <c r="AS545" s="282"/>
      <c r="AT545" s="282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BASE_MAPA!$D$2:$D$260, BASE_MAPA!$I$2:$I$260), "ERRO")</f>
        <v>ERRO</v>
      </c>
      <c r="BF545" s="262" t="str">
        <f>IF(BS_CONTROLE[[#This Row],[Responsavel pelo boletim]]=0, "-", BS_CONTROLE[[#This Row],[Responsavel pelo boletim]])</f>
        <v>-</v>
      </c>
      <c r="BG545" s="16"/>
      <c r="BH545" s="17"/>
      <c r="BI545" s="17"/>
      <c r="BJ545" s="285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295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293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2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64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BASE_MAPA!$D$2:$D$260, BASE_MAPA!$I$2:$I$260), "ERRO")</f>
        <v>ERRO</v>
      </c>
      <c r="V546" s="275"/>
      <c r="W546" s="278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1" t="str">
        <f>IF(BS_CONTROLE[[#This Row],[Local - Partida]]=0, "-", BS_CONTROLE[[#This Row],[Local - Partida]])</f>
        <v>-</v>
      </c>
      <c r="AL546" s="281" t="str">
        <f>IF(BS_CONTROLE[[#This Row],[Local - Encerramento]]=0, "-", BS_CONTROLE[[#This Row],[Local - Encerramento]])</f>
        <v>-</v>
      </c>
      <c r="AM546" s="281" t="str">
        <f>IF(BS_CONTROLE[[#This Row],[Entre - Estações]]=0, "-", BS_CONTROLE[[#This Row],[Entre - Estações]])</f>
        <v>-</v>
      </c>
      <c r="AN546" s="281" t="str">
        <f>IF(BS_CONTROLE[[#This Row],[SB]]=0, "-", BS_CONTROLE[[#This Row],[SB]])</f>
        <v>-</v>
      </c>
      <c r="AO546" s="260" t="str">
        <f>IF(BS_CONTROLE[[#This Row],[SUB]]=0, "-", BS_CONTROLE[[#This Row],[SUB]])</f>
        <v>-</v>
      </c>
      <c r="AP546" s="261" t="str">
        <f>IF(BS_CONTROLE[[#This Row],[KM - Inicio]]=0, "-", BS_CONTROLE[[#This Row],[KM - Inicio]])</f>
        <v>-</v>
      </c>
      <c r="AQ546" s="261" t="str">
        <f>IF(BS_CONTROLE[[#This Row],[KM - Fim]]=0, "-", BS_CONTROLE[[#This Row],[KM - Fim]])</f>
        <v>-</v>
      </c>
      <c r="AR546" s="282"/>
      <c r="AS546" s="282"/>
      <c r="AT546" s="282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BASE_MAPA!$D$2:$D$260, BASE_MAPA!$I$2:$I$260), "ERRO")</f>
        <v>ERRO</v>
      </c>
      <c r="BF546" s="262" t="str">
        <f>IF(BS_CONTROLE[[#This Row],[Responsavel pelo boletim]]=0, "-", BS_CONTROLE[[#This Row],[Responsavel pelo boletim]])</f>
        <v>-</v>
      </c>
      <c r="BG546" s="16"/>
      <c r="BH546" s="17"/>
      <c r="BI546" s="17"/>
      <c r="BJ546" s="285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295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293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2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64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4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BASE_MAPA!$D$2:$D$260, BASE_MAPA!$I$2:$I$260), "ERRO")</f>
        <v>ERRO</v>
      </c>
      <c r="V547" s="275"/>
      <c r="W547" s="278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1" t="str">
        <f>IF(BS_CONTROLE[[#This Row],[Local - Partida]]=0, "-", BS_CONTROLE[[#This Row],[Local - Partida]])</f>
        <v>-</v>
      </c>
      <c r="AL547" s="281" t="str">
        <f>IF(BS_CONTROLE[[#This Row],[Local - Encerramento]]=0, "-", BS_CONTROLE[[#This Row],[Local - Encerramento]])</f>
        <v>-</v>
      </c>
      <c r="AM547" s="281" t="str">
        <f>IF(BS_CONTROLE[[#This Row],[Entre - Estações]]=0, "-", BS_CONTROLE[[#This Row],[Entre - Estações]])</f>
        <v>-</v>
      </c>
      <c r="AN547" s="281" t="str">
        <f>IF(BS_CONTROLE[[#This Row],[SB]]=0, "-", BS_CONTROLE[[#This Row],[SB]])</f>
        <v>-</v>
      </c>
      <c r="AO547" s="260" t="str">
        <f>IF(BS_CONTROLE[[#This Row],[SUB]]=0, "-", BS_CONTROLE[[#This Row],[SUB]])</f>
        <v>-</v>
      </c>
      <c r="AP547" s="261" t="str">
        <f>IF(BS_CONTROLE[[#This Row],[KM - Inicio]]=0, "-", BS_CONTROLE[[#This Row],[KM - Inicio]])</f>
        <v>-</v>
      </c>
      <c r="AQ547" s="261" t="str">
        <f>IF(BS_CONTROLE[[#This Row],[KM - Fim]]=0, "-", BS_CONTROLE[[#This Row],[KM - Fim]])</f>
        <v>-</v>
      </c>
      <c r="AR547" s="282"/>
      <c r="AS547" s="282"/>
      <c r="AT547" s="282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BASE_MAPA!$D$2:$D$260, BASE_MAPA!$I$2:$I$260), "ERRO")</f>
        <v>ERRO</v>
      </c>
      <c r="BF547" s="262" t="str">
        <f>IF(BS_CONTROLE[[#This Row],[Responsavel pelo boletim]]=0, "-", BS_CONTROLE[[#This Row],[Responsavel pelo boletim]])</f>
        <v>-</v>
      </c>
      <c r="BG547" s="16"/>
      <c r="BH547" s="17"/>
      <c r="BI547" s="17"/>
      <c r="BJ547" s="285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295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293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2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64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4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BASE_MAPA!$D$2:$D$260, BASE_MAPA!$I$2:$I$260), "ERRO")</f>
        <v>ERRO</v>
      </c>
      <c r="V548" s="275"/>
      <c r="W548" s="278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1" t="str">
        <f>IF(BS_CONTROLE[[#This Row],[Local - Partida]]=0, "-", BS_CONTROLE[[#This Row],[Local - Partida]])</f>
        <v>-</v>
      </c>
      <c r="AL548" s="281" t="str">
        <f>IF(BS_CONTROLE[[#This Row],[Local - Encerramento]]=0, "-", BS_CONTROLE[[#This Row],[Local - Encerramento]])</f>
        <v>-</v>
      </c>
      <c r="AM548" s="281" t="str">
        <f>IF(BS_CONTROLE[[#This Row],[Entre - Estações]]=0, "-", BS_CONTROLE[[#This Row],[Entre - Estações]])</f>
        <v>-</v>
      </c>
      <c r="AN548" s="281" t="str">
        <f>IF(BS_CONTROLE[[#This Row],[SB]]=0, "-", BS_CONTROLE[[#This Row],[SB]])</f>
        <v>-</v>
      </c>
      <c r="AO548" s="260" t="str">
        <f>IF(BS_CONTROLE[[#This Row],[SUB]]=0, "-", BS_CONTROLE[[#This Row],[SUB]])</f>
        <v>-</v>
      </c>
      <c r="AP548" s="261" t="str">
        <f>IF(BS_CONTROLE[[#This Row],[KM - Inicio]]=0, "-", BS_CONTROLE[[#This Row],[KM - Inicio]])</f>
        <v>-</v>
      </c>
      <c r="AQ548" s="261" t="str">
        <f>IF(BS_CONTROLE[[#This Row],[KM - Fim]]=0, "-", BS_CONTROLE[[#This Row],[KM - Fim]])</f>
        <v>-</v>
      </c>
      <c r="AR548" s="282"/>
      <c r="AS548" s="282"/>
      <c r="AT548" s="282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BASE_MAPA!$D$2:$D$260, BASE_MAPA!$I$2:$I$260), "ERRO")</f>
        <v>ERRO</v>
      </c>
      <c r="BF548" s="262" t="str">
        <f>IF(BS_CONTROLE[[#This Row],[Responsavel pelo boletim]]=0, "-", BS_CONTROLE[[#This Row],[Responsavel pelo boletim]])</f>
        <v>-</v>
      </c>
      <c r="BG548" s="16"/>
      <c r="BH548" s="17"/>
      <c r="BI548" s="17"/>
      <c r="BJ548" s="285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295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293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2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64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BASE_MAPA!$D$2:$D$260, BASE_MAPA!$I$2:$I$260), "ERRO")</f>
        <v>ERRO</v>
      </c>
      <c r="V549" s="275"/>
      <c r="W549" s="278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1" t="str">
        <f>IF(BS_CONTROLE[[#This Row],[Local - Partida]]=0, "-", BS_CONTROLE[[#This Row],[Local - Partida]])</f>
        <v>-</v>
      </c>
      <c r="AL549" s="281" t="str">
        <f>IF(BS_CONTROLE[[#This Row],[Local - Encerramento]]=0, "-", BS_CONTROLE[[#This Row],[Local - Encerramento]])</f>
        <v>-</v>
      </c>
      <c r="AM549" s="281" t="str">
        <f>IF(BS_CONTROLE[[#This Row],[Entre - Estações]]=0, "-", BS_CONTROLE[[#This Row],[Entre - Estações]])</f>
        <v>-</v>
      </c>
      <c r="AN549" s="281" t="str">
        <f>IF(BS_CONTROLE[[#This Row],[SB]]=0, "-", BS_CONTROLE[[#This Row],[SB]])</f>
        <v>-</v>
      </c>
      <c r="AO549" s="260" t="str">
        <f>IF(BS_CONTROLE[[#This Row],[SUB]]=0, "-", BS_CONTROLE[[#This Row],[SUB]])</f>
        <v>-</v>
      </c>
      <c r="AP549" s="261" t="str">
        <f>IF(BS_CONTROLE[[#This Row],[KM - Inicio]]=0, "-", BS_CONTROLE[[#This Row],[KM - Inicio]])</f>
        <v>-</v>
      </c>
      <c r="AQ549" s="261" t="str">
        <f>IF(BS_CONTROLE[[#This Row],[KM - Fim]]=0, "-", BS_CONTROLE[[#This Row],[KM - Fim]])</f>
        <v>-</v>
      </c>
      <c r="AR549" s="282"/>
      <c r="AS549" s="282"/>
      <c r="AT549" s="282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BASE_MAPA!$D$2:$D$260, BASE_MAPA!$I$2:$I$260), "ERRO")</f>
        <v>ERRO</v>
      </c>
      <c r="BF549" s="262" t="str">
        <f>IF(BS_CONTROLE[[#This Row],[Responsavel pelo boletim]]=0, "-", BS_CONTROLE[[#This Row],[Responsavel pelo boletim]])</f>
        <v>-</v>
      </c>
      <c r="BG549" s="16"/>
      <c r="BH549" s="17"/>
      <c r="BI549" s="17"/>
      <c r="BJ549" s="285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296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293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2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64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4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BASE_MAPA!$D$2:$D$260, BASE_MAPA!$I$2:$I$260), "ERRO")</f>
        <v>ERRO</v>
      </c>
      <c r="V550" s="275"/>
      <c r="W550" s="278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1" t="str">
        <f>IF(BS_CONTROLE[[#This Row],[Local - Partida]]=0, "-", BS_CONTROLE[[#This Row],[Local - Partida]])</f>
        <v>-</v>
      </c>
      <c r="AL550" s="281" t="str">
        <f>IF(BS_CONTROLE[[#This Row],[Local - Encerramento]]=0, "-", BS_CONTROLE[[#This Row],[Local - Encerramento]])</f>
        <v>-</v>
      </c>
      <c r="AM550" s="281" t="str">
        <f>IF(BS_CONTROLE[[#This Row],[Entre - Estações]]=0, "-", BS_CONTROLE[[#This Row],[Entre - Estações]])</f>
        <v>-</v>
      </c>
      <c r="AN550" s="281" t="str">
        <f>IF(BS_CONTROLE[[#This Row],[SB]]=0, "-", BS_CONTROLE[[#This Row],[SB]])</f>
        <v>-</v>
      </c>
      <c r="AO550" s="260" t="str">
        <f>IF(BS_CONTROLE[[#This Row],[SUB]]=0, "-", BS_CONTROLE[[#This Row],[SUB]])</f>
        <v>-</v>
      </c>
      <c r="AP550" s="261" t="str">
        <f>IF(BS_CONTROLE[[#This Row],[KM - Inicio]]=0, "-", BS_CONTROLE[[#This Row],[KM - Inicio]])</f>
        <v>-</v>
      </c>
      <c r="AQ550" s="261" t="str">
        <f>IF(BS_CONTROLE[[#This Row],[KM - Fim]]=0, "-", BS_CONTROLE[[#This Row],[KM - Fim]])</f>
        <v>-</v>
      </c>
      <c r="AR550" s="282"/>
      <c r="AS550" s="282"/>
      <c r="AT550" s="282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BASE_MAPA!$D$2:$D$260, BASE_MAPA!$I$2:$I$260), "ERRO")</f>
        <v>ERRO</v>
      </c>
      <c r="BF550" s="262" t="str">
        <f>IF(BS_CONTROLE[[#This Row],[Responsavel pelo boletim]]=0, "-", BS_CONTROLE[[#This Row],[Responsavel pelo boletim]])</f>
        <v>-</v>
      </c>
      <c r="BG550" s="16"/>
      <c r="BH550" s="17"/>
      <c r="BI550" s="17"/>
      <c r="BJ550" s="285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295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293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2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64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BASE_MAPA!$D$2:$D$260, BASE_MAPA!$I$2:$I$260), "ERRO")</f>
        <v>ERRO</v>
      </c>
      <c r="V551" s="275"/>
      <c r="W551" s="278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1" t="str">
        <f>IF(BS_CONTROLE[[#This Row],[Local - Partida]]=0, "-", BS_CONTROLE[[#This Row],[Local - Partida]])</f>
        <v>-</v>
      </c>
      <c r="AL551" s="281" t="str">
        <f>IF(BS_CONTROLE[[#This Row],[Local - Encerramento]]=0, "-", BS_CONTROLE[[#This Row],[Local - Encerramento]])</f>
        <v>-</v>
      </c>
      <c r="AM551" s="281" t="str">
        <f>IF(BS_CONTROLE[[#This Row],[Entre - Estações]]=0, "-", BS_CONTROLE[[#This Row],[Entre - Estações]])</f>
        <v>-</v>
      </c>
      <c r="AN551" s="281" t="str">
        <f>IF(BS_CONTROLE[[#This Row],[SB]]=0, "-", BS_CONTROLE[[#This Row],[SB]])</f>
        <v>-</v>
      </c>
      <c r="AO551" s="260" t="str">
        <f>IF(BS_CONTROLE[[#This Row],[SUB]]=0, "-", BS_CONTROLE[[#This Row],[SUB]])</f>
        <v>-</v>
      </c>
      <c r="AP551" s="261" t="str">
        <f>IF(BS_CONTROLE[[#This Row],[KM - Inicio]]=0, "-", BS_CONTROLE[[#This Row],[KM - Inicio]])</f>
        <v>-</v>
      </c>
      <c r="AQ551" s="261" t="str">
        <f>IF(BS_CONTROLE[[#This Row],[KM - Fim]]=0, "-", BS_CONTROLE[[#This Row],[KM - Fim]])</f>
        <v>-</v>
      </c>
      <c r="AR551" s="282"/>
      <c r="AS551" s="282"/>
      <c r="AT551" s="282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BASE_MAPA!$D$2:$D$260, BASE_MAPA!$I$2:$I$260), "ERRO")</f>
        <v>ERRO</v>
      </c>
      <c r="BF551" s="262" t="str">
        <f>IF(BS_CONTROLE[[#This Row],[Responsavel pelo boletim]]=0, "-", BS_CONTROLE[[#This Row],[Responsavel pelo boletim]])</f>
        <v>-</v>
      </c>
      <c r="BG551" s="16"/>
      <c r="BH551" s="17"/>
      <c r="BI551" s="17"/>
      <c r="BJ551" s="285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295">
        <v>547</v>
      </c>
      <c r="F552" s="163"/>
      <c r="G552" s="160"/>
      <c r="H552" s="181"/>
      <c r="I552" s="181"/>
      <c r="J552" s="161"/>
      <c r="K552" s="161"/>
      <c r="L552" s="180"/>
      <c r="M552" s="233"/>
      <c r="N552" s="274"/>
      <c r="O552" s="181"/>
      <c r="P552" s="181"/>
      <c r="Q552" s="180"/>
      <c r="R552" s="182"/>
      <c r="S552" s="163"/>
      <c r="T552" s="163"/>
      <c r="U552" s="162"/>
      <c r="V552" s="277"/>
      <c r="W552" s="280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1" t="str">
        <f>IF(BS_CONTROLE[[#This Row],[Local - Partida]]=0, "-", BS_CONTROLE[[#This Row],[Local - Partida]])</f>
        <v>-</v>
      </c>
      <c r="AL552" s="281" t="str">
        <f>IF(BS_CONTROLE[[#This Row],[Local - Encerramento]]=0, "-", BS_CONTROLE[[#This Row],[Local - Encerramento]])</f>
        <v>-</v>
      </c>
      <c r="AM552" s="281" t="str">
        <f>IF(BS_CONTROLE[[#This Row],[Entre - Estações]]=0, "-", BS_CONTROLE[[#This Row],[Entre - Estações]])</f>
        <v>-</v>
      </c>
      <c r="AN552" s="281" t="str">
        <f>IF(BS_CONTROLE[[#This Row],[SB]]=0, "-", BS_CONTROLE[[#This Row],[SB]])</f>
        <v>-</v>
      </c>
      <c r="AO552" s="260" t="str">
        <f>IF(BS_CONTROLE[[#This Row],[SUB]]=0, "-", BS_CONTROLE[[#This Row],[SUB]])</f>
        <v>-</v>
      </c>
      <c r="AP552" s="261" t="str">
        <f>IF(BS_CONTROLE[[#This Row],[KM - Inicio]]=0, "-", BS_CONTROLE[[#This Row],[KM - Inicio]])</f>
        <v>-</v>
      </c>
      <c r="AQ552" s="261" t="str">
        <f>IF(BS_CONTROLE[[#This Row],[KM - Fim]]=0, "-", BS_CONTROLE[[#This Row],[KM - Fim]])</f>
        <v>-</v>
      </c>
      <c r="AR552" s="282"/>
      <c r="AS552" s="282"/>
      <c r="AT552" s="282"/>
      <c r="AU552" s="283"/>
      <c r="AV552" s="283"/>
      <c r="AW552" s="283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BASE_MAPA!$D$2:$D$260, BASE_MAPA!$I$2:$I$260), "ERRO")</f>
        <v>ERRO</v>
      </c>
      <c r="BF552" s="262" t="str">
        <f>IF(BS_CONTROLE[[#This Row],[Responsavel pelo boletim]]=0, "-", BS_CONTROLE[[#This Row],[Responsavel pelo boletim]])</f>
        <v>-</v>
      </c>
      <c r="BG552" s="189"/>
      <c r="BH552" s="190"/>
      <c r="BI552" s="190"/>
      <c r="BJ552" s="286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53"/>
      <c r="D553" s="254"/>
      <c r="E553" s="295">
        <v>548</v>
      </c>
      <c r="F553" s="163"/>
      <c r="G553" s="160"/>
      <c r="H553" s="165"/>
      <c r="I553" s="165"/>
      <c r="J553" s="233"/>
      <c r="K553" s="233"/>
      <c r="L553" s="180"/>
      <c r="M553" s="233"/>
      <c r="N553" s="274"/>
      <c r="O553" s="165"/>
      <c r="P553" s="165"/>
      <c r="Q553" s="180"/>
      <c r="R553" s="182"/>
      <c r="S553" s="163"/>
      <c r="T553" s="163"/>
      <c r="U553" s="162"/>
      <c r="V553" s="277"/>
      <c r="W553" s="280"/>
      <c r="X553" s="254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81"/>
      <c r="AL553" s="281"/>
      <c r="AM553" s="281"/>
      <c r="AN553" s="281"/>
      <c r="AO553" s="260"/>
      <c r="AP553" s="261"/>
      <c r="AQ553" s="261"/>
      <c r="AR553" s="282"/>
      <c r="AS553" s="282"/>
      <c r="AT553" s="282"/>
      <c r="AU553" s="284"/>
      <c r="AV553" s="284"/>
      <c r="AW553" s="284"/>
      <c r="AX553" s="255"/>
      <c r="AY553" s="187"/>
      <c r="AZ553" s="163"/>
      <c r="BA553" s="256"/>
      <c r="BB553" s="182"/>
      <c r="BC553" s="71"/>
      <c r="BD553" s="71"/>
      <c r="BE553" s="164"/>
      <c r="BF553" s="262"/>
      <c r="BG553" s="189"/>
      <c r="BH553" s="257"/>
      <c r="BI553" s="257"/>
      <c r="BJ553" s="287"/>
      <c r="BK553" s="258"/>
      <c r="BL553" s="189"/>
      <c r="BM553" s="183"/>
      <c r="BN553" s="183"/>
      <c r="BO553" s="215"/>
      <c r="BP553" s="258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53"/>
      <c r="D554" s="254"/>
      <c r="E554" s="295">
        <v>549</v>
      </c>
      <c r="F554" s="163"/>
      <c r="G554" s="160"/>
      <c r="H554" s="165"/>
      <c r="I554" s="165"/>
      <c r="J554" s="233"/>
      <c r="K554" s="233"/>
      <c r="L554" s="180"/>
      <c r="M554" s="233"/>
      <c r="N554" s="274"/>
      <c r="O554" s="165"/>
      <c r="P554" s="165"/>
      <c r="Q554" s="180"/>
      <c r="R554" s="182"/>
      <c r="S554" s="163"/>
      <c r="T554" s="163"/>
      <c r="U554" s="162"/>
      <c r="V554" s="277"/>
      <c r="W554" s="280"/>
      <c r="X554" s="254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81"/>
      <c r="AL554" s="281"/>
      <c r="AM554" s="281"/>
      <c r="AN554" s="281"/>
      <c r="AO554" s="260"/>
      <c r="AP554" s="261"/>
      <c r="AQ554" s="261"/>
      <c r="AR554" s="282"/>
      <c r="AS554" s="282"/>
      <c r="AT554" s="282"/>
      <c r="AU554" s="284"/>
      <c r="AV554" s="284"/>
      <c r="AW554" s="284"/>
      <c r="AX554" s="255"/>
      <c r="AY554" s="187"/>
      <c r="AZ554" s="163"/>
      <c r="BA554" s="256"/>
      <c r="BB554" s="182"/>
      <c r="BC554" s="71"/>
      <c r="BD554" s="71"/>
      <c r="BE554" s="164"/>
      <c r="BF554" s="262"/>
      <c r="BG554" s="189"/>
      <c r="BH554" s="257"/>
      <c r="BI554" s="257"/>
      <c r="BJ554" s="287"/>
      <c r="BK554" s="258"/>
      <c r="BL554" s="189"/>
      <c r="BM554" s="183"/>
      <c r="BN554" s="183"/>
      <c r="BO554" s="215"/>
      <c r="BP554" s="258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53"/>
      <c r="D555" s="254"/>
      <c r="E555" s="295">
        <v>550</v>
      </c>
      <c r="F555" s="163"/>
      <c r="G555" s="160"/>
      <c r="H555" s="165"/>
      <c r="I555" s="165"/>
      <c r="J555" s="233"/>
      <c r="K555" s="233"/>
      <c r="L555" s="180"/>
      <c r="M555" s="233"/>
      <c r="N555" s="274"/>
      <c r="O555" s="165"/>
      <c r="P555" s="165"/>
      <c r="Q555" s="180"/>
      <c r="R555" s="182"/>
      <c r="S555" s="163"/>
      <c r="T555" s="163"/>
      <c r="U555" s="162"/>
      <c r="V555" s="277"/>
      <c r="W555" s="280"/>
      <c r="X555" s="254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81"/>
      <c r="AL555" s="281"/>
      <c r="AM555" s="281"/>
      <c r="AN555" s="281"/>
      <c r="AO555" s="260"/>
      <c r="AP555" s="261"/>
      <c r="AQ555" s="261"/>
      <c r="AR555" s="282"/>
      <c r="AS555" s="282"/>
      <c r="AT555" s="282"/>
      <c r="AU555" s="284"/>
      <c r="AV555" s="284"/>
      <c r="AW555" s="284"/>
      <c r="AX555" s="255"/>
      <c r="AY555" s="187"/>
      <c r="AZ555" s="163"/>
      <c r="BA555" s="256"/>
      <c r="BB555" s="182"/>
      <c r="BC555" s="71"/>
      <c r="BD555" s="71"/>
      <c r="BE555" s="164"/>
      <c r="BF555" s="262"/>
      <c r="BG555" s="189"/>
      <c r="BH555" s="257"/>
      <c r="BI555" s="257"/>
      <c r="BJ555" s="287"/>
      <c r="BK555" s="258"/>
      <c r="BL555" s="189"/>
      <c r="BM555" s="183"/>
      <c r="BN555" s="183"/>
      <c r="BO555" s="215"/>
      <c r="BP555" s="258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53"/>
      <c r="D556" s="254"/>
      <c r="E556" s="295">
        <v>551</v>
      </c>
      <c r="F556" s="163"/>
      <c r="G556" s="160"/>
      <c r="H556" s="165"/>
      <c r="I556" s="165"/>
      <c r="J556" s="233"/>
      <c r="K556" s="233"/>
      <c r="L556" s="180"/>
      <c r="M556" s="233"/>
      <c r="N556" s="274"/>
      <c r="O556" s="165"/>
      <c r="P556" s="165"/>
      <c r="Q556" s="180"/>
      <c r="R556" s="182"/>
      <c r="S556" s="163"/>
      <c r="T556" s="163"/>
      <c r="U556" s="162"/>
      <c r="V556" s="277"/>
      <c r="W556" s="280"/>
      <c r="X556" s="254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81"/>
      <c r="AL556" s="281"/>
      <c r="AM556" s="281"/>
      <c r="AN556" s="281"/>
      <c r="AO556" s="260"/>
      <c r="AP556" s="261"/>
      <c r="AQ556" s="261"/>
      <c r="AR556" s="282"/>
      <c r="AS556" s="282"/>
      <c r="AT556" s="282"/>
      <c r="AU556" s="284"/>
      <c r="AV556" s="284"/>
      <c r="AW556" s="284"/>
      <c r="AX556" s="255"/>
      <c r="AY556" s="187"/>
      <c r="AZ556" s="163"/>
      <c r="BA556" s="256"/>
      <c r="BB556" s="182"/>
      <c r="BC556" s="71"/>
      <c r="BD556" s="71"/>
      <c r="BE556" s="164"/>
      <c r="BF556" s="262"/>
      <c r="BG556" s="189"/>
      <c r="BH556" s="257"/>
      <c r="BI556" s="257"/>
      <c r="BJ556" s="287"/>
      <c r="BK556" s="258"/>
      <c r="BL556" s="189"/>
      <c r="BM556" s="183"/>
      <c r="BN556" s="183"/>
      <c r="BO556" s="215"/>
      <c r="BP556" s="258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53"/>
      <c r="D557" s="254"/>
      <c r="E557" s="295">
        <v>552</v>
      </c>
      <c r="F557" s="163"/>
      <c r="G557" s="160"/>
      <c r="H557" s="165"/>
      <c r="I557" s="165"/>
      <c r="J557" s="233"/>
      <c r="K557" s="233"/>
      <c r="L557" s="180"/>
      <c r="M557" s="233"/>
      <c r="N557" s="274"/>
      <c r="O557" s="165"/>
      <c r="P557" s="165"/>
      <c r="Q557" s="180"/>
      <c r="R557" s="182"/>
      <c r="S557" s="163"/>
      <c r="T557" s="163"/>
      <c r="U557" s="162"/>
      <c r="V557" s="277"/>
      <c r="W557" s="280"/>
      <c r="X557" s="254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81"/>
      <c r="AL557" s="281"/>
      <c r="AM557" s="281"/>
      <c r="AN557" s="281"/>
      <c r="AO557" s="260"/>
      <c r="AP557" s="261"/>
      <c r="AQ557" s="261"/>
      <c r="AR557" s="282"/>
      <c r="AS557" s="282"/>
      <c r="AT557" s="282"/>
      <c r="AU557" s="284"/>
      <c r="AV557" s="284"/>
      <c r="AW557" s="284"/>
      <c r="AX557" s="255"/>
      <c r="AY557" s="187"/>
      <c r="AZ557" s="163"/>
      <c r="BA557" s="256"/>
      <c r="BB557" s="182"/>
      <c r="BC557" s="71"/>
      <c r="BD557" s="71"/>
      <c r="BE557" s="164"/>
      <c r="BF557" s="262"/>
      <c r="BG557" s="189"/>
      <c r="BH557" s="257"/>
      <c r="BI557" s="257"/>
      <c r="BJ557" s="287"/>
      <c r="BK557" s="258"/>
      <c r="BL557" s="189"/>
      <c r="BM557" s="183"/>
      <c r="BN557" s="183"/>
      <c r="BO557" s="215"/>
      <c r="BP557" s="258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53"/>
      <c r="D558" s="254"/>
      <c r="E558" s="295">
        <v>553</v>
      </c>
      <c r="F558" s="163"/>
      <c r="G558" s="160"/>
      <c r="H558" s="165"/>
      <c r="I558" s="165"/>
      <c r="J558" s="233"/>
      <c r="K558" s="233"/>
      <c r="L558" s="180"/>
      <c r="M558" s="233"/>
      <c r="N558" s="274"/>
      <c r="O558" s="165"/>
      <c r="P558" s="165"/>
      <c r="Q558" s="180"/>
      <c r="R558" s="182"/>
      <c r="S558" s="163"/>
      <c r="T558" s="163"/>
      <c r="U558" s="162"/>
      <c r="V558" s="277"/>
      <c r="W558" s="280"/>
      <c r="X558" s="254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81"/>
      <c r="AL558" s="281"/>
      <c r="AM558" s="281"/>
      <c r="AN558" s="281"/>
      <c r="AO558" s="260"/>
      <c r="AP558" s="261"/>
      <c r="AQ558" s="261"/>
      <c r="AR558" s="282"/>
      <c r="AS558" s="282"/>
      <c r="AT558" s="282"/>
      <c r="AU558" s="284"/>
      <c r="AV558" s="284"/>
      <c r="AW558" s="284"/>
      <c r="AX558" s="255"/>
      <c r="AY558" s="187"/>
      <c r="AZ558" s="163"/>
      <c r="BA558" s="256"/>
      <c r="BB558" s="182"/>
      <c r="BC558" s="71"/>
      <c r="BD558" s="71"/>
      <c r="BE558" s="164"/>
      <c r="BF558" s="262"/>
      <c r="BG558" s="189"/>
      <c r="BH558" s="257"/>
      <c r="BI558" s="257"/>
      <c r="BJ558" s="287"/>
      <c r="BK558" s="258"/>
      <c r="BL558" s="189"/>
      <c r="BM558" s="183"/>
      <c r="BN558" s="183"/>
      <c r="BO558" s="215"/>
      <c r="BP558" s="258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53"/>
      <c r="D559" s="254"/>
      <c r="E559" s="295">
        <v>554</v>
      </c>
      <c r="F559" s="163"/>
      <c r="G559" s="160"/>
      <c r="H559" s="165"/>
      <c r="I559" s="165"/>
      <c r="J559" s="233"/>
      <c r="K559" s="233"/>
      <c r="L559" s="180"/>
      <c r="M559" s="233"/>
      <c r="N559" s="274"/>
      <c r="O559" s="165"/>
      <c r="P559" s="165"/>
      <c r="Q559" s="180"/>
      <c r="R559" s="182"/>
      <c r="S559" s="163"/>
      <c r="T559" s="163"/>
      <c r="U559" s="162"/>
      <c r="V559" s="277"/>
      <c r="W559" s="280"/>
      <c r="X559" s="254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81"/>
      <c r="AL559" s="281"/>
      <c r="AM559" s="281"/>
      <c r="AN559" s="281"/>
      <c r="AO559" s="260"/>
      <c r="AP559" s="261"/>
      <c r="AQ559" s="261"/>
      <c r="AR559" s="282"/>
      <c r="AS559" s="282"/>
      <c r="AT559" s="282"/>
      <c r="AU559" s="284"/>
      <c r="AV559" s="284"/>
      <c r="AW559" s="284"/>
      <c r="AX559" s="255"/>
      <c r="AY559" s="187"/>
      <c r="AZ559" s="163"/>
      <c r="BA559" s="256"/>
      <c r="BB559" s="182"/>
      <c r="BC559" s="71"/>
      <c r="BD559" s="71"/>
      <c r="BE559" s="164"/>
      <c r="BF559" s="262"/>
      <c r="BG559" s="189"/>
      <c r="BH559" s="257"/>
      <c r="BI559" s="257"/>
      <c r="BJ559" s="287"/>
      <c r="BK559" s="258"/>
      <c r="BL559" s="189"/>
      <c r="BM559" s="183"/>
      <c r="BN559" s="183"/>
      <c r="BO559" s="215"/>
      <c r="BP559" s="258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53"/>
      <c r="D560" s="254"/>
      <c r="E560" s="295">
        <v>555</v>
      </c>
      <c r="F560" s="163"/>
      <c r="G560" s="160"/>
      <c r="H560" s="165"/>
      <c r="I560" s="165"/>
      <c r="J560" s="233"/>
      <c r="K560" s="233"/>
      <c r="L560" s="180"/>
      <c r="M560" s="233"/>
      <c r="N560" s="274"/>
      <c r="O560" s="165"/>
      <c r="P560" s="165"/>
      <c r="Q560" s="180"/>
      <c r="R560" s="182"/>
      <c r="S560" s="163"/>
      <c r="T560" s="163"/>
      <c r="U560" s="162"/>
      <c r="V560" s="277"/>
      <c r="W560" s="280"/>
      <c r="X560" s="254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81"/>
      <c r="AL560" s="281"/>
      <c r="AM560" s="281"/>
      <c r="AN560" s="281"/>
      <c r="AO560" s="260"/>
      <c r="AP560" s="261"/>
      <c r="AQ560" s="261"/>
      <c r="AR560" s="282"/>
      <c r="AS560" s="282"/>
      <c r="AT560" s="282"/>
      <c r="AU560" s="284"/>
      <c r="AV560" s="284"/>
      <c r="AW560" s="284"/>
      <c r="AX560" s="255"/>
      <c r="AY560" s="187"/>
      <c r="AZ560" s="163"/>
      <c r="BA560" s="256"/>
      <c r="BB560" s="182"/>
      <c r="BC560" s="71"/>
      <c r="BD560" s="71"/>
      <c r="BE560" s="164"/>
      <c r="BF560" s="262"/>
      <c r="BG560" s="189"/>
      <c r="BH560" s="257"/>
      <c r="BI560" s="257"/>
      <c r="BJ560" s="287"/>
      <c r="BK560" s="258"/>
      <c r="BL560" s="189"/>
      <c r="BM560" s="183"/>
      <c r="BN560" s="183"/>
      <c r="BO560" s="215"/>
      <c r="BP560" s="258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53"/>
      <c r="D561" s="254"/>
      <c r="E561" s="295">
        <v>556</v>
      </c>
      <c r="F561" s="163"/>
      <c r="G561" s="160"/>
      <c r="H561" s="165"/>
      <c r="I561" s="165"/>
      <c r="J561" s="233"/>
      <c r="K561" s="233"/>
      <c r="L561" s="180"/>
      <c r="M561" s="233"/>
      <c r="N561" s="274"/>
      <c r="O561" s="165"/>
      <c r="P561" s="165"/>
      <c r="Q561" s="180"/>
      <c r="R561" s="182"/>
      <c r="S561" s="163"/>
      <c r="T561" s="163"/>
      <c r="U561" s="162"/>
      <c r="V561" s="277"/>
      <c r="W561" s="280"/>
      <c r="X561" s="254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81"/>
      <c r="AL561" s="281"/>
      <c r="AM561" s="281"/>
      <c r="AN561" s="281"/>
      <c r="AO561" s="260"/>
      <c r="AP561" s="261"/>
      <c r="AQ561" s="261"/>
      <c r="AR561" s="282"/>
      <c r="AS561" s="282"/>
      <c r="AT561" s="282"/>
      <c r="AU561" s="284"/>
      <c r="AV561" s="284"/>
      <c r="AW561" s="284"/>
      <c r="AX561" s="255"/>
      <c r="AY561" s="187"/>
      <c r="AZ561" s="163"/>
      <c r="BA561" s="256"/>
      <c r="BB561" s="182"/>
      <c r="BC561" s="71"/>
      <c r="BD561" s="71"/>
      <c r="BE561" s="164"/>
      <c r="BF561" s="262"/>
      <c r="BG561" s="189"/>
      <c r="BH561" s="257"/>
      <c r="BI561" s="257"/>
      <c r="BJ561" s="287"/>
      <c r="BK561" s="258"/>
      <c r="BL561" s="189"/>
      <c r="BM561" s="183"/>
      <c r="BN561" s="183"/>
      <c r="BO561" s="215"/>
      <c r="BP561" s="258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53"/>
      <c r="D562" s="254"/>
      <c r="E562" s="296">
        <v>557</v>
      </c>
      <c r="F562" s="163"/>
      <c r="G562" s="160"/>
      <c r="H562" s="165"/>
      <c r="I562" s="165"/>
      <c r="J562" s="233"/>
      <c r="K562" s="233"/>
      <c r="L562" s="180"/>
      <c r="M562" s="233"/>
      <c r="N562" s="274"/>
      <c r="O562" s="165"/>
      <c r="P562" s="165"/>
      <c r="Q562" s="180"/>
      <c r="R562" s="182"/>
      <c r="S562" s="163"/>
      <c r="T562" s="163"/>
      <c r="U562" s="162"/>
      <c r="V562" s="277"/>
      <c r="W562" s="280"/>
      <c r="X562" s="254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81"/>
      <c r="AL562" s="281"/>
      <c r="AM562" s="281"/>
      <c r="AN562" s="281"/>
      <c r="AO562" s="260"/>
      <c r="AP562" s="261"/>
      <c r="AQ562" s="261"/>
      <c r="AR562" s="282"/>
      <c r="AS562" s="282"/>
      <c r="AT562" s="282"/>
      <c r="AU562" s="284"/>
      <c r="AV562" s="284"/>
      <c r="AW562" s="284"/>
      <c r="AX562" s="255"/>
      <c r="AY562" s="187"/>
      <c r="AZ562" s="163"/>
      <c r="BA562" s="256"/>
      <c r="BB562" s="182"/>
      <c r="BC562" s="71"/>
      <c r="BD562" s="71"/>
      <c r="BE562" s="164"/>
      <c r="BF562" s="262"/>
      <c r="BG562" s="189"/>
      <c r="BH562" s="257"/>
      <c r="BI562" s="257"/>
      <c r="BJ562" s="287"/>
      <c r="BK562" s="258"/>
      <c r="BL562" s="189"/>
      <c r="BM562" s="183"/>
      <c r="BN562" s="183"/>
      <c r="BO562" s="215"/>
      <c r="BP562" s="258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53"/>
      <c r="D563" s="254"/>
      <c r="E563" s="295">
        <v>558</v>
      </c>
      <c r="F563" s="163"/>
      <c r="G563" s="160"/>
      <c r="H563" s="165"/>
      <c r="I563" s="165"/>
      <c r="J563" s="233"/>
      <c r="K563" s="233"/>
      <c r="L563" s="180"/>
      <c r="M563" s="233"/>
      <c r="N563" s="274"/>
      <c r="O563" s="165"/>
      <c r="P563" s="165"/>
      <c r="Q563" s="180"/>
      <c r="R563" s="182"/>
      <c r="S563" s="163"/>
      <c r="T563" s="163"/>
      <c r="U563" s="162"/>
      <c r="V563" s="277"/>
      <c r="W563" s="280"/>
      <c r="X563" s="254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81"/>
      <c r="AL563" s="281"/>
      <c r="AM563" s="281"/>
      <c r="AN563" s="281"/>
      <c r="AO563" s="260"/>
      <c r="AP563" s="261"/>
      <c r="AQ563" s="261"/>
      <c r="AR563" s="282"/>
      <c r="AS563" s="282"/>
      <c r="AT563" s="282"/>
      <c r="AU563" s="284"/>
      <c r="AV563" s="284"/>
      <c r="AW563" s="284"/>
      <c r="AX563" s="255"/>
      <c r="AY563" s="187"/>
      <c r="AZ563" s="163"/>
      <c r="BA563" s="256"/>
      <c r="BB563" s="182"/>
      <c r="BC563" s="71"/>
      <c r="BD563" s="71"/>
      <c r="BE563" s="164"/>
      <c r="BF563" s="262"/>
      <c r="BG563" s="189"/>
      <c r="BH563" s="257"/>
      <c r="BI563" s="257"/>
      <c r="BJ563" s="287"/>
      <c r="BK563" s="258"/>
      <c r="BL563" s="189"/>
      <c r="BM563" s="183"/>
      <c r="BN563" s="183"/>
      <c r="BO563" s="215"/>
      <c r="BP563" s="258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53"/>
      <c r="D564" s="254"/>
      <c r="E564" s="295">
        <v>559</v>
      </c>
      <c r="F564" s="163"/>
      <c r="G564" s="160"/>
      <c r="H564" s="165"/>
      <c r="I564" s="165"/>
      <c r="J564" s="233"/>
      <c r="K564" s="233"/>
      <c r="L564" s="180"/>
      <c r="M564" s="233"/>
      <c r="N564" s="274"/>
      <c r="O564" s="165"/>
      <c r="P564" s="165"/>
      <c r="Q564" s="180"/>
      <c r="R564" s="182"/>
      <c r="S564" s="163"/>
      <c r="T564" s="163"/>
      <c r="U564" s="162"/>
      <c r="V564" s="277"/>
      <c r="W564" s="280"/>
      <c r="X564" s="254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81"/>
      <c r="AL564" s="281"/>
      <c r="AM564" s="281"/>
      <c r="AN564" s="281"/>
      <c r="AO564" s="260"/>
      <c r="AP564" s="261"/>
      <c r="AQ564" s="261"/>
      <c r="AR564" s="282"/>
      <c r="AS564" s="282"/>
      <c r="AT564" s="282"/>
      <c r="AU564" s="284"/>
      <c r="AV564" s="284"/>
      <c r="AW564" s="284"/>
      <c r="AX564" s="255"/>
      <c r="AY564" s="187"/>
      <c r="AZ564" s="163"/>
      <c r="BA564" s="256"/>
      <c r="BB564" s="182"/>
      <c r="BC564" s="71"/>
      <c r="BD564" s="71"/>
      <c r="BE564" s="164"/>
      <c r="BF564" s="262"/>
      <c r="BG564" s="189"/>
      <c r="BH564" s="257"/>
      <c r="BI564" s="257"/>
      <c r="BJ564" s="287"/>
      <c r="BK564" s="258"/>
      <c r="BL564" s="189"/>
      <c r="BM564" s="183"/>
      <c r="BN564" s="183"/>
      <c r="BO564" s="215"/>
      <c r="BP564" s="258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53"/>
      <c r="D565" s="254"/>
      <c r="E565" s="295">
        <v>560</v>
      </c>
      <c r="F565" s="163"/>
      <c r="G565" s="160"/>
      <c r="H565" s="165"/>
      <c r="I565" s="165"/>
      <c r="J565" s="233"/>
      <c r="K565" s="233"/>
      <c r="L565" s="180"/>
      <c r="M565" s="233"/>
      <c r="N565" s="274"/>
      <c r="O565" s="165"/>
      <c r="P565" s="165"/>
      <c r="Q565" s="180"/>
      <c r="R565" s="182"/>
      <c r="S565" s="163"/>
      <c r="T565" s="163"/>
      <c r="U565" s="162"/>
      <c r="V565" s="277"/>
      <c r="W565" s="280"/>
      <c r="X565" s="254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81"/>
      <c r="AL565" s="281"/>
      <c r="AM565" s="281"/>
      <c r="AN565" s="281"/>
      <c r="AO565" s="260"/>
      <c r="AP565" s="261"/>
      <c r="AQ565" s="261"/>
      <c r="AR565" s="282"/>
      <c r="AS565" s="282"/>
      <c r="AT565" s="282"/>
      <c r="AU565" s="284"/>
      <c r="AV565" s="284"/>
      <c r="AW565" s="284"/>
      <c r="AX565" s="255"/>
      <c r="AY565" s="187"/>
      <c r="AZ565" s="163"/>
      <c r="BA565" s="256"/>
      <c r="BB565" s="182"/>
      <c r="BC565" s="71"/>
      <c r="BD565" s="71"/>
      <c r="BE565" s="164"/>
      <c r="BF565" s="262"/>
      <c r="BG565" s="189"/>
      <c r="BH565" s="257"/>
      <c r="BI565" s="257"/>
      <c r="BJ565" s="287"/>
      <c r="BK565" s="258"/>
      <c r="BL565" s="189"/>
      <c r="BM565" s="183"/>
      <c r="BN565" s="183"/>
      <c r="BO565" s="215"/>
      <c r="BP565" s="258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53"/>
      <c r="D566" s="254"/>
      <c r="E566" s="295">
        <v>561</v>
      </c>
      <c r="F566" s="163"/>
      <c r="G566" s="160"/>
      <c r="H566" s="165"/>
      <c r="I566" s="165"/>
      <c r="J566" s="233"/>
      <c r="K566" s="233"/>
      <c r="L566" s="180"/>
      <c r="M566" s="233"/>
      <c r="N566" s="274"/>
      <c r="O566" s="165"/>
      <c r="P566" s="165"/>
      <c r="Q566" s="180"/>
      <c r="R566" s="182"/>
      <c r="S566" s="163"/>
      <c r="T566" s="163"/>
      <c r="U566" s="162"/>
      <c r="V566" s="277"/>
      <c r="W566" s="280"/>
      <c r="X566" s="254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81"/>
      <c r="AL566" s="281"/>
      <c r="AM566" s="281"/>
      <c r="AN566" s="281"/>
      <c r="AO566" s="260"/>
      <c r="AP566" s="261"/>
      <c r="AQ566" s="261"/>
      <c r="AR566" s="282"/>
      <c r="AS566" s="282"/>
      <c r="AT566" s="282"/>
      <c r="AU566" s="284"/>
      <c r="AV566" s="284"/>
      <c r="AW566" s="284"/>
      <c r="AX566" s="255"/>
      <c r="AY566" s="187"/>
      <c r="AZ566" s="163"/>
      <c r="BA566" s="256"/>
      <c r="BB566" s="182"/>
      <c r="BC566" s="71"/>
      <c r="BD566" s="71"/>
      <c r="BE566" s="164"/>
      <c r="BF566" s="262"/>
      <c r="BG566" s="189"/>
      <c r="BH566" s="257"/>
      <c r="BI566" s="257"/>
      <c r="BJ566" s="287"/>
      <c r="BK566" s="258"/>
      <c r="BL566" s="189"/>
      <c r="BM566" s="183"/>
      <c r="BN566" s="183"/>
      <c r="BO566" s="215"/>
      <c r="BP566" s="258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53"/>
      <c r="D567" s="254"/>
      <c r="E567" s="295">
        <v>562</v>
      </c>
      <c r="F567" s="163"/>
      <c r="G567" s="160"/>
      <c r="H567" s="165"/>
      <c r="I567" s="165"/>
      <c r="J567" s="233"/>
      <c r="K567" s="233"/>
      <c r="L567" s="180"/>
      <c r="M567" s="233"/>
      <c r="N567" s="274"/>
      <c r="O567" s="165"/>
      <c r="P567" s="165"/>
      <c r="Q567" s="180"/>
      <c r="R567" s="182"/>
      <c r="S567" s="163"/>
      <c r="T567" s="163"/>
      <c r="U567" s="162"/>
      <c r="V567" s="277"/>
      <c r="W567" s="280"/>
      <c r="X567" s="254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81"/>
      <c r="AL567" s="281"/>
      <c r="AM567" s="281"/>
      <c r="AN567" s="281"/>
      <c r="AO567" s="260"/>
      <c r="AP567" s="261"/>
      <c r="AQ567" s="261"/>
      <c r="AR567" s="282"/>
      <c r="AS567" s="282"/>
      <c r="AT567" s="282"/>
      <c r="AU567" s="284"/>
      <c r="AV567" s="284"/>
      <c r="AW567" s="284"/>
      <c r="AX567" s="255"/>
      <c r="AY567" s="187"/>
      <c r="AZ567" s="163"/>
      <c r="BA567" s="256"/>
      <c r="BB567" s="182"/>
      <c r="BC567" s="71"/>
      <c r="BD567" s="71"/>
      <c r="BE567" s="164"/>
      <c r="BF567" s="262"/>
      <c r="BG567" s="189"/>
      <c r="BH567" s="257"/>
      <c r="BI567" s="257"/>
      <c r="BJ567" s="287"/>
      <c r="BK567" s="258"/>
      <c r="BL567" s="189"/>
      <c r="BM567" s="183"/>
      <c r="BN567" s="183"/>
      <c r="BO567" s="215"/>
      <c r="BP567" s="258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53"/>
      <c r="D568" s="254"/>
      <c r="E568" s="295">
        <v>563</v>
      </c>
      <c r="F568" s="163"/>
      <c r="G568" s="160"/>
      <c r="H568" s="165"/>
      <c r="I568" s="165"/>
      <c r="J568" s="233"/>
      <c r="K568" s="233"/>
      <c r="L568" s="180"/>
      <c r="M568" s="233"/>
      <c r="N568" s="274"/>
      <c r="O568" s="165"/>
      <c r="P568" s="165"/>
      <c r="Q568" s="180"/>
      <c r="R568" s="182"/>
      <c r="S568" s="163"/>
      <c r="T568" s="163"/>
      <c r="U568" s="162"/>
      <c r="V568" s="277"/>
      <c r="W568" s="280"/>
      <c r="X568" s="254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81"/>
      <c r="AL568" s="281"/>
      <c r="AM568" s="281"/>
      <c r="AN568" s="281"/>
      <c r="AO568" s="260"/>
      <c r="AP568" s="261"/>
      <c r="AQ568" s="261"/>
      <c r="AR568" s="282"/>
      <c r="AS568" s="282"/>
      <c r="AT568" s="282"/>
      <c r="AU568" s="284"/>
      <c r="AV568" s="284"/>
      <c r="AW568" s="284"/>
      <c r="AX568" s="255"/>
      <c r="AY568" s="187"/>
      <c r="AZ568" s="163"/>
      <c r="BA568" s="256"/>
      <c r="BB568" s="182"/>
      <c r="BC568" s="71"/>
      <c r="BD568" s="71"/>
      <c r="BE568" s="164"/>
      <c r="BF568" s="262"/>
      <c r="BG568" s="189"/>
      <c r="BH568" s="257"/>
      <c r="BI568" s="257"/>
      <c r="BJ568" s="287"/>
      <c r="BK568" s="258"/>
      <c r="BL568" s="189"/>
      <c r="BM568" s="183"/>
      <c r="BN568" s="183"/>
      <c r="BO568" s="215"/>
      <c r="BP568" s="258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53"/>
      <c r="D569" s="254"/>
      <c r="E569" s="295">
        <v>564</v>
      </c>
      <c r="F569" s="163"/>
      <c r="G569" s="160"/>
      <c r="H569" s="165"/>
      <c r="I569" s="165"/>
      <c r="J569" s="233"/>
      <c r="K569" s="233"/>
      <c r="L569" s="180"/>
      <c r="M569" s="233"/>
      <c r="N569" s="274"/>
      <c r="O569" s="165"/>
      <c r="P569" s="165"/>
      <c r="Q569" s="180"/>
      <c r="R569" s="182"/>
      <c r="S569" s="163"/>
      <c r="T569" s="163"/>
      <c r="U569" s="162"/>
      <c r="V569" s="277"/>
      <c r="W569" s="280"/>
      <c r="X569" s="254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81"/>
      <c r="AL569" s="281"/>
      <c r="AM569" s="281"/>
      <c r="AN569" s="281"/>
      <c r="AO569" s="260"/>
      <c r="AP569" s="261"/>
      <c r="AQ569" s="261"/>
      <c r="AR569" s="282"/>
      <c r="AS569" s="282"/>
      <c r="AT569" s="282"/>
      <c r="AU569" s="284"/>
      <c r="AV569" s="284"/>
      <c r="AW569" s="284"/>
      <c r="AX569" s="255"/>
      <c r="AY569" s="187"/>
      <c r="AZ569" s="163"/>
      <c r="BA569" s="256"/>
      <c r="BB569" s="182"/>
      <c r="BC569" s="71"/>
      <c r="BD569" s="71"/>
      <c r="BE569" s="164"/>
      <c r="BF569" s="262"/>
      <c r="BG569" s="189"/>
      <c r="BH569" s="257"/>
      <c r="BI569" s="257"/>
      <c r="BJ569" s="287"/>
      <c r="BK569" s="258"/>
      <c r="BL569" s="189"/>
      <c r="BM569" s="183"/>
      <c r="BN569" s="183"/>
      <c r="BO569" s="215"/>
      <c r="BP569" s="258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53"/>
      <c r="D570" s="254"/>
      <c r="E570" s="295">
        <v>565</v>
      </c>
      <c r="F570" s="163"/>
      <c r="G570" s="160"/>
      <c r="H570" s="165"/>
      <c r="I570" s="165"/>
      <c r="J570" s="233"/>
      <c r="K570" s="233"/>
      <c r="L570" s="180"/>
      <c r="M570" s="233"/>
      <c r="N570" s="274"/>
      <c r="O570" s="165"/>
      <c r="P570" s="165"/>
      <c r="Q570" s="180"/>
      <c r="R570" s="182"/>
      <c r="S570" s="163"/>
      <c r="T570" s="163"/>
      <c r="U570" s="162"/>
      <c r="V570" s="277"/>
      <c r="W570" s="280"/>
      <c r="X570" s="254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81"/>
      <c r="AL570" s="281"/>
      <c r="AM570" s="281"/>
      <c r="AN570" s="281"/>
      <c r="AO570" s="260"/>
      <c r="AP570" s="261"/>
      <c r="AQ570" s="261"/>
      <c r="AR570" s="282"/>
      <c r="AS570" s="282"/>
      <c r="AT570" s="282"/>
      <c r="AU570" s="284"/>
      <c r="AV570" s="284"/>
      <c r="AW570" s="284"/>
      <c r="AX570" s="255"/>
      <c r="AY570" s="187"/>
      <c r="AZ570" s="163"/>
      <c r="BA570" s="256"/>
      <c r="BB570" s="182"/>
      <c r="BC570" s="71"/>
      <c r="BD570" s="71"/>
      <c r="BE570" s="164"/>
      <c r="BF570" s="262"/>
      <c r="BG570" s="189"/>
      <c r="BH570" s="257"/>
      <c r="BI570" s="257"/>
      <c r="BJ570" s="287"/>
      <c r="BK570" s="258"/>
      <c r="BL570" s="189"/>
      <c r="BM570" s="183"/>
      <c r="BN570" s="183"/>
      <c r="BO570" s="215"/>
      <c r="BP570" s="258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53"/>
      <c r="D571" s="254"/>
      <c r="E571" s="295">
        <v>566</v>
      </c>
      <c r="F571" s="163"/>
      <c r="G571" s="160"/>
      <c r="H571" s="165"/>
      <c r="I571" s="165"/>
      <c r="J571" s="233"/>
      <c r="K571" s="233"/>
      <c r="L571" s="180"/>
      <c r="M571" s="233"/>
      <c r="N571" s="274"/>
      <c r="O571" s="165"/>
      <c r="P571" s="165"/>
      <c r="Q571" s="180"/>
      <c r="R571" s="182"/>
      <c r="S571" s="163"/>
      <c r="T571" s="163"/>
      <c r="U571" s="162"/>
      <c r="V571" s="277"/>
      <c r="W571" s="280"/>
      <c r="X571" s="254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81"/>
      <c r="AL571" s="281"/>
      <c r="AM571" s="281"/>
      <c r="AN571" s="281"/>
      <c r="AO571" s="260"/>
      <c r="AP571" s="261"/>
      <c r="AQ571" s="261"/>
      <c r="AR571" s="282"/>
      <c r="AS571" s="282"/>
      <c r="AT571" s="282"/>
      <c r="AU571" s="284"/>
      <c r="AV571" s="284"/>
      <c r="AW571" s="284"/>
      <c r="AX571" s="255"/>
      <c r="AY571" s="187"/>
      <c r="AZ571" s="163"/>
      <c r="BA571" s="256"/>
      <c r="BB571" s="182"/>
      <c r="BC571" s="71"/>
      <c r="BD571" s="71"/>
      <c r="BE571" s="164"/>
      <c r="BF571" s="262"/>
      <c r="BG571" s="189"/>
      <c r="BH571" s="257"/>
      <c r="BI571" s="257"/>
      <c r="BJ571" s="287"/>
      <c r="BK571" s="258"/>
      <c r="BL571" s="189"/>
      <c r="BM571" s="183"/>
      <c r="BN571" s="183"/>
      <c r="BO571" s="215"/>
      <c r="BP571" s="258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53"/>
      <c r="D572" s="254"/>
      <c r="E572" s="295">
        <v>567</v>
      </c>
      <c r="F572" s="163"/>
      <c r="G572" s="160"/>
      <c r="H572" s="165"/>
      <c r="I572" s="165"/>
      <c r="J572" s="233"/>
      <c r="K572" s="233"/>
      <c r="L572" s="180"/>
      <c r="M572" s="233"/>
      <c r="N572" s="274"/>
      <c r="O572" s="165"/>
      <c r="P572" s="165"/>
      <c r="Q572" s="180"/>
      <c r="R572" s="182"/>
      <c r="S572" s="163"/>
      <c r="T572" s="163"/>
      <c r="U572" s="162"/>
      <c r="V572" s="277"/>
      <c r="W572" s="280"/>
      <c r="X572" s="254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81"/>
      <c r="AL572" s="281"/>
      <c r="AM572" s="281"/>
      <c r="AN572" s="281"/>
      <c r="AO572" s="260"/>
      <c r="AP572" s="261"/>
      <c r="AQ572" s="261"/>
      <c r="AR572" s="282"/>
      <c r="AS572" s="282"/>
      <c r="AT572" s="282"/>
      <c r="AU572" s="284"/>
      <c r="AV572" s="284"/>
      <c r="AW572" s="284"/>
      <c r="AX572" s="255"/>
      <c r="AY572" s="187"/>
      <c r="AZ572" s="163"/>
      <c r="BA572" s="256"/>
      <c r="BB572" s="182"/>
      <c r="BC572" s="71"/>
      <c r="BD572" s="71"/>
      <c r="BE572" s="164"/>
      <c r="BF572" s="262"/>
      <c r="BG572" s="189"/>
      <c r="BH572" s="257"/>
      <c r="BI572" s="257"/>
      <c r="BJ572" s="287"/>
      <c r="BK572" s="258"/>
      <c r="BL572" s="189"/>
      <c r="BM572" s="183"/>
      <c r="BN572" s="183"/>
      <c r="BO572" s="215"/>
      <c r="BP572" s="258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53"/>
      <c r="D573" s="254"/>
      <c r="E573" s="295">
        <v>568</v>
      </c>
      <c r="F573" s="163"/>
      <c r="G573" s="160"/>
      <c r="H573" s="165"/>
      <c r="I573" s="165"/>
      <c r="J573" s="233"/>
      <c r="K573" s="233"/>
      <c r="L573" s="180"/>
      <c r="M573" s="233"/>
      <c r="N573" s="274"/>
      <c r="O573" s="165"/>
      <c r="P573" s="165"/>
      <c r="Q573" s="180"/>
      <c r="R573" s="182"/>
      <c r="S573" s="163"/>
      <c r="T573" s="163"/>
      <c r="U573" s="162"/>
      <c r="V573" s="277"/>
      <c r="W573" s="280"/>
      <c r="X573" s="254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81"/>
      <c r="AL573" s="281"/>
      <c r="AM573" s="281"/>
      <c r="AN573" s="281"/>
      <c r="AO573" s="260"/>
      <c r="AP573" s="261"/>
      <c r="AQ573" s="261"/>
      <c r="AR573" s="282"/>
      <c r="AS573" s="282"/>
      <c r="AT573" s="282"/>
      <c r="AU573" s="284"/>
      <c r="AV573" s="284"/>
      <c r="AW573" s="284"/>
      <c r="AX573" s="255"/>
      <c r="AY573" s="187"/>
      <c r="AZ573" s="163"/>
      <c r="BA573" s="256"/>
      <c r="BB573" s="182"/>
      <c r="BC573" s="71"/>
      <c r="BD573" s="71"/>
      <c r="BE573" s="164"/>
      <c r="BF573" s="262"/>
      <c r="BG573" s="189"/>
      <c r="BH573" s="257"/>
      <c r="BI573" s="257"/>
      <c r="BJ573" s="287"/>
      <c r="BK573" s="258"/>
      <c r="BL573" s="189"/>
      <c r="BM573" s="183"/>
      <c r="BN573" s="183"/>
      <c r="BO573" s="215"/>
      <c r="BP573" s="258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53"/>
      <c r="D574" s="254"/>
      <c r="E574" s="296">
        <v>569</v>
      </c>
      <c r="F574" s="163"/>
      <c r="G574" s="160"/>
      <c r="H574" s="165"/>
      <c r="I574" s="165"/>
      <c r="J574" s="233"/>
      <c r="K574" s="233"/>
      <c r="L574" s="180"/>
      <c r="M574" s="233"/>
      <c r="N574" s="274"/>
      <c r="O574" s="165"/>
      <c r="P574" s="165"/>
      <c r="Q574" s="180"/>
      <c r="R574" s="182"/>
      <c r="S574" s="163"/>
      <c r="T574" s="163"/>
      <c r="U574" s="162"/>
      <c r="V574" s="277"/>
      <c r="W574" s="280"/>
      <c r="X574" s="254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81"/>
      <c r="AL574" s="281"/>
      <c r="AM574" s="281"/>
      <c r="AN574" s="281"/>
      <c r="AO574" s="260"/>
      <c r="AP574" s="261"/>
      <c r="AQ574" s="261"/>
      <c r="AR574" s="282"/>
      <c r="AS574" s="282"/>
      <c r="AT574" s="282"/>
      <c r="AU574" s="284"/>
      <c r="AV574" s="284"/>
      <c r="AW574" s="284"/>
      <c r="AX574" s="255"/>
      <c r="AY574" s="187"/>
      <c r="AZ574" s="163"/>
      <c r="BA574" s="256"/>
      <c r="BB574" s="182"/>
      <c r="BC574" s="71"/>
      <c r="BD574" s="71"/>
      <c r="BE574" s="164"/>
      <c r="BF574" s="262"/>
      <c r="BG574" s="189"/>
      <c r="BH574" s="257"/>
      <c r="BI574" s="257"/>
      <c r="BJ574" s="287"/>
      <c r="BK574" s="258"/>
      <c r="BL574" s="189"/>
      <c r="BM574" s="183"/>
      <c r="BN574" s="183"/>
      <c r="BO574" s="215"/>
      <c r="BP574" s="258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53"/>
      <c r="D575" s="254"/>
      <c r="E575" s="295">
        <v>570</v>
      </c>
      <c r="F575" s="163"/>
      <c r="G575" s="160"/>
      <c r="H575" s="165"/>
      <c r="I575" s="165"/>
      <c r="J575" s="233"/>
      <c r="K575" s="233"/>
      <c r="L575" s="180"/>
      <c r="M575" s="233"/>
      <c r="N575" s="274"/>
      <c r="O575" s="165"/>
      <c r="P575" s="165"/>
      <c r="Q575" s="180"/>
      <c r="R575" s="182"/>
      <c r="S575" s="163"/>
      <c r="T575" s="163"/>
      <c r="U575" s="162"/>
      <c r="V575" s="277"/>
      <c r="W575" s="280"/>
      <c r="X575" s="254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81"/>
      <c r="AL575" s="281"/>
      <c r="AM575" s="281"/>
      <c r="AN575" s="281"/>
      <c r="AO575" s="260"/>
      <c r="AP575" s="261"/>
      <c r="AQ575" s="261"/>
      <c r="AR575" s="282"/>
      <c r="AS575" s="282"/>
      <c r="AT575" s="282"/>
      <c r="AU575" s="284"/>
      <c r="AV575" s="284"/>
      <c r="AW575" s="284"/>
      <c r="AX575" s="255"/>
      <c r="AY575" s="187"/>
      <c r="AZ575" s="163"/>
      <c r="BA575" s="256"/>
      <c r="BB575" s="182"/>
      <c r="BC575" s="71"/>
      <c r="BD575" s="71"/>
      <c r="BE575" s="164"/>
      <c r="BF575" s="262"/>
      <c r="BG575" s="189"/>
      <c r="BH575" s="257"/>
      <c r="BI575" s="257"/>
      <c r="BJ575" s="287"/>
      <c r="BK575" s="258"/>
      <c r="BL575" s="189"/>
      <c r="BM575" s="183"/>
      <c r="BN575" s="183"/>
      <c r="BO575" s="215"/>
      <c r="BP575" s="258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53"/>
      <c r="D576" s="254"/>
      <c r="E576" s="295">
        <v>571</v>
      </c>
      <c r="F576" s="163"/>
      <c r="G576" s="160"/>
      <c r="H576" s="165"/>
      <c r="I576" s="165"/>
      <c r="J576" s="233"/>
      <c r="K576" s="233"/>
      <c r="L576" s="180"/>
      <c r="M576" s="233"/>
      <c r="N576" s="274"/>
      <c r="O576" s="165"/>
      <c r="P576" s="165"/>
      <c r="Q576" s="180"/>
      <c r="R576" s="182"/>
      <c r="S576" s="163"/>
      <c r="T576" s="163"/>
      <c r="U576" s="162"/>
      <c r="V576" s="277"/>
      <c r="W576" s="280"/>
      <c r="X576" s="254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81"/>
      <c r="AL576" s="281"/>
      <c r="AM576" s="281"/>
      <c r="AN576" s="281"/>
      <c r="AO576" s="260"/>
      <c r="AP576" s="261"/>
      <c r="AQ576" s="261"/>
      <c r="AR576" s="282"/>
      <c r="AS576" s="282"/>
      <c r="AT576" s="282"/>
      <c r="AU576" s="284"/>
      <c r="AV576" s="284"/>
      <c r="AW576" s="284"/>
      <c r="AX576" s="255"/>
      <c r="AY576" s="187"/>
      <c r="AZ576" s="163"/>
      <c r="BA576" s="256"/>
      <c r="BB576" s="182"/>
      <c r="BC576" s="71"/>
      <c r="BD576" s="71"/>
      <c r="BE576" s="164"/>
      <c r="BF576" s="262"/>
      <c r="BG576" s="189"/>
      <c r="BH576" s="257"/>
      <c r="BI576" s="257"/>
      <c r="BJ576" s="287"/>
      <c r="BK576" s="258"/>
      <c r="BL576" s="189"/>
      <c r="BM576" s="183"/>
      <c r="BN576" s="183"/>
      <c r="BO576" s="215"/>
      <c r="BP576" s="258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53"/>
      <c r="D577" s="254"/>
      <c r="E577" s="295">
        <v>572</v>
      </c>
      <c r="F577" s="163"/>
      <c r="G577" s="160"/>
      <c r="H577" s="165"/>
      <c r="I577" s="165"/>
      <c r="J577" s="233"/>
      <c r="K577" s="233"/>
      <c r="L577" s="180"/>
      <c r="M577" s="233"/>
      <c r="N577" s="274"/>
      <c r="O577" s="165"/>
      <c r="P577" s="165"/>
      <c r="Q577" s="180"/>
      <c r="R577" s="182"/>
      <c r="S577" s="163"/>
      <c r="T577" s="163"/>
      <c r="U577" s="162"/>
      <c r="V577" s="277"/>
      <c r="W577" s="280"/>
      <c r="X577" s="254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81"/>
      <c r="AL577" s="281"/>
      <c r="AM577" s="281"/>
      <c r="AN577" s="281"/>
      <c r="AO577" s="260"/>
      <c r="AP577" s="261"/>
      <c r="AQ577" s="261"/>
      <c r="AR577" s="282"/>
      <c r="AS577" s="282"/>
      <c r="AT577" s="282"/>
      <c r="AU577" s="284"/>
      <c r="AV577" s="284"/>
      <c r="AW577" s="284"/>
      <c r="AX577" s="255"/>
      <c r="AY577" s="187"/>
      <c r="AZ577" s="163"/>
      <c r="BA577" s="256"/>
      <c r="BB577" s="182"/>
      <c r="BC577" s="71"/>
      <c r="BD577" s="71"/>
      <c r="BE577" s="164"/>
      <c r="BF577" s="262"/>
      <c r="BG577" s="189"/>
      <c r="BH577" s="257"/>
      <c r="BI577" s="257"/>
      <c r="BJ577" s="287"/>
      <c r="BK577" s="258"/>
      <c r="BL577" s="189"/>
      <c r="BM577" s="183"/>
      <c r="BN577" s="183"/>
      <c r="BO577" s="215"/>
      <c r="BP577" s="258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53"/>
      <c r="D578" s="254"/>
      <c r="E578" s="295">
        <v>573</v>
      </c>
      <c r="F578" s="163"/>
      <c r="G578" s="160"/>
      <c r="H578" s="165"/>
      <c r="I578" s="165"/>
      <c r="J578" s="233"/>
      <c r="K578" s="233"/>
      <c r="L578" s="180"/>
      <c r="M578" s="233"/>
      <c r="N578" s="274"/>
      <c r="O578" s="165"/>
      <c r="P578" s="165"/>
      <c r="Q578" s="180"/>
      <c r="R578" s="182"/>
      <c r="S578" s="163"/>
      <c r="T578" s="163"/>
      <c r="U578" s="162"/>
      <c r="V578" s="277"/>
      <c r="W578" s="280"/>
      <c r="X578" s="254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81"/>
      <c r="AL578" s="281"/>
      <c r="AM578" s="281"/>
      <c r="AN578" s="281"/>
      <c r="AO578" s="260"/>
      <c r="AP578" s="261"/>
      <c r="AQ578" s="261"/>
      <c r="AR578" s="282"/>
      <c r="AS578" s="282"/>
      <c r="AT578" s="282"/>
      <c r="AU578" s="284"/>
      <c r="AV578" s="284"/>
      <c r="AW578" s="284"/>
      <c r="AX578" s="255"/>
      <c r="AY578" s="187"/>
      <c r="AZ578" s="163"/>
      <c r="BA578" s="256"/>
      <c r="BB578" s="182"/>
      <c r="BC578" s="71"/>
      <c r="BD578" s="71"/>
      <c r="BE578" s="164"/>
      <c r="BF578" s="262"/>
      <c r="BG578" s="189"/>
      <c r="BH578" s="257"/>
      <c r="BI578" s="257"/>
      <c r="BJ578" s="287"/>
      <c r="BK578" s="258"/>
      <c r="BL578" s="189"/>
      <c r="BM578" s="183"/>
      <c r="BN578" s="183"/>
      <c r="BO578" s="215"/>
      <c r="BP578" s="258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53"/>
      <c r="D579" s="254"/>
      <c r="E579" s="295">
        <v>574</v>
      </c>
      <c r="F579" s="163"/>
      <c r="G579" s="160"/>
      <c r="H579" s="165"/>
      <c r="I579" s="165"/>
      <c r="J579" s="233"/>
      <c r="K579" s="233"/>
      <c r="L579" s="180"/>
      <c r="M579" s="233"/>
      <c r="N579" s="274"/>
      <c r="O579" s="165"/>
      <c r="P579" s="165"/>
      <c r="Q579" s="180"/>
      <c r="R579" s="182"/>
      <c r="S579" s="163"/>
      <c r="T579" s="163"/>
      <c r="U579" s="162"/>
      <c r="V579" s="277"/>
      <c r="W579" s="280"/>
      <c r="X579" s="254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81"/>
      <c r="AL579" s="281"/>
      <c r="AM579" s="281"/>
      <c r="AN579" s="281"/>
      <c r="AO579" s="260"/>
      <c r="AP579" s="261"/>
      <c r="AQ579" s="261"/>
      <c r="AR579" s="282"/>
      <c r="AS579" s="282"/>
      <c r="AT579" s="282"/>
      <c r="AU579" s="284"/>
      <c r="AV579" s="284"/>
      <c r="AW579" s="284"/>
      <c r="AX579" s="255"/>
      <c r="AY579" s="187"/>
      <c r="AZ579" s="163"/>
      <c r="BA579" s="256"/>
      <c r="BB579" s="182"/>
      <c r="BC579" s="71"/>
      <c r="BD579" s="71"/>
      <c r="BE579" s="164"/>
      <c r="BF579" s="262"/>
      <c r="BG579" s="189"/>
      <c r="BH579" s="257"/>
      <c r="BI579" s="257"/>
      <c r="BJ579" s="287"/>
      <c r="BK579" s="258"/>
      <c r="BL579" s="189"/>
      <c r="BM579" s="183"/>
      <c r="BN579" s="183"/>
      <c r="BO579" s="215"/>
      <c r="BP579" s="258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53"/>
      <c r="D580" s="254"/>
      <c r="E580" s="295">
        <v>575</v>
      </c>
      <c r="F580" s="163"/>
      <c r="G580" s="160"/>
      <c r="H580" s="165"/>
      <c r="I580" s="165"/>
      <c r="J580" s="233"/>
      <c r="K580" s="233"/>
      <c r="L580" s="180"/>
      <c r="M580" s="233"/>
      <c r="N580" s="274"/>
      <c r="O580" s="165"/>
      <c r="P580" s="165"/>
      <c r="Q580" s="180"/>
      <c r="R580" s="182"/>
      <c r="S580" s="163"/>
      <c r="T580" s="163"/>
      <c r="U580" s="162"/>
      <c r="V580" s="277"/>
      <c r="W580" s="280"/>
      <c r="X580" s="254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81"/>
      <c r="AL580" s="281"/>
      <c r="AM580" s="281"/>
      <c r="AN580" s="281"/>
      <c r="AO580" s="260"/>
      <c r="AP580" s="261"/>
      <c r="AQ580" s="261"/>
      <c r="AR580" s="282"/>
      <c r="AS580" s="282"/>
      <c r="AT580" s="282"/>
      <c r="AU580" s="284"/>
      <c r="AV580" s="284"/>
      <c r="AW580" s="284"/>
      <c r="AX580" s="255"/>
      <c r="AY580" s="187"/>
      <c r="AZ580" s="163"/>
      <c r="BA580" s="256"/>
      <c r="BB580" s="182"/>
      <c r="BC580" s="71"/>
      <c r="BD580" s="71"/>
      <c r="BE580" s="164"/>
      <c r="BF580" s="262"/>
      <c r="BG580" s="189"/>
      <c r="BH580" s="257"/>
      <c r="BI580" s="257"/>
      <c r="BJ580" s="287"/>
      <c r="BK580" s="258"/>
      <c r="BL580" s="189"/>
      <c r="BM580" s="183"/>
      <c r="BN580" s="183"/>
      <c r="BO580" s="215"/>
      <c r="BP580" s="258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53"/>
      <c r="D581" s="254"/>
      <c r="E581" s="295">
        <v>576</v>
      </c>
      <c r="F581" s="163"/>
      <c r="G581" s="160"/>
      <c r="H581" s="165"/>
      <c r="I581" s="165"/>
      <c r="J581" s="233"/>
      <c r="K581" s="233"/>
      <c r="L581" s="180"/>
      <c r="M581" s="233"/>
      <c r="N581" s="274"/>
      <c r="O581" s="165"/>
      <c r="P581" s="165"/>
      <c r="Q581" s="180"/>
      <c r="R581" s="182"/>
      <c r="S581" s="163"/>
      <c r="T581" s="163"/>
      <c r="U581" s="162"/>
      <c r="V581" s="277"/>
      <c r="W581" s="280"/>
      <c r="X581" s="254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81"/>
      <c r="AL581" s="281"/>
      <c r="AM581" s="281"/>
      <c r="AN581" s="281"/>
      <c r="AO581" s="260"/>
      <c r="AP581" s="261"/>
      <c r="AQ581" s="261"/>
      <c r="AR581" s="282"/>
      <c r="AS581" s="282"/>
      <c r="AT581" s="282"/>
      <c r="AU581" s="284"/>
      <c r="AV581" s="284"/>
      <c r="AW581" s="284"/>
      <c r="AX581" s="255"/>
      <c r="AY581" s="187"/>
      <c r="AZ581" s="163"/>
      <c r="BA581" s="256"/>
      <c r="BB581" s="182"/>
      <c r="BC581" s="71"/>
      <c r="BD581" s="71"/>
      <c r="BE581" s="164"/>
      <c r="BF581" s="262"/>
      <c r="BG581" s="189"/>
      <c r="BH581" s="257"/>
      <c r="BI581" s="257"/>
      <c r="BJ581" s="287"/>
      <c r="BK581" s="258"/>
      <c r="BL581" s="189"/>
      <c r="BM581" s="183"/>
      <c r="BN581" s="183"/>
      <c r="BO581" s="215"/>
      <c r="BP581" s="258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53"/>
      <c r="D582" s="254"/>
      <c r="E582" s="295">
        <v>577</v>
      </c>
      <c r="F582" s="163"/>
      <c r="G582" s="160"/>
      <c r="H582" s="165"/>
      <c r="I582" s="165"/>
      <c r="J582" s="233"/>
      <c r="K582" s="233"/>
      <c r="L582" s="180"/>
      <c r="M582" s="233"/>
      <c r="N582" s="274"/>
      <c r="O582" s="165"/>
      <c r="P582" s="165"/>
      <c r="Q582" s="180"/>
      <c r="R582" s="182"/>
      <c r="S582" s="163"/>
      <c r="T582" s="163"/>
      <c r="U582" s="162"/>
      <c r="V582" s="277"/>
      <c r="W582" s="280"/>
      <c r="X582" s="254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81"/>
      <c r="AL582" s="281"/>
      <c r="AM582" s="281"/>
      <c r="AN582" s="281"/>
      <c r="AO582" s="260"/>
      <c r="AP582" s="261"/>
      <c r="AQ582" s="261"/>
      <c r="AR582" s="282"/>
      <c r="AS582" s="282"/>
      <c r="AT582" s="282"/>
      <c r="AU582" s="284"/>
      <c r="AV582" s="284"/>
      <c r="AW582" s="284"/>
      <c r="AX582" s="255"/>
      <c r="AY582" s="187"/>
      <c r="AZ582" s="163"/>
      <c r="BA582" s="256"/>
      <c r="BB582" s="182"/>
      <c r="BC582" s="71"/>
      <c r="BD582" s="71"/>
      <c r="BE582" s="164"/>
      <c r="BF582" s="262"/>
      <c r="BG582" s="189"/>
      <c r="BH582" s="257"/>
      <c r="BI582" s="257"/>
      <c r="BJ582" s="287"/>
      <c r="BK582" s="258"/>
      <c r="BL582" s="189"/>
      <c r="BM582" s="183"/>
      <c r="BN582" s="183"/>
      <c r="BO582" s="215"/>
      <c r="BP582" s="258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53"/>
      <c r="D583" s="254"/>
      <c r="E583" s="295">
        <v>578</v>
      </c>
      <c r="F583" s="163"/>
      <c r="G583" s="160"/>
      <c r="H583" s="165"/>
      <c r="I583" s="165"/>
      <c r="J583" s="233"/>
      <c r="K583" s="233"/>
      <c r="L583" s="180"/>
      <c r="M583" s="233"/>
      <c r="N583" s="274"/>
      <c r="O583" s="165"/>
      <c r="P583" s="165"/>
      <c r="Q583" s="180"/>
      <c r="R583" s="182"/>
      <c r="S583" s="163"/>
      <c r="T583" s="163"/>
      <c r="U583" s="162"/>
      <c r="V583" s="277"/>
      <c r="W583" s="280"/>
      <c r="X583" s="254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81"/>
      <c r="AL583" s="281"/>
      <c r="AM583" s="281"/>
      <c r="AN583" s="281"/>
      <c r="AO583" s="260"/>
      <c r="AP583" s="261"/>
      <c r="AQ583" s="261"/>
      <c r="AR583" s="282"/>
      <c r="AS583" s="282"/>
      <c r="AT583" s="282"/>
      <c r="AU583" s="284"/>
      <c r="AV583" s="284"/>
      <c r="AW583" s="284"/>
      <c r="AX583" s="255"/>
      <c r="AY583" s="187"/>
      <c r="AZ583" s="163"/>
      <c r="BA583" s="256"/>
      <c r="BB583" s="182"/>
      <c r="BC583" s="71"/>
      <c r="BD583" s="71"/>
      <c r="BE583" s="164"/>
      <c r="BF583" s="262"/>
      <c r="BG583" s="189"/>
      <c r="BH583" s="257"/>
      <c r="BI583" s="257"/>
      <c r="BJ583" s="287"/>
      <c r="BK583" s="258"/>
      <c r="BL583" s="189"/>
      <c r="BM583" s="183"/>
      <c r="BN583" s="183"/>
      <c r="BO583" s="215"/>
      <c r="BP583" s="258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53"/>
      <c r="D584" s="254"/>
      <c r="E584" s="295">
        <v>579</v>
      </c>
      <c r="F584" s="163"/>
      <c r="G584" s="160"/>
      <c r="H584" s="165"/>
      <c r="I584" s="165"/>
      <c r="J584" s="233"/>
      <c r="K584" s="233"/>
      <c r="L584" s="180"/>
      <c r="M584" s="233"/>
      <c r="N584" s="274"/>
      <c r="O584" s="165"/>
      <c r="P584" s="165"/>
      <c r="Q584" s="180"/>
      <c r="R584" s="182"/>
      <c r="S584" s="163"/>
      <c r="T584" s="163"/>
      <c r="U584" s="162"/>
      <c r="V584" s="277"/>
      <c r="W584" s="280"/>
      <c r="X584" s="254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81"/>
      <c r="AL584" s="281"/>
      <c r="AM584" s="281"/>
      <c r="AN584" s="281"/>
      <c r="AO584" s="260"/>
      <c r="AP584" s="261"/>
      <c r="AQ584" s="261"/>
      <c r="AR584" s="282"/>
      <c r="AS584" s="282"/>
      <c r="AT584" s="282"/>
      <c r="AU584" s="284"/>
      <c r="AV584" s="284"/>
      <c r="AW584" s="284"/>
      <c r="AX584" s="255"/>
      <c r="AY584" s="187"/>
      <c r="AZ584" s="163"/>
      <c r="BA584" s="256"/>
      <c r="BB584" s="182"/>
      <c r="BC584" s="71"/>
      <c r="BD584" s="71"/>
      <c r="BE584" s="164"/>
      <c r="BF584" s="262"/>
      <c r="BG584" s="189"/>
      <c r="BH584" s="257"/>
      <c r="BI584" s="257"/>
      <c r="BJ584" s="287"/>
      <c r="BK584" s="258"/>
      <c r="BL584" s="189"/>
      <c r="BM584" s="183"/>
      <c r="BN584" s="183"/>
      <c r="BO584" s="215"/>
      <c r="BP584" s="258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53"/>
      <c r="D585" s="254"/>
      <c r="E585" s="295">
        <v>580</v>
      </c>
      <c r="F585" s="163"/>
      <c r="G585" s="160"/>
      <c r="H585" s="165"/>
      <c r="I585" s="165"/>
      <c r="J585" s="233"/>
      <c r="K585" s="233"/>
      <c r="L585" s="180"/>
      <c r="M585" s="233"/>
      <c r="N585" s="274"/>
      <c r="O585" s="165"/>
      <c r="P585" s="165"/>
      <c r="Q585" s="180"/>
      <c r="R585" s="182"/>
      <c r="S585" s="163"/>
      <c r="T585" s="163"/>
      <c r="U585" s="162"/>
      <c r="V585" s="277"/>
      <c r="W585" s="280"/>
      <c r="X585" s="254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81"/>
      <c r="AL585" s="281"/>
      <c r="AM585" s="281"/>
      <c r="AN585" s="281"/>
      <c r="AO585" s="260"/>
      <c r="AP585" s="261"/>
      <c r="AQ585" s="261"/>
      <c r="AR585" s="282"/>
      <c r="AS585" s="282"/>
      <c r="AT585" s="282"/>
      <c r="AU585" s="284"/>
      <c r="AV585" s="284"/>
      <c r="AW585" s="284"/>
      <c r="AX585" s="255"/>
      <c r="AY585" s="187"/>
      <c r="AZ585" s="163"/>
      <c r="BA585" s="256"/>
      <c r="BB585" s="182"/>
      <c r="BC585" s="71"/>
      <c r="BD585" s="71"/>
      <c r="BE585" s="164"/>
      <c r="BF585" s="262"/>
      <c r="BG585" s="189"/>
      <c r="BH585" s="257"/>
      <c r="BI585" s="257"/>
      <c r="BJ585" s="287"/>
      <c r="BK585" s="258"/>
      <c r="BL585" s="189"/>
      <c r="BM585" s="183"/>
      <c r="BN585" s="183"/>
      <c r="BO585" s="215"/>
      <c r="BP585" s="258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53"/>
      <c r="D586" s="254"/>
      <c r="E586" s="296">
        <v>581</v>
      </c>
      <c r="F586" s="163"/>
      <c r="G586" s="160"/>
      <c r="H586" s="165"/>
      <c r="I586" s="165"/>
      <c r="J586" s="233"/>
      <c r="K586" s="233"/>
      <c r="L586" s="180"/>
      <c r="M586" s="233"/>
      <c r="N586" s="274"/>
      <c r="O586" s="165"/>
      <c r="P586" s="165"/>
      <c r="Q586" s="180"/>
      <c r="R586" s="182"/>
      <c r="S586" s="163"/>
      <c r="T586" s="163"/>
      <c r="U586" s="162"/>
      <c r="V586" s="277"/>
      <c r="W586" s="280"/>
      <c r="X586" s="254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81"/>
      <c r="AL586" s="281"/>
      <c r="AM586" s="281"/>
      <c r="AN586" s="281"/>
      <c r="AO586" s="260"/>
      <c r="AP586" s="261"/>
      <c r="AQ586" s="261"/>
      <c r="AR586" s="282"/>
      <c r="AS586" s="282"/>
      <c r="AT586" s="282"/>
      <c r="AU586" s="284"/>
      <c r="AV586" s="284"/>
      <c r="AW586" s="284"/>
      <c r="AX586" s="255"/>
      <c r="AY586" s="187"/>
      <c r="AZ586" s="163"/>
      <c r="BA586" s="256"/>
      <c r="BB586" s="182"/>
      <c r="BC586" s="71"/>
      <c r="BD586" s="71"/>
      <c r="BE586" s="164"/>
      <c r="BF586" s="262"/>
      <c r="BG586" s="189"/>
      <c r="BH586" s="257"/>
      <c r="BI586" s="257"/>
      <c r="BJ586" s="287"/>
      <c r="BK586" s="258"/>
      <c r="BL586" s="189"/>
      <c r="BM586" s="183"/>
      <c r="BN586" s="183"/>
      <c r="BO586" s="215"/>
      <c r="BP586" s="258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53"/>
      <c r="D587" s="254"/>
      <c r="E587" s="295">
        <v>582</v>
      </c>
      <c r="F587" s="163"/>
      <c r="G587" s="160"/>
      <c r="H587" s="165"/>
      <c r="I587" s="165"/>
      <c r="J587" s="233"/>
      <c r="K587" s="233"/>
      <c r="L587" s="180"/>
      <c r="M587" s="233"/>
      <c r="N587" s="274"/>
      <c r="O587" s="165"/>
      <c r="P587" s="165"/>
      <c r="Q587" s="180"/>
      <c r="R587" s="182"/>
      <c r="S587" s="163"/>
      <c r="T587" s="163"/>
      <c r="U587" s="162"/>
      <c r="V587" s="277"/>
      <c r="W587" s="280"/>
      <c r="X587" s="254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81"/>
      <c r="AL587" s="281"/>
      <c r="AM587" s="281"/>
      <c r="AN587" s="281"/>
      <c r="AO587" s="260"/>
      <c r="AP587" s="261"/>
      <c r="AQ587" s="261"/>
      <c r="AR587" s="282"/>
      <c r="AS587" s="282"/>
      <c r="AT587" s="282"/>
      <c r="AU587" s="284"/>
      <c r="AV587" s="284"/>
      <c r="AW587" s="284"/>
      <c r="AX587" s="255"/>
      <c r="AY587" s="187"/>
      <c r="AZ587" s="163"/>
      <c r="BA587" s="256"/>
      <c r="BB587" s="182"/>
      <c r="BC587" s="71"/>
      <c r="BD587" s="71"/>
      <c r="BE587" s="164"/>
      <c r="BF587" s="262"/>
      <c r="BG587" s="189"/>
      <c r="BH587" s="257"/>
      <c r="BI587" s="257"/>
      <c r="BJ587" s="287"/>
      <c r="BK587" s="258"/>
      <c r="BL587" s="189"/>
      <c r="BM587" s="183"/>
      <c r="BN587" s="183"/>
      <c r="BO587" s="215"/>
      <c r="BP587" s="258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53"/>
      <c r="D588" s="254"/>
      <c r="E588" s="295">
        <v>583</v>
      </c>
      <c r="F588" s="163"/>
      <c r="G588" s="160"/>
      <c r="H588" s="165"/>
      <c r="I588" s="165"/>
      <c r="J588" s="233"/>
      <c r="K588" s="233"/>
      <c r="L588" s="180"/>
      <c r="M588" s="233"/>
      <c r="N588" s="274"/>
      <c r="O588" s="165"/>
      <c r="P588" s="165"/>
      <c r="Q588" s="180"/>
      <c r="R588" s="182"/>
      <c r="S588" s="163"/>
      <c r="T588" s="163"/>
      <c r="U588" s="162"/>
      <c r="V588" s="277"/>
      <c r="W588" s="280"/>
      <c r="X588" s="254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81"/>
      <c r="AL588" s="281"/>
      <c r="AM588" s="281"/>
      <c r="AN588" s="281"/>
      <c r="AO588" s="260"/>
      <c r="AP588" s="261"/>
      <c r="AQ588" s="261"/>
      <c r="AR588" s="282"/>
      <c r="AS588" s="282"/>
      <c r="AT588" s="282"/>
      <c r="AU588" s="284"/>
      <c r="AV588" s="284"/>
      <c r="AW588" s="284"/>
      <c r="AX588" s="255"/>
      <c r="AY588" s="187"/>
      <c r="AZ588" s="163"/>
      <c r="BA588" s="256"/>
      <c r="BB588" s="182"/>
      <c r="BC588" s="71"/>
      <c r="BD588" s="71"/>
      <c r="BE588" s="164"/>
      <c r="BF588" s="262"/>
      <c r="BG588" s="189"/>
      <c r="BH588" s="257"/>
      <c r="BI588" s="257"/>
      <c r="BJ588" s="287"/>
      <c r="BK588" s="258"/>
      <c r="BL588" s="189"/>
      <c r="BM588" s="183"/>
      <c r="BN588" s="183"/>
      <c r="BO588" s="215"/>
      <c r="BP588" s="258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53"/>
      <c r="D589" s="254"/>
      <c r="E589" s="295">
        <v>584</v>
      </c>
      <c r="F589" s="163"/>
      <c r="G589" s="160"/>
      <c r="H589" s="165"/>
      <c r="I589" s="165"/>
      <c r="J589" s="233"/>
      <c r="K589" s="233"/>
      <c r="L589" s="180"/>
      <c r="M589" s="233"/>
      <c r="N589" s="274"/>
      <c r="O589" s="165"/>
      <c r="P589" s="165"/>
      <c r="Q589" s="180"/>
      <c r="R589" s="182"/>
      <c r="S589" s="163"/>
      <c r="T589" s="163"/>
      <c r="U589" s="162"/>
      <c r="V589" s="277"/>
      <c r="W589" s="280"/>
      <c r="X589" s="254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81"/>
      <c r="AL589" s="281"/>
      <c r="AM589" s="281"/>
      <c r="AN589" s="281"/>
      <c r="AO589" s="260"/>
      <c r="AP589" s="261"/>
      <c r="AQ589" s="261"/>
      <c r="AR589" s="282"/>
      <c r="AS589" s="282"/>
      <c r="AT589" s="282"/>
      <c r="AU589" s="284"/>
      <c r="AV589" s="284"/>
      <c r="AW589" s="284"/>
      <c r="AX589" s="255"/>
      <c r="AY589" s="187"/>
      <c r="AZ589" s="163"/>
      <c r="BA589" s="256"/>
      <c r="BB589" s="182"/>
      <c r="BC589" s="71"/>
      <c r="BD589" s="71"/>
      <c r="BE589" s="164"/>
      <c r="BF589" s="262"/>
      <c r="BG589" s="189"/>
      <c r="BH589" s="257"/>
      <c r="BI589" s="257"/>
      <c r="BJ589" s="287"/>
      <c r="BK589" s="258"/>
      <c r="BL589" s="189"/>
      <c r="BM589" s="183"/>
      <c r="BN589" s="183"/>
      <c r="BO589" s="215"/>
      <c r="BP589" s="258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53"/>
      <c r="D590" s="254"/>
      <c r="E590" s="295">
        <v>585</v>
      </c>
      <c r="F590" s="163"/>
      <c r="G590" s="160"/>
      <c r="H590" s="165"/>
      <c r="I590" s="165"/>
      <c r="J590" s="233"/>
      <c r="K590" s="233"/>
      <c r="L590" s="180"/>
      <c r="M590" s="233"/>
      <c r="N590" s="274"/>
      <c r="O590" s="165"/>
      <c r="P590" s="165"/>
      <c r="Q590" s="180"/>
      <c r="R590" s="182"/>
      <c r="S590" s="163"/>
      <c r="T590" s="163"/>
      <c r="U590" s="162"/>
      <c r="V590" s="277"/>
      <c r="W590" s="280"/>
      <c r="X590" s="254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81"/>
      <c r="AL590" s="281"/>
      <c r="AM590" s="281"/>
      <c r="AN590" s="281"/>
      <c r="AO590" s="260"/>
      <c r="AP590" s="261"/>
      <c r="AQ590" s="261"/>
      <c r="AR590" s="282"/>
      <c r="AS590" s="282"/>
      <c r="AT590" s="282"/>
      <c r="AU590" s="284"/>
      <c r="AV590" s="284"/>
      <c r="AW590" s="284"/>
      <c r="AX590" s="255"/>
      <c r="AY590" s="187"/>
      <c r="AZ590" s="163"/>
      <c r="BA590" s="256"/>
      <c r="BB590" s="182"/>
      <c r="BC590" s="71"/>
      <c r="BD590" s="71"/>
      <c r="BE590" s="164"/>
      <c r="BF590" s="262"/>
      <c r="BG590" s="189"/>
      <c r="BH590" s="257"/>
      <c r="BI590" s="257"/>
      <c r="BJ590" s="287"/>
      <c r="BK590" s="258"/>
      <c r="BL590" s="189"/>
      <c r="BM590" s="183"/>
      <c r="BN590" s="183"/>
      <c r="BO590" s="215"/>
      <c r="BP590" s="258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53"/>
      <c r="D591" s="254"/>
      <c r="E591" s="295">
        <v>586</v>
      </c>
      <c r="F591" s="163"/>
      <c r="G591" s="160"/>
      <c r="H591" s="165"/>
      <c r="I591" s="165"/>
      <c r="J591" s="233"/>
      <c r="K591" s="233"/>
      <c r="L591" s="180"/>
      <c r="M591" s="233"/>
      <c r="N591" s="274"/>
      <c r="O591" s="165"/>
      <c r="P591" s="165"/>
      <c r="Q591" s="180"/>
      <c r="R591" s="182"/>
      <c r="S591" s="163"/>
      <c r="T591" s="163"/>
      <c r="U591" s="162"/>
      <c r="V591" s="277"/>
      <c r="W591" s="280"/>
      <c r="X591" s="254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81"/>
      <c r="AL591" s="281"/>
      <c r="AM591" s="281"/>
      <c r="AN591" s="281"/>
      <c r="AO591" s="260"/>
      <c r="AP591" s="261"/>
      <c r="AQ591" s="261"/>
      <c r="AR591" s="282"/>
      <c r="AS591" s="282"/>
      <c r="AT591" s="282"/>
      <c r="AU591" s="284"/>
      <c r="AV591" s="284"/>
      <c r="AW591" s="284"/>
      <c r="AX591" s="255"/>
      <c r="AY591" s="187"/>
      <c r="AZ591" s="163"/>
      <c r="BA591" s="256"/>
      <c r="BB591" s="182"/>
      <c r="BC591" s="71"/>
      <c r="BD591" s="71"/>
      <c r="BE591" s="164"/>
      <c r="BF591" s="262"/>
      <c r="BG591" s="189"/>
      <c r="BH591" s="257"/>
      <c r="BI591" s="257"/>
      <c r="BJ591" s="287"/>
      <c r="BK591" s="258"/>
      <c r="BL591" s="189"/>
      <c r="BM591" s="183"/>
      <c r="BN591" s="183"/>
      <c r="BO591" s="215"/>
      <c r="BP591" s="258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53"/>
      <c r="D592" s="254"/>
      <c r="E592" s="295">
        <v>587</v>
      </c>
      <c r="F592" s="163"/>
      <c r="G592" s="160"/>
      <c r="H592" s="165"/>
      <c r="I592" s="165"/>
      <c r="J592" s="233"/>
      <c r="K592" s="233"/>
      <c r="L592" s="180"/>
      <c r="M592" s="233"/>
      <c r="N592" s="274"/>
      <c r="O592" s="165"/>
      <c r="P592" s="165"/>
      <c r="Q592" s="180"/>
      <c r="R592" s="182"/>
      <c r="S592" s="163"/>
      <c r="T592" s="163"/>
      <c r="U592" s="162"/>
      <c r="V592" s="277"/>
      <c r="W592" s="280"/>
      <c r="X592" s="254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81"/>
      <c r="AL592" s="281"/>
      <c r="AM592" s="281"/>
      <c r="AN592" s="281"/>
      <c r="AO592" s="260"/>
      <c r="AP592" s="261"/>
      <c r="AQ592" s="261"/>
      <c r="AR592" s="282"/>
      <c r="AS592" s="282"/>
      <c r="AT592" s="282"/>
      <c r="AU592" s="284"/>
      <c r="AV592" s="284"/>
      <c r="AW592" s="284"/>
      <c r="AX592" s="255"/>
      <c r="AY592" s="187"/>
      <c r="AZ592" s="163"/>
      <c r="BA592" s="256"/>
      <c r="BB592" s="182"/>
      <c r="BC592" s="71"/>
      <c r="BD592" s="71"/>
      <c r="BE592" s="164"/>
      <c r="BF592" s="262"/>
      <c r="BG592" s="189"/>
      <c r="BH592" s="257"/>
      <c r="BI592" s="257"/>
      <c r="BJ592" s="287"/>
      <c r="BK592" s="258"/>
      <c r="BL592" s="189"/>
      <c r="BM592" s="183"/>
      <c r="BN592" s="183"/>
      <c r="BO592" s="215"/>
      <c r="BP592" s="258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53"/>
      <c r="D593" s="254"/>
      <c r="E593" s="295">
        <v>588</v>
      </c>
      <c r="F593" s="163"/>
      <c r="G593" s="160"/>
      <c r="H593" s="165"/>
      <c r="I593" s="165"/>
      <c r="J593" s="233"/>
      <c r="K593" s="233"/>
      <c r="L593" s="180"/>
      <c r="M593" s="233"/>
      <c r="N593" s="274"/>
      <c r="O593" s="165"/>
      <c r="P593" s="165"/>
      <c r="Q593" s="180"/>
      <c r="R593" s="182"/>
      <c r="S593" s="163"/>
      <c r="T593" s="163"/>
      <c r="U593" s="162"/>
      <c r="V593" s="277"/>
      <c r="W593" s="280"/>
      <c r="X593" s="254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81"/>
      <c r="AL593" s="281"/>
      <c r="AM593" s="281"/>
      <c r="AN593" s="281"/>
      <c r="AO593" s="260"/>
      <c r="AP593" s="261"/>
      <c r="AQ593" s="261"/>
      <c r="AR593" s="282"/>
      <c r="AS593" s="282"/>
      <c r="AT593" s="282"/>
      <c r="AU593" s="284"/>
      <c r="AV593" s="284"/>
      <c r="AW593" s="284"/>
      <c r="AX593" s="255"/>
      <c r="AY593" s="187"/>
      <c r="AZ593" s="163"/>
      <c r="BA593" s="256"/>
      <c r="BB593" s="182"/>
      <c r="BC593" s="71"/>
      <c r="BD593" s="71"/>
      <c r="BE593" s="164"/>
      <c r="BF593" s="262"/>
      <c r="BG593" s="189"/>
      <c r="BH593" s="257"/>
      <c r="BI593" s="257"/>
      <c r="BJ593" s="287"/>
      <c r="BK593" s="258"/>
      <c r="BL593" s="189"/>
      <c r="BM593" s="183"/>
      <c r="BN593" s="183"/>
      <c r="BO593" s="215"/>
      <c r="BP593" s="258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53"/>
      <c r="D594" s="254"/>
      <c r="E594" s="295">
        <v>589</v>
      </c>
      <c r="F594" s="163"/>
      <c r="G594" s="160"/>
      <c r="H594" s="165"/>
      <c r="I594" s="165"/>
      <c r="J594" s="233"/>
      <c r="K594" s="233"/>
      <c r="L594" s="180"/>
      <c r="M594" s="233"/>
      <c r="N594" s="274"/>
      <c r="O594" s="165"/>
      <c r="P594" s="165"/>
      <c r="Q594" s="180"/>
      <c r="R594" s="182"/>
      <c r="S594" s="163"/>
      <c r="T594" s="163"/>
      <c r="U594" s="162"/>
      <c r="V594" s="277"/>
      <c r="W594" s="280"/>
      <c r="X594" s="254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81"/>
      <c r="AL594" s="281"/>
      <c r="AM594" s="281"/>
      <c r="AN594" s="281"/>
      <c r="AO594" s="260"/>
      <c r="AP594" s="261"/>
      <c r="AQ594" s="261"/>
      <c r="AR594" s="282"/>
      <c r="AS594" s="282"/>
      <c r="AT594" s="282"/>
      <c r="AU594" s="284"/>
      <c r="AV594" s="284"/>
      <c r="AW594" s="284"/>
      <c r="AX594" s="255"/>
      <c r="AY594" s="187"/>
      <c r="AZ594" s="163"/>
      <c r="BA594" s="256"/>
      <c r="BB594" s="182"/>
      <c r="BC594" s="71"/>
      <c r="BD594" s="71"/>
      <c r="BE594" s="164"/>
      <c r="BF594" s="262"/>
      <c r="BG594" s="189"/>
      <c r="BH594" s="257"/>
      <c r="BI594" s="257"/>
      <c r="BJ594" s="287"/>
      <c r="BK594" s="258"/>
      <c r="BL594" s="189"/>
      <c r="BM594" s="183"/>
      <c r="BN594" s="183"/>
      <c r="BO594" s="215"/>
      <c r="BP594" s="258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53"/>
      <c r="D595" s="254"/>
      <c r="E595" s="295">
        <v>590</v>
      </c>
      <c r="F595" s="163"/>
      <c r="G595" s="160"/>
      <c r="H595" s="165"/>
      <c r="I595" s="165"/>
      <c r="J595" s="233"/>
      <c r="K595" s="233"/>
      <c r="L595" s="180"/>
      <c r="M595" s="233"/>
      <c r="N595" s="274"/>
      <c r="O595" s="165"/>
      <c r="P595" s="165"/>
      <c r="Q595" s="180"/>
      <c r="R595" s="182"/>
      <c r="S595" s="163"/>
      <c r="T595" s="163"/>
      <c r="U595" s="162"/>
      <c r="V595" s="277"/>
      <c r="W595" s="280"/>
      <c r="X595" s="254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81"/>
      <c r="AL595" s="281"/>
      <c r="AM595" s="281"/>
      <c r="AN595" s="281"/>
      <c r="AO595" s="260"/>
      <c r="AP595" s="261"/>
      <c r="AQ595" s="261"/>
      <c r="AR595" s="282"/>
      <c r="AS595" s="282"/>
      <c r="AT595" s="282"/>
      <c r="AU595" s="284"/>
      <c r="AV595" s="284"/>
      <c r="AW595" s="284"/>
      <c r="AX595" s="255"/>
      <c r="AY595" s="187"/>
      <c r="AZ595" s="163"/>
      <c r="BA595" s="256"/>
      <c r="BB595" s="182"/>
      <c r="BC595" s="71"/>
      <c r="BD595" s="71"/>
      <c r="BE595" s="164"/>
      <c r="BF595" s="262"/>
      <c r="BG595" s="189"/>
      <c r="BH595" s="257"/>
      <c r="BI595" s="257"/>
      <c r="BJ595" s="287"/>
      <c r="BK595" s="258"/>
      <c r="BL595" s="189"/>
      <c r="BM595" s="183"/>
      <c r="BN595" s="183"/>
      <c r="BO595" s="215"/>
      <c r="BP595" s="258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53"/>
      <c r="D596" s="254"/>
      <c r="E596" s="295">
        <v>591</v>
      </c>
      <c r="F596" s="163"/>
      <c r="G596" s="160"/>
      <c r="H596" s="165"/>
      <c r="I596" s="165"/>
      <c r="J596" s="233"/>
      <c r="K596" s="233"/>
      <c r="L596" s="180"/>
      <c r="M596" s="233"/>
      <c r="N596" s="274"/>
      <c r="O596" s="165"/>
      <c r="P596" s="165"/>
      <c r="Q596" s="180"/>
      <c r="R596" s="182"/>
      <c r="S596" s="163"/>
      <c r="T596" s="163"/>
      <c r="U596" s="162"/>
      <c r="V596" s="277"/>
      <c r="W596" s="280"/>
      <c r="X596" s="254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81"/>
      <c r="AL596" s="281"/>
      <c r="AM596" s="281"/>
      <c r="AN596" s="281"/>
      <c r="AO596" s="260"/>
      <c r="AP596" s="261"/>
      <c r="AQ596" s="261"/>
      <c r="AR596" s="282"/>
      <c r="AS596" s="282"/>
      <c r="AT596" s="282"/>
      <c r="AU596" s="284"/>
      <c r="AV596" s="284"/>
      <c r="AW596" s="284"/>
      <c r="AX596" s="255"/>
      <c r="AY596" s="187"/>
      <c r="AZ596" s="163"/>
      <c r="BA596" s="256"/>
      <c r="BB596" s="182"/>
      <c r="BC596" s="71"/>
      <c r="BD596" s="71"/>
      <c r="BE596" s="164"/>
      <c r="BF596" s="262"/>
      <c r="BG596" s="189"/>
      <c r="BH596" s="257"/>
      <c r="BI596" s="257"/>
      <c r="BJ596" s="287"/>
      <c r="BK596" s="258"/>
      <c r="BL596" s="189"/>
      <c r="BM596" s="183"/>
      <c r="BN596" s="183"/>
      <c r="BO596" s="215"/>
      <c r="BP596" s="258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53"/>
      <c r="D597" s="254"/>
      <c r="E597" s="295">
        <v>592</v>
      </c>
      <c r="F597" s="163"/>
      <c r="G597" s="160"/>
      <c r="H597" s="165"/>
      <c r="I597" s="165"/>
      <c r="J597" s="233"/>
      <c r="K597" s="233"/>
      <c r="L597" s="180"/>
      <c r="M597" s="233"/>
      <c r="N597" s="274"/>
      <c r="O597" s="165"/>
      <c r="P597" s="165"/>
      <c r="Q597" s="180"/>
      <c r="R597" s="182"/>
      <c r="S597" s="163"/>
      <c r="T597" s="163"/>
      <c r="U597" s="162"/>
      <c r="V597" s="277"/>
      <c r="W597" s="280"/>
      <c r="X597" s="254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81"/>
      <c r="AL597" s="281"/>
      <c r="AM597" s="281"/>
      <c r="AN597" s="281"/>
      <c r="AO597" s="260"/>
      <c r="AP597" s="261"/>
      <c r="AQ597" s="261"/>
      <c r="AR597" s="282"/>
      <c r="AS597" s="282"/>
      <c r="AT597" s="282"/>
      <c r="AU597" s="284"/>
      <c r="AV597" s="284"/>
      <c r="AW597" s="284"/>
      <c r="AX597" s="255"/>
      <c r="AY597" s="187"/>
      <c r="AZ597" s="163"/>
      <c r="BA597" s="256"/>
      <c r="BB597" s="182"/>
      <c r="BC597" s="71"/>
      <c r="BD597" s="71"/>
      <c r="BE597" s="164"/>
      <c r="BF597" s="262"/>
      <c r="BG597" s="189"/>
      <c r="BH597" s="257"/>
      <c r="BI597" s="257"/>
      <c r="BJ597" s="287"/>
      <c r="BK597" s="258"/>
      <c r="BL597" s="189"/>
      <c r="BM597" s="183"/>
      <c r="BN597" s="183"/>
      <c r="BO597" s="215"/>
      <c r="BP597" s="258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53"/>
      <c r="D598" s="254"/>
      <c r="E598" s="296">
        <v>593</v>
      </c>
      <c r="F598" s="163"/>
      <c r="G598" s="160"/>
      <c r="H598" s="165"/>
      <c r="I598" s="165"/>
      <c r="J598" s="233"/>
      <c r="K598" s="233"/>
      <c r="L598" s="180"/>
      <c r="M598" s="233"/>
      <c r="N598" s="274"/>
      <c r="O598" s="165"/>
      <c r="P598" s="165"/>
      <c r="Q598" s="180"/>
      <c r="R598" s="182"/>
      <c r="S598" s="163"/>
      <c r="T598" s="163"/>
      <c r="U598" s="162"/>
      <c r="V598" s="277"/>
      <c r="W598" s="280"/>
      <c r="X598" s="254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81"/>
      <c r="AL598" s="281"/>
      <c r="AM598" s="281"/>
      <c r="AN598" s="281"/>
      <c r="AO598" s="260"/>
      <c r="AP598" s="261"/>
      <c r="AQ598" s="261"/>
      <c r="AR598" s="282"/>
      <c r="AS598" s="282"/>
      <c r="AT598" s="282"/>
      <c r="AU598" s="284"/>
      <c r="AV598" s="284"/>
      <c r="AW598" s="284"/>
      <c r="AX598" s="255"/>
      <c r="AY598" s="187"/>
      <c r="AZ598" s="163"/>
      <c r="BA598" s="256"/>
      <c r="BB598" s="182"/>
      <c r="BC598" s="71"/>
      <c r="BD598" s="71"/>
      <c r="BE598" s="164"/>
      <c r="BF598" s="262"/>
      <c r="BG598" s="189"/>
      <c r="BH598" s="257"/>
      <c r="BI598" s="257"/>
      <c r="BJ598" s="287"/>
      <c r="BK598" s="258"/>
      <c r="BL598" s="189"/>
      <c r="BM598" s="183"/>
      <c r="BN598" s="183"/>
      <c r="BO598" s="215"/>
      <c r="BP598" s="258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53"/>
      <c r="D599" s="254"/>
      <c r="E599" s="295">
        <v>594</v>
      </c>
      <c r="F599" s="163"/>
      <c r="G599" s="160"/>
      <c r="H599" s="165"/>
      <c r="I599" s="165"/>
      <c r="J599" s="233"/>
      <c r="K599" s="233"/>
      <c r="L599" s="180"/>
      <c r="M599" s="233"/>
      <c r="N599" s="274"/>
      <c r="O599" s="165"/>
      <c r="P599" s="165"/>
      <c r="Q599" s="180"/>
      <c r="R599" s="182"/>
      <c r="S599" s="163"/>
      <c r="T599" s="163"/>
      <c r="U599" s="162"/>
      <c r="V599" s="277"/>
      <c r="W599" s="280"/>
      <c r="X599" s="254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288"/>
      <c r="AL599" s="288"/>
      <c r="AM599" s="288"/>
      <c r="AN599" s="288"/>
      <c r="AO599" s="289"/>
      <c r="AP599" s="290"/>
      <c r="AQ599" s="290"/>
      <c r="AR599" s="282"/>
      <c r="AS599" s="282"/>
      <c r="AT599" s="282"/>
      <c r="AU599" s="284"/>
      <c r="AV599" s="284"/>
      <c r="AW599" s="284"/>
      <c r="AX599" s="255"/>
      <c r="AY599" s="187"/>
      <c r="AZ599" s="163"/>
      <c r="BA599" s="256"/>
      <c r="BB599" s="182"/>
      <c r="BC599" s="234"/>
      <c r="BD599" s="234"/>
      <c r="BE599" s="164"/>
      <c r="BF599" s="291"/>
      <c r="BG599" s="189"/>
      <c r="BH599" s="257"/>
      <c r="BI599" s="257"/>
      <c r="BJ599" s="287"/>
      <c r="BK599" s="258"/>
      <c r="BL599" s="189"/>
      <c r="BM599" s="183"/>
      <c r="BN599" s="183"/>
      <c r="BO599" s="215"/>
      <c r="BP599" s="258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55 O57:Q57 O61:Q74 O98:Q102 O104:Q450 O76:Q96" name="Range1_9_1"/>
    <protectedRange sqref="V29:Y30 X6:Y28 X31:Y35 V36:Y50 V52:Y54 X51:Y51 X56:Y61 V61:W61 W55:Y55 V68:V70 X68:Y70 V71:Y73 V74 X74:Y75 V76:Y76 V78:Y79 X77:Y77 V62:Y67 X80:Y81 X97:Y97 V98:Y102 X103:Y103 V104:Y450 V82:Y96" name="Range1_11_1"/>
    <protectedRange sqref="Z29:AD30 Z6:Z28 Z31:Z32 Z43:AD46 Z40:Z42 Z49:AD50 Z47:Z48 Z52:AD55 Z51 Z33:AD39 Z56:Z57 Z58:AD74 Z76:AD76 Z75 Z78:AD79 Z77 Z80:Z81 Z104:AD450 Z103 Z82:AD102" name="Range1_12_1"/>
    <protectedRange sqref="BF6:BF552" name="Range1_18_1"/>
    <protectedRange sqref="D11" name="Range1_14_1_1"/>
    <protectedRange sqref="F11" name="Range1_14_1_2"/>
    <protectedRange sqref="D6:D7 D20 D25 D14 D31:D32 D56:D57 D80:D81" name="Range1_14_1_1_1"/>
    <protectedRange sqref="F6:F7 F25 F14 F31:F32 F56:F57 F80:F81" name="Range1_14_1_2_1"/>
    <protectedRange sqref="J7 J27 J20 J25 J14 J75 J97 J103" name="Range1_16_2"/>
    <protectedRange sqref="O7:Q7 P8:P9 O27:Q27 O20:Q20 O25:Q25 O14:Q14 P33:P34 P58:P59 O75:Q75 O97:Q97 O103:Q103" name="Range1_17_2"/>
    <protectedRange sqref="J6:K6 J31:K31 J56:K56" name="Range1_16_11"/>
    <protectedRange sqref="O6:Q6 O31:Q31 O56:Q56" name="Range1_17_11"/>
    <protectedRange sqref="V6:V7 V19 V31:V32 V51 V55:V57 V77 V80:V81" name="Range1_18_1_1"/>
    <protectedRange sqref="W6 W15:W17 W19 W23 W28 W31 W51 W56 W68:W70 W74 W77" name="Range1_18_4"/>
    <protectedRange sqref="AA6:AE7 AA19:AE20 AA31:AE32 AA51:AE51 AA56:AE57 AA77:AE77 AA80:AE81" name="Range1_19_1"/>
    <protectedRange sqref="AA27:AC27 AA25:AE25 AA75:AC75 AA103:AC103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89" operator="equal">
      <formula>"ERRO"</formula>
    </cfRule>
  </conditionalFormatting>
  <conditionalFormatting sqref="X4 Y475:Y550 Y1:Z474">
    <cfRule type="cellIs" dxfId="137" priority="18378" operator="equal">
      <formula>"OPORTUNIDADE"</formula>
    </cfRule>
  </conditionalFormatting>
  <conditionalFormatting sqref="AZ6:AZ522">
    <cfRule type="expression" dxfId="136" priority="18373">
      <formula>$BU6=1</formula>
    </cfRule>
  </conditionalFormatting>
  <conditionalFormatting sqref="BQ6:BQ599">
    <cfRule type="cellIs" dxfId="135" priority="18384" operator="equal">
      <formula>"Produção e Intervalo"</formula>
    </cfRule>
    <cfRule type="cellIs" dxfId="134" priority="18385" operator="equal">
      <formula>"Aderente"</formula>
    </cfRule>
    <cfRule type="cellIs" dxfId="133" priority="18386" operator="equal">
      <formula>"Intervalo"</formula>
    </cfRule>
    <cfRule type="cellIs" dxfId="132" priority="18387" operator="equal">
      <formula>"Produção"</formula>
    </cfRule>
    <cfRule type="cellIs" dxfId="131" priority="18388" operator="equal">
      <formula>"ERRO"</formula>
    </cfRule>
  </conditionalFormatting>
  <conditionalFormatting sqref="BR6:BS552">
    <cfRule type="cellIs" dxfId="130" priority="18366" operator="equal">
      <formula>"*"</formula>
    </cfRule>
    <cfRule type="cellIs" dxfId="129" priority="18367" operator="greaterThanOrEqual">
      <formula>1</formula>
    </cfRule>
    <cfRule type="cellIs" dxfId="128" priority="18368" operator="lessThan">
      <formula>1</formula>
    </cfRule>
  </conditionalFormatting>
  <conditionalFormatting sqref="X475:X522 Y475:Y550 Y6:Z474">
    <cfRule type="cellIs" dxfId="127" priority="18314" operator="equal">
      <formula>"NÃO"</formula>
    </cfRule>
    <cfRule type="cellIs" dxfId="126" priority="18315" operator="equal">
      <formula>"SIM"</formula>
    </cfRule>
  </conditionalFormatting>
  <conditionalFormatting sqref="X475:X522">
    <cfRule type="cellIs" dxfId="125" priority="18313" operator="equal">
      <formula>"OPORTUNIDADE"</formula>
    </cfRule>
  </conditionalFormatting>
  <conditionalFormatting sqref="Z475:Z522">
    <cfRule type="cellIs" dxfId="124" priority="18311" operator="equal">
      <formula>"NÃO"</formula>
    </cfRule>
    <cfRule type="cellIs" dxfId="123" priority="18312" operator="equal">
      <formula>"SIM"</formula>
    </cfRule>
  </conditionalFormatting>
  <conditionalFormatting sqref="Z475:Z522">
    <cfRule type="cellIs" dxfId="122" priority="18310" operator="equal">
      <formula>"OPORTUNIDADE"</formula>
    </cfRule>
  </conditionalFormatting>
  <conditionalFormatting sqref="Y1048575:Y1048576">
    <cfRule type="cellIs" dxfId="121" priority="18195" operator="equal">
      <formula>"OPORTUNIDADE"</formula>
    </cfRule>
  </conditionalFormatting>
  <conditionalFormatting sqref="Y1048575:Y1048576">
    <cfRule type="cellIs" dxfId="120" priority="18193" operator="equal">
      <formula>"NÃO"</formula>
    </cfRule>
    <cfRule type="cellIs" dxfId="119" priority="18194" operator="equal">
      <formula>"SIM"</formula>
    </cfRule>
  </conditionalFormatting>
  <conditionalFormatting sqref="Z523:Z548">
    <cfRule type="cellIs" dxfId="118" priority="17930" operator="equal">
      <formula>"OPORTUNIDADE"</formula>
    </cfRule>
  </conditionalFormatting>
  <conditionalFormatting sqref="Z523:Z548">
    <cfRule type="cellIs" dxfId="117" priority="17928" operator="equal">
      <formula>"NÃO"</formula>
    </cfRule>
    <cfRule type="cellIs" dxfId="116" priority="17929" operator="equal">
      <formula>"SIM"</formula>
    </cfRule>
  </conditionalFormatting>
  <conditionalFormatting sqref="X549">
    <cfRule type="cellIs" dxfId="115" priority="17916" operator="equal">
      <formula>"NÃO"</formula>
    </cfRule>
    <cfRule type="cellIs" dxfId="114" priority="17917" operator="equal">
      <formula>"SIM"</formula>
    </cfRule>
  </conditionalFormatting>
  <conditionalFormatting sqref="X549">
    <cfRule type="cellIs" dxfId="113" priority="17915" operator="equal">
      <formula>"OPORTUNIDADE"</formula>
    </cfRule>
  </conditionalFormatting>
  <conditionalFormatting sqref="Z549">
    <cfRule type="cellIs" dxfId="112" priority="17913" operator="equal">
      <formula>"NÃO"</formula>
    </cfRule>
    <cfRule type="cellIs" dxfId="111" priority="17914" operator="equal">
      <formula>"SIM"</formula>
    </cfRule>
  </conditionalFormatting>
  <conditionalFormatting sqref="Z549">
    <cfRule type="cellIs" dxfId="110" priority="17912" operator="equal">
      <formula>"OPORTUNIDADE"</formula>
    </cfRule>
  </conditionalFormatting>
  <conditionalFormatting sqref="BI549">
    <cfRule type="iconSet" priority="17921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2">
      <iconSet showValue="0">
        <cfvo type="percent" val="0"/>
        <cfvo type="num" val="1"/>
        <cfvo type="num" val="1" gte="0"/>
      </iconSet>
    </cfRule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4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2">
      <formula>$BU492=1</formula>
    </cfRule>
  </conditionalFormatting>
  <conditionalFormatting sqref="AZ525:AZ549">
    <cfRule type="expression" dxfId="108" priority="18692">
      <formula>$BU497=1</formula>
    </cfRule>
  </conditionalFormatting>
  <conditionalFormatting sqref="BI523:BI548">
    <cfRule type="iconSet" priority="18693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5">
      <iconSet showValue="0">
        <cfvo type="percent" val="0"/>
        <cfvo type="num" val="1"/>
        <cfvo type="num" val="1" gte="0"/>
      </iconSet>
    </cfRule>
    <cfRule type="iconSet" priority="18696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2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27" operator="equal">
      <formula>"*"</formula>
    </cfRule>
    <cfRule type="cellIs" dxfId="106" priority="13328" operator="greaterThanOrEqual">
      <formula>1</formula>
    </cfRule>
    <cfRule type="cellIs" dxfId="105" priority="13329" operator="lessThan">
      <formula>1</formula>
    </cfRule>
  </conditionalFormatting>
  <conditionalFormatting sqref="BI6:BI522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17">
      <iconSet showValue="0">
        <cfvo type="percent" val="0"/>
        <cfvo type="num" val="1"/>
        <cfvo type="num" val="1" gte="0"/>
      </iconSet>
    </cfRule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599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599 BP66:BP67 BP58:BP60">
    <cfRule type="iconSet" priority="187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20.25" customHeight="1">
      <c r="B2" s="356" t="s">
        <v>1115</v>
      </c>
      <c r="C2" s="356"/>
      <c r="D2" s="356"/>
      <c r="E2" s="356"/>
    </row>
    <row r="3" spans="2:5" ht="20.25" customHeight="1">
      <c r="B3" s="357"/>
      <c r="C3" s="357"/>
      <c r="D3" s="357"/>
      <c r="E3" s="357"/>
    </row>
    <row r="4" spans="2:5">
      <c r="B4" s="327" t="s">
        <v>1116</v>
      </c>
      <c r="C4" s="327" t="s">
        <v>1117</v>
      </c>
      <c r="D4" s="327" t="s">
        <v>1118</v>
      </c>
      <c r="E4" s="327" t="s">
        <v>1119</v>
      </c>
    </row>
    <row r="5" spans="2:5">
      <c r="B5" s="328"/>
      <c r="C5" s="328"/>
      <c r="D5" s="328"/>
      <c r="E5" s="328"/>
    </row>
    <row r="6" spans="2:5">
      <c r="B6" s="328"/>
      <c r="C6" s="328"/>
      <c r="D6" s="328"/>
      <c r="E6" s="328"/>
    </row>
    <row r="7" spans="2:5">
      <c r="B7" s="328"/>
      <c r="C7" s="328"/>
      <c r="D7" s="328"/>
      <c r="E7" s="328"/>
    </row>
    <row r="8" spans="2:5">
      <c r="B8" s="328"/>
      <c r="C8" s="328"/>
      <c r="D8" s="328"/>
      <c r="E8" s="328"/>
    </row>
    <row r="9" spans="2:5">
      <c r="B9" s="328"/>
      <c r="C9" s="328"/>
      <c r="D9" s="328"/>
      <c r="E9" s="328"/>
    </row>
    <row r="10" spans="2:5">
      <c r="B10" s="328"/>
      <c r="C10" s="328"/>
      <c r="D10" s="328"/>
      <c r="E10" s="328"/>
    </row>
    <row r="11" spans="2:5">
      <c r="B11" s="328"/>
      <c r="C11" s="328"/>
      <c r="D11" s="328"/>
      <c r="E11" s="328"/>
    </row>
    <row r="12" spans="2:5">
      <c r="B12" s="328"/>
      <c r="C12" s="328"/>
      <c r="D12" s="328"/>
      <c r="E12" s="328"/>
    </row>
    <row r="13" spans="2:5">
      <c r="B13" s="328"/>
      <c r="C13" s="328"/>
      <c r="D13" s="328"/>
      <c r="E13" s="328"/>
    </row>
    <row r="14" spans="2:5">
      <c r="B14" s="328"/>
      <c r="C14" s="328"/>
      <c r="D14" s="328"/>
      <c r="E14" s="328"/>
    </row>
    <row r="15" spans="2:5">
      <c r="B15" s="328"/>
      <c r="C15" s="328"/>
      <c r="D15" s="328"/>
      <c r="E15" s="328"/>
    </row>
    <row r="16" spans="2:5">
      <c r="B16" s="328"/>
      <c r="C16" s="328"/>
      <c r="D16" s="328"/>
      <c r="E16" s="328"/>
    </row>
    <row r="17" spans="2:5">
      <c r="B17" s="328"/>
      <c r="C17" s="328"/>
      <c r="D17" s="328"/>
      <c r="E17" s="328"/>
    </row>
    <row r="18" spans="2:5">
      <c r="B18" s="328"/>
      <c r="C18" s="328"/>
      <c r="D18" s="328"/>
      <c r="E18" s="328"/>
    </row>
    <row r="19" spans="2:5">
      <c r="B19" s="328"/>
      <c r="C19" s="328"/>
      <c r="D19" s="328"/>
      <c r="E19" s="328"/>
    </row>
    <row r="20" spans="2:5">
      <c r="B20" s="328"/>
      <c r="C20" s="328"/>
      <c r="D20" s="328"/>
      <c r="E20" s="328"/>
    </row>
    <row r="21" spans="2:5">
      <c r="B21" s="328"/>
      <c r="C21" s="328"/>
      <c r="D21" s="328"/>
      <c r="E21" s="328"/>
    </row>
    <row r="22" spans="2:5">
      <c r="B22" s="328"/>
      <c r="C22" s="328"/>
      <c r="D22" s="328"/>
      <c r="E22" s="328"/>
    </row>
    <row r="23" spans="2:5">
      <c r="B23" s="328"/>
      <c r="C23" s="328"/>
      <c r="D23" s="328"/>
      <c r="E23" s="328"/>
    </row>
    <row r="24" spans="2:5">
      <c r="B24" s="328"/>
      <c r="C24" s="328"/>
      <c r="D24" s="328"/>
      <c r="E24" s="328"/>
    </row>
    <row r="25" spans="2:5">
      <c r="B25" s="328"/>
      <c r="C25" s="328"/>
      <c r="D25" s="328"/>
      <c r="E25" s="328"/>
    </row>
    <row r="26" spans="2:5">
      <c r="B26" s="328"/>
      <c r="C26" s="328"/>
      <c r="D26" s="328"/>
      <c r="E26" s="328"/>
    </row>
    <row r="27" spans="2:5">
      <c r="B27" s="328"/>
      <c r="C27" s="328"/>
      <c r="D27" s="328"/>
      <c r="E27" s="328"/>
    </row>
    <row r="28" spans="2:5">
      <c r="B28" s="328"/>
      <c r="C28" s="328"/>
      <c r="D28" s="328"/>
      <c r="E28" s="328"/>
    </row>
    <row r="29" spans="2:5">
      <c r="B29" s="328"/>
      <c r="C29" s="328"/>
      <c r="D29" s="328"/>
      <c r="E29" s="328"/>
    </row>
    <row r="30" spans="2:5">
      <c r="B30" s="328"/>
      <c r="C30" s="328"/>
      <c r="D30" s="328"/>
      <c r="E30" s="328"/>
    </row>
    <row r="31" spans="2:5">
      <c r="B31" s="328"/>
      <c r="C31" s="328"/>
      <c r="D31" s="328"/>
      <c r="E31" s="328"/>
    </row>
    <row r="32" spans="2:5">
      <c r="B32" s="328"/>
      <c r="C32" s="328"/>
      <c r="D32" s="328"/>
      <c r="E32" s="328"/>
    </row>
  </sheetData>
  <mergeCells count="1">
    <mergeCell ref="B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tabSelected="1" workbookViewId="0">
      <selection activeCell="I6" sqref="I6"/>
    </sheetView>
  </sheetViews>
  <sheetFormatPr defaultRowHeight="15"/>
  <cols>
    <col min="1" max="2" width="9.140625" style="195"/>
    <col min="3" max="3" width="9.7109375" style="195" bestFit="1" customWidth="1"/>
    <col min="4" max="4" width="15.5703125" style="195" bestFit="1" customWidth="1"/>
    <col min="5" max="5" width="19.28515625" style="195" bestFit="1" customWidth="1"/>
    <col min="6" max="6" width="27.42578125" style="195" bestFit="1" customWidth="1"/>
    <col min="7" max="7" width="46.42578125" style="195" customWidth="1"/>
    <col min="8" max="8" width="27.5703125" style="195" customWidth="1"/>
    <col min="9" max="16384" width="9.140625" style="195"/>
  </cols>
  <sheetData>
    <row r="1" spans="3:8">
      <c r="C1" s="356" t="s">
        <v>1120</v>
      </c>
      <c r="D1" s="356"/>
      <c r="E1" s="356"/>
      <c r="F1" s="356"/>
      <c r="G1" s="356"/>
      <c r="H1" s="356"/>
    </row>
    <row r="2" spans="3:8">
      <c r="C2" s="356"/>
      <c r="D2" s="356"/>
      <c r="E2" s="356"/>
      <c r="F2" s="356"/>
      <c r="G2" s="356"/>
      <c r="H2" s="356"/>
    </row>
    <row r="3" spans="3:8" ht="34.5" customHeight="1">
      <c r="C3" s="327" t="s">
        <v>410</v>
      </c>
      <c r="D3" s="327" t="s">
        <v>1121</v>
      </c>
      <c r="E3" s="327" t="s">
        <v>1122</v>
      </c>
      <c r="F3" s="327" t="s">
        <v>1123</v>
      </c>
      <c r="G3" s="327" t="s">
        <v>1124</v>
      </c>
      <c r="H3" s="327" t="s">
        <v>1125</v>
      </c>
    </row>
    <row r="4" spans="3:8">
      <c r="C4" s="372" t="s">
        <v>537</v>
      </c>
      <c r="D4" s="372">
        <v>9347</v>
      </c>
      <c r="E4" s="373">
        <v>45985</v>
      </c>
      <c r="F4" s="372">
        <v>7000</v>
      </c>
      <c r="G4" s="372" t="s">
        <v>1126</v>
      </c>
      <c r="H4" s="372"/>
    </row>
    <row r="5" spans="3:8">
      <c r="C5" s="372" t="s">
        <v>538</v>
      </c>
      <c r="D5" s="372">
        <v>7694</v>
      </c>
      <c r="E5" s="373">
        <v>45993</v>
      </c>
      <c r="F5" s="372">
        <v>10400</v>
      </c>
      <c r="G5" s="372" t="s">
        <v>1127</v>
      </c>
      <c r="H5" s="372"/>
    </row>
    <row r="6" spans="3:8">
      <c r="C6" s="372" t="s">
        <v>539</v>
      </c>
      <c r="D6" s="372">
        <v>9403</v>
      </c>
      <c r="E6" s="373">
        <v>45972</v>
      </c>
      <c r="F6" s="372" t="s">
        <v>1128</v>
      </c>
      <c r="G6" s="372" t="s">
        <v>1129</v>
      </c>
      <c r="H6" s="372" t="s">
        <v>923</v>
      </c>
    </row>
    <row r="7" spans="3:8">
      <c r="C7" s="372"/>
      <c r="D7" s="372"/>
      <c r="E7" s="372"/>
      <c r="F7" s="372"/>
      <c r="G7" s="372"/>
      <c r="H7" s="372"/>
    </row>
    <row r="8" spans="3:8">
      <c r="C8" s="372"/>
      <c r="D8" s="372"/>
      <c r="E8" s="372"/>
      <c r="F8" s="372"/>
      <c r="G8" s="372"/>
      <c r="H8" s="372"/>
    </row>
    <row r="9" spans="3:8">
      <c r="C9" s="372"/>
      <c r="D9" s="372"/>
      <c r="E9" s="372"/>
      <c r="F9" s="372"/>
      <c r="G9" s="372"/>
      <c r="H9" s="372"/>
    </row>
    <row r="10" spans="3:8">
      <c r="C10" s="372"/>
      <c r="D10" s="372"/>
      <c r="E10" s="372"/>
      <c r="F10" s="372"/>
      <c r="G10" s="372"/>
      <c r="H10" s="372"/>
    </row>
    <row r="11" spans="3:8">
      <c r="C11" s="372"/>
      <c r="D11" s="372"/>
      <c r="E11" s="372"/>
      <c r="F11" s="372"/>
      <c r="G11" s="372"/>
      <c r="H11" s="372"/>
    </row>
    <row r="12" spans="3:8">
      <c r="C12" s="372"/>
      <c r="D12" s="372"/>
      <c r="E12" s="372"/>
      <c r="F12" s="372"/>
      <c r="G12" s="372"/>
      <c r="H12" s="372"/>
    </row>
    <row r="13" spans="3:8">
      <c r="C13" s="372"/>
      <c r="D13" s="372"/>
      <c r="E13" s="372"/>
      <c r="F13" s="372"/>
      <c r="G13" s="372"/>
      <c r="H13" s="372"/>
    </row>
    <row r="14" spans="3:8">
      <c r="C14" s="372"/>
      <c r="D14" s="372"/>
      <c r="E14" s="372"/>
      <c r="F14" s="372"/>
      <c r="G14" s="372"/>
      <c r="H14" s="372"/>
    </row>
    <row r="15" spans="3:8">
      <c r="C15" s="372"/>
      <c r="D15" s="372"/>
      <c r="E15" s="372"/>
      <c r="F15" s="372"/>
      <c r="G15" s="372"/>
      <c r="H15" s="372"/>
    </row>
    <row r="16" spans="3:8">
      <c r="C16" s="372"/>
      <c r="D16" s="372"/>
      <c r="E16" s="372"/>
      <c r="F16" s="372"/>
      <c r="G16" s="372"/>
      <c r="H16" s="372"/>
    </row>
    <row r="17" spans="3:8">
      <c r="C17" s="372"/>
      <c r="D17" s="372"/>
      <c r="E17" s="372"/>
      <c r="F17" s="372"/>
      <c r="G17" s="372"/>
      <c r="H17" s="372"/>
    </row>
    <row r="18" spans="3:8">
      <c r="C18" s="372"/>
      <c r="D18" s="372"/>
      <c r="E18" s="372"/>
      <c r="F18" s="372"/>
      <c r="G18" s="372"/>
      <c r="H18" s="372"/>
    </row>
    <row r="19" spans="3:8">
      <c r="C19" s="372"/>
      <c r="D19" s="372"/>
      <c r="E19" s="372"/>
      <c r="F19" s="372"/>
      <c r="G19" s="372"/>
      <c r="H19" s="372"/>
    </row>
    <row r="20" spans="3:8">
      <c r="C20" s="372"/>
      <c r="D20" s="372"/>
      <c r="E20" s="372"/>
      <c r="F20" s="372"/>
      <c r="G20" s="372"/>
      <c r="H20" s="372"/>
    </row>
    <row r="21" spans="3:8">
      <c r="C21" s="372"/>
      <c r="D21" s="372"/>
      <c r="E21" s="372"/>
      <c r="F21" s="372"/>
      <c r="G21" s="372"/>
      <c r="H21" s="372"/>
    </row>
    <row r="22" spans="3:8">
      <c r="C22" s="372"/>
      <c r="D22" s="372"/>
      <c r="E22" s="372"/>
      <c r="F22" s="372"/>
      <c r="G22" s="372"/>
      <c r="H22" s="372"/>
    </row>
    <row r="23" spans="3:8">
      <c r="C23" s="372"/>
      <c r="D23" s="372"/>
      <c r="E23" s="372"/>
      <c r="F23" s="372"/>
      <c r="G23" s="372"/>
      <c r="H23" s="372"/>
    </row>
    <row r="24" spans="3:8">
      <c r="C24" s="372"/>
      <c r="D24" s="372"/>
      <c r="E24" s="372"/>
      <c r="F24" s="372"/>
      <c r="G24" s="372"/>
      <c r="H24" s="372"/>
    </row>
    <row r="25" spans="3:8">
      <c r="C25" s="372"/>
      <c r="D25" s="372"/>
      <c r="E25" s="372"/>
      <c r="F25" s="372"/>
      <c r="G25" s="372"/>
      <c r="H25" s="372"/>
    </row>
    <row r="26" spans="3:8">
      <c r="C26" s="372"/>
      <c r="D26" s="372"/>
      <c r="E26" s="372"/>
      <c r="F26" s="372"/>
      <c r="G26" s="372"/>
      <c r="H26" s="372"/>
    </row>
    <row r="27" spans="3:8">
      <c r="C27" s="372"/>
      <c r="D27" s="372"/>
      <c r="E27" s="372"/>
      <c r="F27" s="372"/>
      <c r="G27" s="372"/>
      <c r="H27" s="372"/>
    </row>
    <row r="28" spans="3:8">
      <c r="C28" s="372"/>
      <c r="D28" s="372"/>
      <c r="E28" s="372"/>
      <c r="F28" s="372"/>
      <c r="G28" s="372"/>
      <c r="H28" s="372"/>
    </row>
    <row r="29" spans="3:8">
      <c r="C29" s="372"/>
      <c r="D29" s="372"/>
      <c r="E29" s="372"/>
      <c r="F29" s="372"/>
      <c r="G29" s="372"/>
      <c r="H29" s="372"/>
    </row>
    <row r="30" spans="3:8">
      <c r="C30" s="372"/>
      <c r="D30" s="372"/>
      <c r="E30" s="372"/>
      <c r="F30" s="372"/>
      <c r="G30" s="372"/>
      <c r="H30" s="372"/>
    </row>
    <row r="31" spans="3:8">
      <c r="C31" s="372"/>
      <c r="D31" s="372"/>
      <c r="E31" s="372"/>
      <c r="F31" s="372"/>
      <c r="G31" s="372"/>
      <c r="H31" s="37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3" sqref="A3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649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58" t="s">
        <v>1130</v>
      </c>
      <c r="D5" s="359"/>
      <c r="E5" s="359"/>
      <c r="F5" s="359"/>
      <c r="G5" s="359"/>
      <c r="H5" s="359"/>
      <c r="I5" s="359"/>
      <c r="J5" s="360"/>
      <c r="K5" s="361" t="s">
        <v>1131</v>
      </c>
      <c r="L5" s="362"/>
      <c r="M5" s="362"/>
      <c r="N5" s="362"/>
      <c r="O5" s="363" t="s">
        <v>1132</v>
      </c>
      <c r="P5" s="364"/>
      <c r="Q5" s="365"/>
    </row>
    <row r="6" spans="1:17" s="94" customFormat="1" ht="15.75" customHeight="1">
      <c r="A6" s="88" t="s">
        <v>1133</v>
      </c>
      <c r="B6" s="95" t="s">
        <v>1134</v>
      </c>
      <c r="C6" s="96" t="s">
        <v>869</v>
      </c>
      <c r="D6" s="97" t="s">
        <v>870</v>
      </c>
      <c r="E6" s="96" t="s">
        <v>1135</v>
      </c>
      <c r="F6" s="96" t="s">
        <v>860</v>
      </c>
      <c r="G6" s="96" t="s">
        <v>864</v>
      </c>
      <c r="H6" s="154" t="s">
        <v>335</v>
      </c>
      <c r="I6" s="132" t="s">
        <v>865</v>
      </c>
      <c r="J6" s="132" t="s">
        <v>866</v>
      </c>
      <c r="K6" s="140" t="s">
        <v>860</v>
      </c>
      <c r="L6" s="140" t="s">
        <v>1136</v>
      </c>
      <c r="M6" s="140" t="s">
        <v>335</v>
      </c>
      <c r="N6" s="141" t="s">
        <v>864</v>
      </c>
      <c r="O6" s="247" t="s">
        <v>907</v>
      </c>
      <c r="P6" s="158"/>
      <c r="Q6" s="194" t="s">
        <v>1137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0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0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ZEM-185ZXP2</v>
      </c>
      <c r="M40" s="142">
        <f>IF(SP_SUL!AP38="","*",SP_SUL!AP38)</f>
        <v>134</v>
      </c>
      <c r="N40" s="142" t="str">
        <f>IF(SP_SUL!AM38="","*",SP_SUL!AM38)</f>
        <v>ZEM-185ZXP2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0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0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2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0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5">
        <f>IF(SP_SUL!K55="","*",SP_SUL!K55)</f>
        <v>256</v>
      </c>
      <c r="I57" s="133">
        <f>IF(SP_SUL!O55="","*",SP_SUL!O55)</f>
        <v>0.375</v>
      </c>
      <c r="J57" s="133">
        <f>IF(SP_SUL!P55="","*",SP_SUL!P55)</f>
        <v>4.1666666666666664E-2</v>
      </c>
      <c r="K57" s="142" t="str">
        <f>IF(SP_SUL!AK55="","*",SP_SUL!AK55)</f>
        <v>ZBVZQB</v>
      </c>
      <c r="L57" s="142" t="str">
        <f>IF(SP_SUL!AM55="","*",SP_SUL!AM55)</f>
        <v>ZQBZBV-ZYU</v>
      </c>
      <c r="M57" s="142">
        <f>IF(SP_SUL!AP55="","*",SP_SUL!AP55)</f>
        <v>256</v>
      </c>
      <c r="N57" s="142" t="str">
        <f>IF(SP_SUL!AM55="","*",SP_SUL!AM55)</f>
        <v>ZQBZBV-ZYU</v>
      </c>
      <c r="O57" s="175">
        <f>SP_SUL!BH55</f>
        <v>2</v>
      </c>
      <c r="P57" s="91"/>
      <c r="Q57" s="146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5">
        <f>IF(SP_SUL!K56="","*",SP_SUL!K56)</f>
        <v>240.89</v>
      </c>
      <c r="I58" s="133">
        <f>IF(SP_SUL!O56="","*",SP_SUL!O56)</f>
        <v>0.41666666666666669</v>
      </c>
      <c r="J58" s="133">
        <f>IF(SP_SUL!P56="","*",SP_SUL!P56)</f>
        <v>6.25E-2</v>
      </c>
      <c r="K58" s="142" t="str">
        <f>IF(SP_SUL!AK56="","*",SP_SUL!AK56)</f>
        <v>-</v>
      </c>
      <c r="L58" s="142" t="str">
        <f>IF(SP_SUL!AM56="","*",SP_SUL!AM56)</f>
        <v>ZDS-ZQB</v>
      </c>
      <c r="M58" s="142">
        <f>IF(SP_SUL!AP56="","*",SP_SUL!AP56)</f>
        <v>240.89</v>
      </c>
      <c r="N58" s="142" t="str">
        <f>IF(SP_SUL!AM56="","*",SP_SUL!AM56)</f>
        <v>ZDS-ZQB</v>
      </c>
      <c r="O58" s="175">
        <f>SP_SUL!BH56</f>
        <v>0</v>
      </c>
      <c r="P58" s="91"/>
      <c r="Q58" s="146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5">
        <f>IF(SP_SUL!K57="","*",SP_SUL!K57)</f>
        <v>225</v>
      </c>
      <c r="I59" s="133">
        <f>IF(SP_SUL!O57="","*",SP_SUL!O57)</f>
        <v>0.41666666666666669</v>
      </c>
      <c r="J59" s="133">
        <f>IF(SP_SUL!P57="","*",SP_SUL!P57)</f>
        <v>8.3333333333333329E-2</v>
      </c>
      <c r="K59" s="142" t="str">
        <f>IF(SP_SUL!AK57="","*",SP_SUL!AK57)</f>
        <v>ZYU1</v>
      </c>
      <c r="L59" s="142" t="str">
        <f>IF(SP_SUL!AM57="","*",SP_SUL!AM57)</f>
        <v>ZXI-ZVK</v>
      </c>
      <c r="M59" s="142">
        <f>IF(SP_SUL!AP57="","*",SP_SUL!AP57)</f>
        <v>225</v>
      </c>
      <c r="N59" s="142" t="str">
        <f>IF(SP_SUL!AM57="","*",SP_SUL!AM57)</f>
        <v>ZXI-ZVK</v>
      </c>
      <c r="O59" s="175">
        <f>SP_SUL!BH57</f>
        <v>0</v>
      </c>
      <c r="P59" s="91"/>
      <c r="Q59" s="146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5">
        <f>IF(SP_SUL!K58="","*",SP_SUL!K58)</f>
        <v>198.4</v>
      </c>
      <c r="I60" s="133">
        <f>IF(SP_SUL!O58="","*",SP_SUL!O58)</f>
        <v>0.41666666666666669</v>
      </c>
      <c r="J60" s="133">
        <f>IF(SP_SUL!P58="","*",SP_SUL!P58)</f>
        <v>4.1666666666666664E-2</v>
      </c>
      <c r="K60" s="142" t="str">
        <f>IF(SP_SUL!AK58="","*",SP_SUL!AK58)</f>
        <v>-</v>
      </c>
      <c r="L60" s="142" t="str">
        <f>IF(SP_SUL!AM58="","*",SP_SUL!AM58)</f>
        <v>ZYU</v>
      </c>
      <c r="M60" s="142">
        <f>IF(SP_SUL!AP58="","*",SP_SUL!AP58)</f>
        <v>198.4</v>
      </c>
      <c r="N60" s="142" t="str">
        <f>IF(SP_SUL!AM58="","*",SP_SUL!AM58)</f>
        <v>ZYU</v>
      </c>
      <c r="O60" s="175">
        <f>SP_SUL!BH58</f>
        <v>2</v>
      </c>
      <c r="P60" s="91"/>
      <c r="Q60" s="146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5">
        <f>IF(SP_SUL!K59="","*",SP_SUL!K59)</f>
        <v>198.1</v>
      </c>
      <c r="I61" s="133">
        <f>IF(SP_SUL!O59="","*",SP_SUL!O59)</f>
        <v>0.41666666666666669</v>
      </c>
      <c r="J61" s="133">
        <f>IF(SP_SUL!P59="","*",SP_SUL!P59)</f>
        <v>6.25E-2</v>
      </c>
      <c r="K61" s="142" t="str">
        <f>IF(SP_SUL!AK59="","*",SP_SUL!AK59)</f>
        <v>-</v>
      </c>
      <c r="L61" s="142" t="str">
        <f>IF(SP_SUL!AM59="","*",SP_SUL!AM59)</f>
        <v>ZFY</v>
      </c>
      <c r="M61" s="142">
        <f>IF(SP_SUL!AP59="","*",SP_SUL!AP59)</f>
        <v>198.1</v>
      </c>
      <c r="N61" s="142" t="str">
        <f>IF(SP_SUL!AM59="","*",SP_SUL!AM59)</f>
        <v>ZFY</v>
      </c>
      <c r="O61" s="175">
        <f>SP_SUL!BH59</f>
        <v>2</v>
      </c>
      <c r="P61" s="91"/>
      <c r="Q61" s="146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5">
        <f>IF(SP_SUL!K60="","*",SP_SUL!K60)</f>
        <v>194</v>
      </c>
      <c r="I62" s="133">
        <f>IF(SP_SUL!O60="","*",SP_SUL!O60)</f>
        <v>0.41666666666666669</v>
      </c>
      <c r="J62" s="133">
        <f>IF(SP_SUL!P60="","*",SP_SUL!P60)</f>
        <v>6.25E-2</v>
      </c>
      <c r="K62" s="142" t="str">
        <f>IF(SP_SUL!AK60="","*",SP_SUL!AK60)</f>
        <v>-</v>
      </c>
      <c r="L62" s="142" t="str">
        <f>IF(SP_SUL!AM60="","*",SP_SUL!AM60)</f>
        <v>ZFY</v>
      </c>
      <c r="M62" s="142">
        <f>IF(SP_SUL!AP60="","*",SP_SUL!AP60)</f>
        <v>194</v>
      </c>
      <c r="N62" s="142" t="str">
        <f>IF(SP_SUL!AM60="","*",SP_SUL!AM60)</f>
        <v>ZFY</v>
      </c>
      <c r="O62" s="175">
        <f>SP_SUL!BH60</f>
        <v>2</v>
      </c>
      <c r="P62" s="91"/>
      <c r="Q62" s="146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5">
        <f>IF(SP_SUL!K61="","*",SP_SUL!K61)</f>
        <v>73.900000000000006</v>
      </c>
      <c r="I63" s="133">
        <f>IF(SP_SUL!O61="","*",SP_SUL!O61)</f>
        <v>0.41666666666666669</v>
      </c>
      <c r="J63" s="133">
        <f>IF(SP_SUL!P61="","*",SP_SUL!P61)</f>
        <v>8.3333333333333329E-2</v>
      </c>
      <c r="K63" s="142" t="str">
        <f>IF(SP_SUL!AK61="","*",SP_SUL!AK61)</f>
        <v>-</v>
      </c>
      <c r="L63" s="142" t="str">
        <f>IF(SP_SUL!AM61="","*",SP_SUL!AM61)</f>
        <v>ZPS-ZAL</v>
      </c>
      <c r="M63" s="142">
        <f>IF(SP_SUL!AP61="","*",SP_SUL!AP61)</f>
        <v>73.900000000000006</v>
      </c>
      <c r="N63" s="142" t="str">
        <f>IF(SP_SUL!AM61="","*",SP_SUL!AM61)</f>
        <v>ZPS-ZAL</v>
      </c>
      <c r="O63" s="175">
        <f>SP_SUL!BH61</f>
        <v>0</v>
      </c>
      <c r="P63" s="91"/>
      <c r="Q63" s="146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5">
        <f>IF(SP_SUL!K62="","*",SP_SUL!K62)</f>
        <v>185</v>
      </c>
      <c r="I64" s="133">
        <f>IF(SP_SUL!O62="","*",SP_SUL!O62)</f>
        <v>0.35416666666666669</v>
      </c>
      <c r="J64" s="133">
        <f>IF(SP_SUL!P62="","*",SP_SUL!P62)</f>
        <v>4.1666666666666664E-2</v>
      </c>
      <c r="K64" s="142" t="str">
        <f>IF(SP_SUL!AK62="","*",SP_SUL!AK62)</f>
        <v>185ZXP2</v>
      </c>
      <c r="L64" s="142" t="str">
        <f>IF(SP_SUL!AM62="","*",SP_SUL!AM62)</f>
        <v>185ZXP-ZCR</v>
      </c>
      <c r="M64" s="142">
        <f>IF(SP_SUL!AP62="","*",SP_SUL!AP62)</f>
        <v>185</v>
      </c>
      <c r="N64" s="142" t="str">
        <f>IF(SP_SUL!AM62="","*",SP_SUL!AM62)</f>
        <v>185ZXP-ZCR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5">
        <f>IF(SP_SUL!K64="","*",SP_SUL!K64)</f>
        <v>87.4</v>
      </c>
      <c r="I66" s="133">
        <f>IF(SP_SUL!O64="","*",SP_SUL!O64)</f>
        <v>0.41666666666666669</v>
      </c>
      <c r="J66" s="133">
        <f>IF(SP_SUL!P64="","*",SP_SUL!P64)</f>
        <v>6.25E-2</v>
      </c>
      <c r="K66" s="142" t="str">
        <f>IF(SP_SUL!AK64="","*",SP_SUL!AK64)</f>
        <v>-</v>
      </c>
      <c r="L66" s="142" t="str">
        <f>IF(SP_SUL!AM64="","*",SP_SUL!AM64)</f>
        <v>ZKE-ZWW</v>
      </c>
      <c r="M66" s="142">
        <f>IF(SP_SUL!AP64="","*",SP_SUL!AP64)</f>
        <v>87.4</v>
      </c>
      <c r="N66" s="142" t="str">
        <f>IF(SP_SUL!AM64="","*",SP_SUL!AM64)</f>
        <v>ZKE-ZWW</v>
      </c>
      <c r="O66" s="175">
        <f>SP_SUL!BH64</f>
        <v>0</v>
      </c>
      <c r="P66" s="91"/>
      <c r="Q66" s="146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5">
        <f>IF(SP_SUL!K65="","*",SP_SUL!K65)</f>
        <v>157</v>
      </c>
      <c r="I67" s="133">
        <f>IF(SP_SUL!O65="","*",SP_SUL!O65)</f>
        <v>0.41666666666666669</v>
      </c>
      <c r="J67" s="133">
        <f>IF(SP_SUL!P65="","*",SP_SUL!P65)</f>
        <v>4.1666666666666664E-2</v>
      </c>
      <c r="K67" s="142" t="str">
        <f>IF(SP_SUL!AK65="","*",SP_SUL!AK65)</f>
        <v>-</v>
      </c>
      <c r="L67" s="142" t="str">
        <f>IF(SP_SUL!AM65="","*",SP_SUL!AM65)</f>
        <v>ZEJ-ZEV</v>
      </c>
      <c r="M67" s="142">
        <f>IF(SP_SUL!AP65="","*",SP_SUL!AP65)</f>
        <v>157</v>
      </c>
      <c r="N67" s="142" t="str">
        <f>IF(SP_SUL!AM65="","*",SP_SUL!AM65)</f>
        <v>ZEJ-ZEV</v>
      </c>
      <c r="O67" s="175">
        <f>SP_SUL!BH65</f>
        <v>0</v>
      </c>
      <c r="P67" s="91"/>
      <c r="Q67" s="146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5">
        <f>IF(SP_SUL!K66="","*",SP_SUL!K66)</f>
        <v>66.5</v>
      </c>
      <c r="I68" s="133">
        <f>IF(SP_SUL!O66="","*",SP_SUL!O66)</f>
        <v>0.33333333333333331</v>
      </c>
      <c r="J68" s="133">
        <f>IF(SP_SUL!P66="","*",SP_SUL!P66)</f>
        <v>4.1666666666666664E-2</v>
      </c>
      <c r="K68" s="142" t="str">
        <f>IF(SP_SUL!AK66="","*",SP_SUL!AK66)</f>
        <v>K67ZEV2</v>
      </c>
      <c r="L68" s="142" t="str">
        <f>IF(SP_SUL!AM66="","*",SP_SUL!AM66)</f>
        <v>ZEV-ZBV</v>
      </c>
      <c r="M68" s="142">
        <f>IF(SP_SUL!AP66="","*",SP_SUL!AP66)</f>
        <v>66.5</v>
      </c>
      <c r="N68" s="142" t="str">
        <f>IF(SP_SUL!AM66="","*",SP_SUL!AM66)</f>
        <v>ZEV-ZBV</v>
      </c>
      <c r="O68" s="175">
        <f>SP_SUL!BH66</f>
        <v>2</v>
      </c>
      <c r="P68" s="91"/>
      <c r="Q68" s="146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5">
        <f>IF(SP_SUL!K68="","*",SP_SUL!K68)</f>
        <v>122.196</v>
      </c>
      <c r="I70" s="133">
        <f>IF(SP_SUL!O68="","*",SP_SUL!O68)</f>
        <v>0.375</v>
      </c>
      <c r="J70" s="133">
        <f>IF(SP_SUL!P68="","*",SP_SUL!P68)</f>
        <v>7.6388888888888895E-2</v>
      </c>
      <c r="K70" s="142" t="str">
        <f>IF(SP_SUL!AK68="","*",SP_SUL!AK68)</f>
        <v>-</v>
      </c>
      <c r="L70" s="142" t="str">
        <f>IF(SP_SUL!AM68="","*",SP_SUL!AM68)</f>
        <v>ZWI-ZYQ</v>
      </c>
      <c r="M70" s="142">
        <f>IF(SP_SUL!AP68="","*",SP_SUL!AP68)</f>
        <v>122.196</v>
      </c>
      <c r="N70" s="142" t="str">
        <f>IF(SP_SUL!AM68="","*",SP_SUL!AM68)</f>
        <v>ZWI-ZYQ</v>
      </c>
      <c r="O70" s="175">
        <f>SP_SUL!BH68</f>
        <v>0</v>
      </c>
      <c r="P70" s="91"/>
      <c r="Q70" s="146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5">
        <f>IF(SP_SUL!K69="","*",SP_SUL!K69)</f>
        <v>122.199</v>
      </c>
      <c r="I71" s="133">
        <f>IF(SP_SUL!O69="","*",SP_SUL!O69)</f>
        <v>0.375</v>
      </c>
      <c r="J71" s="133">
        <f>IF(SP_SUL!P69="","*",SP_SUL!P69)</f>
        <v>7.6388888888888895E-2</v>
      </c>
      <c r="K71" s="142" t="str">
        <f>IF(SP_SUL!AK69="","*",SP_SUL!AK69)</f>
        <v>-</v>
      </c>
      <c r="L71" s="142" t="str">
        <f>IF(SP_SUL!AM69="","*",SP_SUL!AM69)</f>
        <v>ZWI-ZYQ</v>
      </c>
      <c r="M71" s="142">
        <f>IF(SP_SUL!AP69="","*",SP_SUL!AP69)</f>
        <v>122.199</v>
      </c>
      <c r="N71" s="142" t="str">
        <f>IF(SP_SUL!AM69="","*",SP_SUL!AM69)</f>
        <v>ZWI-ZYQ</v>
      </c>
      <c r="O71" s="175">
        <f>SP_SUL!BH69</f>
        <v>0</v>
      </c>
      <c r="P71" s="91"/>
      <c r="Q71" s="146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5">
        <f>IF(SP_SUL!K70="","*",SP_SUL!K70)</f>
        <v>122.2</v>
      </c>
      <c r="I72" s="133">
        <f>IF(SP_SUL!O70="","*",SP_SUL!O70)</f>
        <v>0.375</v>
      </c>
      <c r="J72" s="133">
        <f>IF(SP_SUL!P70="","*",SP_SUL!P70)</f>
        <v>7.6388888888888895E-2</v>
      </c>
      <c r="K72" s="142" t="str">
        <f>IF(SP_SUL!AK70="","*",SP_SUL!AK70)</f>
        <v>-</v>
      </c>
      <c r="L72" s="142" t="str">
        <f>IF(SP_SUL!AM70="","*",SP_SUL!AM70)</f>
        <v>ZWI-ZYQ</v>
      </c>
      <c r="M72" s="142">
        <f>IF(SP_SUL!AP70="","*",SP_SUL!AP70)</f>
        <v>122.2</v>
      </c>
      <c r="N72" s="142" t="str">
        <f>IF(SP_SUL!AM70="","*",SP_SUL!AM70)</f>
        <v>ZWI-ZYQ</v>
      </c>
      <c r="O72" s="175">
        <f>SP_SUL!BH70</f>
        <v>0</v>
      </c>
      <c r="P72" s="91"/>
      <c r="Q72" s="146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5">
        <f>IF(SP_SUL!K72="","*",SP_SUL!K72)</f>
        <v>66.5</v>
      </c>
      <c r="I74" s="133">
        <f>IF(SP_SUL!O72="","*",SP_SUL!O72)</f>
        <v>0.375</v>
      </c>
      <c r="J74" s="133">
        <f>IF(SP_SUL!P72="","*",SP_SUL!P72)</f>
        <v>4.1666666666666664E-2</v>
      </c>
      <c r="K74" s="142" t="str">
        <f>IF(SP_SUL!AK72="","*",SP_SUL!AK72)</f>
        <v>K67ZEV2</v>
      </c>
      <c r="L74" s="142" t="str">
        <f>IF(SP_SUL!AM72="","*",SP_SUL!AM72)</f>
        <v>ZEV-ZXW</v>
      </c>
      <c r="M74" s="142">
        <f>IF(SP_SUL!AP72="","*",SP_SUL!AP72)</f>
        <v>66.5</v>
      </c>
      <c r="N74" s="142" t="str">
        <f>IF(SP_SUL!AM72="","*",SP_SUL!AM72)</f>
        <v>ZEV-ZXW</v>
      </c>
      <c r="O74" s="175">
        <f>SP_SUL!BH72</f>
        <v>2</v>
      </c>
      <c r="P74" s="91"/>
      <c r="Q74" s="146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5">
        <f>IF(SP_SUL!K73="","*",SP_SUL!K73)</f>
        <v>95.3</v>
      </c>
      <c r="I75" s="133">
        <f>IF(SP_SUL!O73="","*",SP_SUL!O73)</f>
        <v>0.41666666666666669</v>
      </c>
      <c r="J75" s="133">
        <f>IF(SP_SUL!P73="","*",SP_SUL!P73)</f>
        <v>4.1666666666666664E-2</v>
      </c>
      <c r="K75" s="142" t="str">
        <f>IF(SP_SUL!AK73="","*",SP_SUL!AK73)</f>
        <v>-</v>
      </c>
      <c r="L75" s="142" t="str">
        <f>IF(SP_SUL!AM73="","*",SP_SUL!AM73)</f>
        <v>ZWU-ZDC</v>
      </c>
      <c r="M75" s="142">
        <f>IF(SP_SUL!AP73="","*",SP_SUL!AP73)</f>
        <v>95.3</v>
      </c>
      <c r="N75" s="142" t="str">
        <f>IF(SP_SUL!AM73="","*",SP_SUL!AM73)</f>
        <v>ZWU-ZDC</v>
      </c>
      <c r="O75" s="175">
        <f>SP_SUL!BH73</f>
        <v>2</v>
      </c>
      <c r="P75" s="91"/>
      <c r="Q75" s="146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5">
        <f>IF(SP_SUL!K74="","*",SP_SUL!K74)</f>
        <v>103.3</v>
      </c>
      <c r="I76" s="133">
        <f>IF(SP_SUL!O74="","*",SP_SUL!O74)</f>
        <v>0.41666666666666669</v>
      </c>
      <c r="J76" s="133">
        <f>IF(SP_SUL!P74="","*",SP_SUL!P74)</f>
        <v>8.3333333333333329E-2</v>
      </c>
      <c r="K76" s="142" t="str">
        <f>IF(SP_SUL!AK74="","*",SP_SUL!AK74)</f>
        <v>-</v>
      </c>
      <c r="L76" s="142" t="str">
        <f>IF(SP_SUL!AM74="","*",SP_SUL!AM74)</f>
        <v>ZGP</v>
      </c>
      <c r="M76" s="142">
        <f>IF(SP_SUL!AP74="","*",SP_SUL!AP74)</f>
        <v>103.3</v>
      </c>
      <c r="N76" s="142" t="str">
        <f>IF(SP_SUL!AM74="","*",SP_SUL!AM74)</f>
        <v>ZGP</v>
      </c>
      <c r="O76" s="175">
        <f>SP_SUL!BH74</f>
        <v>0</v>
      </c>
      <c r="P76" s="91"/>
      <c r="Q76" s="146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5">
        <f>IF(SP_SUL!K75="","*",SP_SUL!K75)</f>
        <v>114.3</v>
      </c>
      <c r="I77" s="133">
        <f>IF(SP_SUL!O75="","*",SP_SUL!O75)</f>
        <v>0.35416666666666669</v>
      </c>
      <c r="J77" s="133">
        <f>IF(SP_SUL!P75="","*",SP_SUL!P75)</f>
        <v>8.3333333333333329E-2</v>
      </c>
      <c r="K77" s="142" t="str">
        <f>IF(SP_SUL!AK75="","*",SP_SUL!AK75)</f>
        <v>109ZPT2</v>
      </c>
      <c r="L77" s="142" t="str">
        <f>IF(SP_SUL!AM75="","*",SP_SUL!AM75)</f>
        <v>ZGM1</v>
      </c>
      <c r="M77" s="142">
        <f>IF(SP_SUL!AP75="","*",SP_SUL!AP75)</f>
        <v>114.3</v>
      </c>
      <c r="N77" s="142" t="str">
        <f>IF(SP_SUL!AM75="","*",SP_SUL!AM75)</f>
        <v>ZGM1</v>
      </c>
      <c r="O77" s="175">
        <f>SP_SUL!BH75</f>
        <v>0</v>
      </c>
      <c r="P77" s="91"/>
      <c r="Q77" s="146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5">
        <f>IF(SP_SUL!K76="","*",SP_SUL!K76)</f>
        <v>115.5</v>
      </c>
      <c r="I78" s="133">
        <f>IF(SP_SUL!O76="","*",SP_SUL!O76)</f>
        <v>0.45833333333333331</v>
      </c>
      <c r="J78" s="133">
        <f>IF(SP_SUL!P76="","*",SP_SUL!P76)</f>
        <v>8.3333333333333329E-2</v>
      </c>
      <c r="K78" s="142" t="str">
        <f>IF(SP_SUL!AK76="","*",SP_SUL!AK76)</f>
        <v>-</v>
      </c>
      <c r="L78" s="142" t="str">
        <f>IF(SP_SUL!AM76="","*",SP_SUL!AM76)</f>
        <v>ZGM-109</v>
      </c>
      <c r="M78" s="142">
        <f>IF(SP_SUL!AP76="","*",SP_SUL!AP76)</f>
        <v>115.5</v>
      </c>
      <c r="N78" s="142" t="str">
        <f>IF(SP_SUL!AM76="","*",SP_SUL!AM76)</f>
        <v>ZGM-109</v>
      </c>
      <c r="O78" s="175">
        <f>SP_SUL!BH76</f>
        <v>0</v>
      </c>
      <c r="P78" s="91"/>
      <c r="Q78" s="146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5">
        <f>IF(SP_SUL!K77="","*",SP_SUL!K77)</f>
        <v>109</v>
      </c>
      <c r="I79" s="133">
        <f>IF(SP_SUL!O77="","*",SP_SUL!O77)</f>
        <v>0.35416666666666669</v>
      </c>
      <c r="J79" s="133">
        <f>IF(SP_SUL!P77="","*",SP_SUL!P77)</f>
        <v>4.1666666666666664E-2</v>
      </c>
      <c r="K79" s="142" t="str">
        <f>IF(SP_SUL!AK77="","*",SP_SUL!AK77)</f>
        <v>ZPT</v>
      </c>
      <c r="L79" s="142" t="str">
        <f>IF(SP_SUL!AM77="","*",SP_SUL!AM77)</f>
        <v>ZPT-ZPG</v>
      </c>
      <c r="M79" s="142">
        <f>IF(SP_SUL!AP77="","*",SP_SUL!AP77)</f>
        <v>109</v>
      </c>
      <c r="N79" s="142" t="str">
        <f>IF(SP_SUL!AM77="","*",SP_SUL!AM77)</f>
        <v>ZPT-ZPG</v>
      </c>
      <c r="O79" s="175">
        <f>SP_SUL!BH77</f>
        <v>0</v>
      </c>
      <c r="P79" s="91"/>
      <c r="Q79" s="146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5">
        <f>IF(SP_SUL!K80="","*",SP_SUL!K80)</f>
        <v>240.89</v>
      </c>
      <c r="I82" s="133">
        <f>IF(SP_SUL!O80="","*",SP_SUL!O80)</f>
        <v>0.375</v>
      </c>
      <c r="J82" s="133">
        <f>IF(SP_SUL!P80="","*",SP_SUL!P80)</f>
        <v>8.3333333333333329E-2</v>
      </c>
      <c r="K82" s="142" t="str">
        <f>IF(SP_SUL!AK80="","*",SP_SUL!AK80)</f>
        <v>ZYU1</v>
      </c>
      <c r="L82" s="142" t="str">
        <f>IF(SP_SUL!AM80="","*",SP_SUL!AM80)</f>
        <v>ZDS-ZQB</v>
      </c>
      <c r="M82" s="142">
        <f>IF(SP_SUL!AP80="","*",SP_SUL!AP80)</f>
        <v>240.89</v>
      </c>
      <c r="N82" s="142" t="str">
        <f>IF(SP_SUL!AM80="","*",SP_SUL!AM80)</f>
        <v>ZDS-ZQB</v>
      </c>
      <c r="O82" s="175">
        <f>SP_SUL!BH80</f>
        <v>0</v>
      </c>
      <c r="P82" s="91"/>
      <c r="Q82" s="146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5">
        <f>IF(SP_SUL!K81="","*",SP_SUL!K81)</f>
        <v>225</v>
      </c>
      <c r="I83" s="133">
        <f>IF(SP_SUL!O81="","*",SP_SUL!O81)</f>
        <v>0.39583333333333331</v>
      </c>
      <c r="J83" s="133">
        <f>IF(SP_SUL!P81="","*",SP_SUL!P81)</f>
        <v>8.3333333333333329E-2</v>
      </c>
      <c r="K83" s="142" t="str">
        <f>IF(SP_SUL!AK81="","*",SP_SUL!AK81)</f>
        <v>ZYU1</v>
      </c>
      <c r="L83" s="142" t="str">
        <f>IF(SP_SUL!AM81="","*",SP_SUL!AM81)</f>
        <v>ZXI-ZVK</v>
      </c>
      <c r="M83" s="142">
        <f>IF(SP_SUL!AP81="","*",SP_SUL!AP81)</f>
        <v>225</v>
      </c>
      <c r="N83" s="142" t="str">
        <f>IF(SP_SUL!AM81="","*",SP_SUL!AM81)</f>
        <v>ZXI-ZVK</v>
      </c>
      <c r="O83" s="175">
        <f>SP_SUL!BH81</f>
        <v>1</v>
      </c>
      <c r="P83" s="91"/>
      <c r="Q83" s="146" t="str">
        <f>IF($A$2=1,IF(SP_SUL!BJ81="","*",SP_SUL!BJ81),IF(SP_SUL!BK81="","*",SP_SUL!BK81))</f>
        <v>*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5">
        <f>IF(SP_SUL!K82="","*",SP_SUL!K82)</f>
        <v>203.5</v>
      </c>
      <c r="I84" s="133">
        <f>IF(SP_SUL!O82="","*",SP_SUL!O82)</f>
        <v>0.41666666666666669</v>
      </c>
      <c r="J84" s="133">
        <f>IF(SP_SUL!P82="","*",SP_SUL!P82)</f>
        <v>6.25E-2</v>
      </c>
      <c r="K84" s="142" t="str">
        <f>IF(SP_SUL!AK82="","*",SP_SUL!AK82)</f>
        <v>-</v>
      </c>
      <c r="L84" s="142" t="str">
        <f>IF(SP_SUL!AM82="","*",SP_SUL!AM82)</f>
        <v>ZYU</v>
      </c>
      <c r="M84" s="142">
        <f>IF(SP_SUL!AP82="","*",SP_SUL!AP82)</f>
        <v>203.5</v>
      </c>
      <c r="N84" s="142" t="str">
        <f>IF(SP_SUL!AM82="","*",SP_SUL!AM82)</f>
        <v>ZYU</v>
      </c>
      <c r="O84" s="175">
        <f>SP_SUL!BH82</f>
        <v>1</v>
      </c>
      <c r="P84" s="91"/>
      <c r="Q84" s="146" t="str">
        <f>IF($A$2=1,IF(SP_SUL!BJ82="","*",SP_SUL!BJ82),IF(SP_SUL!BK82="","*",SP_SUL!BK82))</f>
        <v>*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5">
        <f>IF(SP_SUL!K83="","*",SP_SUL!K83)</f>
        <v>203.5</v>
      </c>
      <c r="I85" s="133">
        <f>IF(SP_SUL!O83="","*",SP_SUL!O83)</f>
        <v>0.41666666666666669</v>
      </c>
      <c r="J85" s="133">
        <f>IF(SP_SUL!P83="","*",SP_SUL!P83)</f>
        <v>6.25E-2</v>
      </c>
      <c r="K85" s="142" t="str">
        <f>IF(SP_SUL!AK83="","*",SP_SUL!AK83)</f>
        <v>-</v>
      </c>
      <c r="L85" s="142" t="str">
        <f>IF(SP_SUL!AM83="","*",SP_SUL!AM83)</f>
        <v>ZYU</v>
      </c>
      <c r="M85" s="142">
        <f>IF(SP_SUL!AP83="","*",SP_SUL!AP83)</f>
        <v>203.5</v>
      </c>
      <c r="N85" s="142" t="str">
        <f>IF(SP_SUL!AM83="","*",SP_SUL!AM83)</f>
        <v>ZYU</v>
      </c>
      <c r="O85" s="175">
        <f>SP_SUL!BH83</f>
        <v>1</v>
      </c>
      <c r="P85" s="91"/>
      <c r="Q85" s="146" t="str">
        <f>IF($A$2=1,IF(SP_SUL!BJ83="","*",SP_SUL!BJ83),IF(SP_SUL!BK83="","*",SP_SUL!BK83))</f>
        <v>*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5">
        <f>IF(SP_SUL!K84="","*",SP_SUL!K84)</f>
        <v>195.5</v>
      </c>
      <c r="I86" s="133">
        <f>IF(SP_SUL!O84="","*",SP_SUL!O84)</f>
        <v>0.41666666666666669</v>
      </c>
      <c r="J86" s="133">
        <f>IF(SP_SUL!P84="","*",SP_SUL!P84)</f>
        <v>6.25E-2</v>
      </c>
      <c r="K86" s="142" t="str">
        <f>IF(SP_SUL!AK84="","*",SP_SUL!AK84)</f>
        <v>-</v>
      </c>
      <c r="L86" s="142" t="str">
        <f>IF(SP_SUL!AM84="","*",SP_SUL!AM84)</f>
        <v>ZFY</v>
      </c>
      <c r="M86" s="142">
        <f>IF(SP_SUL!AP84="","*",SP_SUL!AP84)</f>
        <v>195.5</v>
      </c>
      <c r="N86" s="142" t="str">
        <f>IF(SP_SUL!AM84="","*",SP_SUL!AM84)</f>
        <v>ZFY</v>
      </c>
      <c r="O86" s="175">
        <f>SP_SUL!BH84</f>
        <v>1</v>
      </c>
      <c r="P86" s="91"/>
      <c r="Q86" s="146" t="str">
        <f>IF($A$2=1,IF(SP_SUL!BJ84="","*",SP_SUL!BJ84),IF(SP_SUL!BK84="","*",SP_SUL!BK84))</f>
        <v>*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5">
        <f>IF(SP_SUL!K85="","*",SP_SUL!K85)</f>
        <v>73.900000000000006</v>
      </c>
      <c r="I87" s="133">
        <f>IF(SP_SUL!O85="","*",SP_SUL!O85)</f>
        <v>0.41666666666666669</v>
      </c>
      <c r="J87" s="133">
        <f>IF(SP_SUL!P85="","*",SP_SUL!P85)</f>
        <v>8.3333333333333329E-2</v>
      </c>
      <c r="K87" s="142" t="str">
        <f>IF(SP_SUL!AK85="","*",SP_SUL!AK85)</f>
        <v>-</v>
      </c>
      <c r="L87" s="142" t="str">
        <f>IF(SP_SUL!AM85="","*",SP_SUL!AM85)</f>
        <v>ZPS-ZAL</v>
      </c>
      <c r="M87" s="142">
        <f>IF(SP_SUL!AP85="","*",SP_SUL!AP85)</f>
        <v>73.900000000000006</v>
      </c>
      <c r="N87" s="142" t="str">
        <f>IF(SP_SUL!AM85="","*",SP_SUL!AM85)</f>
        <v>ZPS-ZAL</v>
      </c>
      <c r="O87" s="175">
        <f>SP_SUL!BH85</f>
        <v>1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5">
        <f>IF(SP_SUL!K87="","*",SP_SUL!K87)</f>
        <v>88.68</v>
      </c>
      <c r="I89" s="133">
        <f>IF(SP_SUL!O87="","*",SP_SUL!O87)</f>
        <v>0.41666666666666669</v>
      </c>
      <c r="J89" s="133">
        <f>IF(SP_SUL!P87="","*",SP_SUL!P87)</f>
        <v>8.3333333333333329E-2</v>
      </c>
      <c r="K89" s="142" t="str">
        <f>IF(SP_SUL!AK87="","*",SP_SUL!AK87)</f>
        <v>K91ZWW1</v>
      </c>
      <c r="L89" s="142" t="str">
        <f>IF(SP_SUL!AM87="","*",SP_SUL!AM87)</f>
        <v>ZWW-ZKW</v>
      </c>
      <c r="M89" s="142">
        <f>IF(SP_SUL!AP87="","*",SP_SUL!AP87)</f>
        <v>88.68</v>
      </c>
      <c r="N89" s="142" t="str">
        <f>IF(SP_SUL!AM87="","*",SP_SUL!AM87)</f>
        <v>ZWW-ZKW</v>
      </c>
      <c r="O89" s="175">
        <f>SP_SUL!BH87</f>
        <v>1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5">
        <f>IF(SP_SUL!K89="","*",SP_SUL!K89)</f>
        <v>122.196</v>
      </c>
      <c r="I91" s="133">
        <f>IF(SP_SUL!O89="","*",SP_SUL!O89)</f>
        <v>0.375</v>
      </c>
      <c r="J91" s="133">
        <f>IF(SP_SUL!P89="","*",SP_SUL!P89)</f>
        <v>7.6388888888888895E-2</v>
      </c>
      <c r="K91" s="142">
        <f>IF(SP_SUL!AK89="","*",SP_SUL!AK89)</f>
        <v>1231212</v>
      </c>
      <c r="L91" s="142" t="str">
        <f>IF(SP_SUL!AM89="","*",SP_SUL!AM89)</f>
        <v>ZWI-ZYQ</v>
      </c>
      <c r="M91" s="142">
        <f>IF(SP_SUL!AP89="","*",SP_SUL!AP89)</f>
        <v>122.196</v>
      </c>
      <c r="N91" s="142" t="str">
        <f>IF(SP_SUL!AM89="","*",SP_SUL!AM89)</f>
        <v>ZWI-ZYQ</v>
      </c>
      <c r="O91" s="175">
        <f>SP_SUL!BH89</f>
        <v>1</v>
      </c>
      <c r="P91" s="91"/>
      <c r="Q91" s="146" t="str">
        <f>IF($A$2=1,IF(SP_SUL!BJ89="","*",SP_SUL!BJ89),IF(SP_SUL!BK89="","*",SP_SUL!BK89))</f>
        <v>*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5">
        <f>IF(SP_SUL!K90="","*",SP_SUL!K90)</f>
        <v>122.199</v>
      </c>
      <c r="I92" s="133">
        <f>IF(SP_SUL!O90="","*",SP_SUL!O90)</f>
        <v>0.375</v>
      </c>
      <c r="J92" s="133">
        <f>IF(SP_SUL!P90="","*",SP_SUL!P90)</f>
        <v>7.6388888888888895E-2</v>
      </c>
      <c r="K92" s="142">
        <f>IF(SP_SUL!AK90="","*",SP_SUL!AK90)</f>
        <v>1231212</v>
      </c>
      <c r="L92" s="142" t="str">
        <f>IF(SP_SUL!AM90="","*",SP_SUL!AM90)</f>
        <v>ZWI-ZYQ</v>
      </c>
      <c r="M92" s="142">
        <f>IF(SP_SUL!AP90="","*",SP_SUL!AP90)</f>
        <v>122.199</v>
      </c>
      <c r="N92" s="142" t="str">
        <f>IF(SP_SUL!AM90="","*",SP_SUL!AM90)</f>
        <v>ZWI-ZYQ</v>
      </c>
      <c r="O92" s="175">
        <f>SP_SUL!BH90</f>
        <v>1</v>
      </c>
      <c r="P92" s="91"/>
      <c r="Q92" s="146" t="str">
        <f>IF($A$2=1,IF(SP_SUL!BJ90="","*",SP_SUL!BJ90),IF(SP_SUL!BK90="","*",SP_SUL!BK90))</f>
        <v>*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5">
        <f>IF(SP_SUL!K91="","*",SP_SUL!K91)</f>
        <v>122.2</v>
      </c>
      <c r="I93" s="133">
        <f>IF(SP_SUL!O91="","*",SP_SUL!O91)</f>
        <v>0.375</v>
      </c>
      <c r="J93" s="133">
        <f>IF(SP_SUL!P91="","*",SP_SUL!P91)</f>
        <v>7.6388888888888895E-2</v>
      </c>
      <c r="K93" s="142">
        <f>IF(SP_SUL!AK91="","*",SP_SUL!AK91)</f>
        <v>1231212</v>
      </c>
      <c r="L93" s="142" t="str">
        <f>IF(SP_SUL!AM91="","*",SP_SUL!AM91)</f>
        <v>ZWI-ZYQ</v>
      </c>
      <c r="M93" s="142">
        <f>IF(SP_SUL!AP91="","*",SP_SUL!AP91)</f>
        <v>122.2</v>
      </c>
      <c r="N93" s="142" t="str">
        <f>IF(SP_SUL!AM91="","*",SP_SUL!AM91)</f>
        <v>ZWI-ZYQ</v>
      </c>
      <c r="O93" s="175">
        <f>SP_SUL!BH91</f>
        <v>1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N42</v>
      </c>
      <c r="F95" s="100" t="str">
        <f>IF(SP_SUL!H93="","*",SP_SUL!H93)</f>
        <v>ZEM1302</v>
      </c>
      <c r="G95" s="100" t="str">
        <f>IF(SP_SUL!M93="","*",SP_SUL!M93)</f>
        <v>ZEM-ZEV</v>
      </c>
      <c r="H95" s="155">
        <f>IF(SP_SUL!K93="","*",SP_SUL!K93)</f>
        <v>132</v>
      </c>
      <c r="I95" s="133">
        <f>IF(SP_SUL!O93="","*",SP_SUL!O93)</f>
        <v>0.375</v>
      </c>
      <c r="J95" s="133">
        <f>IF(SP_SUL!P93="","*",SP_SUL!P93)</f>
        <v>4.1666666666666664E-2</v>
      </c>
      <c r="K95" s="142" t="str">
        <f>IF(SP_SUL!AK93="","*",SP_SUL!AK93)</f>
        <v>ZEM1302</v>
      </c>
      <c r="L95" s="142" t="str">
        <f>IF(SP_SUL!AM93="","*",SP_SUL!AM93)</f>
        <v>ZEM-ZEV</v>
      </c>
      <c r="M95" s="142">
        <f>IF(SP_SUL!AP93="","*",SP_SUL!AP93)</f>
        <v>132</v>
      </c>
      <c r="N95" s="142" t="str">
        <f>IF(SP_SUL!AM93="","*",SP_SUL!AM93)</f>
        <v>ZEM-ZEV</v>
      </c>
      <c r="O95" s="175">
        <f>SP_SUL!BH93</f>
        <v>1</v>
      </c>
      <c r="P95" s="91"/>
      <c r="Q95" s="146" t="str">
        <f>IF($A$2=1,IF(SP_SUL!BJ93="","*",SP_SUL!BJ93),IF(SP_SUL!BK93="","*",SP_SUL!BK93))</f>
        <v>*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5">
        <f>IF(SP_SUL!K94="","*",SP_SUL!K94)</f>
        <v>140.69999999999999</v>
      </c>
      <c r="I96" s="133">
        <f>IF(SP_SUL!O94="","*",SP_SUL!O94)</f>
        <v>0.41666666666666669</v>
      </c>
      <c r="J96" s="133">
        <f>IF(SP_SUL!P94="","*",SP_SUL!P94)</f>
        <v>6.25E-2</v>
      </c>
      <c r="K96" s="142" t="str">
        <f>IF(SP_SUL!AK94="","*",SP_SUL!AK94)</f>
        <v>ZMS1402</v>
      </c>
      <c r="L96" s="142" t="str">
        <f>IF(SP_SUL!AM94="","*",SP_SUL!AM94)</f>
        <v>ZEM-ZEJ</v>
      </c>
      <c r="M96" s="142">
        <f>IF(SP_SUL!AP94="","*",SP_SUL!AP94)</f>
        <v>140.69999999999999</v>
      </c>
      <c r="N96" s="142" t="str">
        <f>IF(SP_SUL!AM94="","*",SP_SUL!AM94)</f>
        <v>ZEM-ZEJ</v>
      </c>
      <c r="O96" s="175">
        <f>SP_SUL!BH94</f>
        <v>1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5">
        <f>IF(SP_SUL!K96="","*",SP_SUL!K96)</f>
        <v>68.3</v>
      </c>
      <c r="I98" s="133">
        <f>IF(SP_SUL!O96="","*",SP_SUL!O96)</f>
        <v>0.41666666666666669</v>
      </c>
      <c r="J98" s="133">
        <f>IF(SP_SUL!P96="","*",SP_SUL!P96)</f>
        <v>6.25E-2</v>
      </c>
      <c r="K98" s="142" t="str">
        <f>IF(SP_SUL!AK96="","*",SP_SUL!AK96)</f>
        <v>K69K671</v>
      </c>
      <c r="L98" s="142" t="str">
        <f>IF(SP_SUL!AM96="","*",SP_SUL!AM96)</f>
        <v>069-ZEV</v>
      </c>
      <c r="M98" s="142">
        <f>IF(SP_SUL!AP96="","*",SP_SUL!AP96)</f>
        <v>68.3</v>
      </c>
      <c r="N98" s="142" t="str">
        <f>IF(SP_SUL!AM96="","*",SP_SUL!AM96)</f>
        <v>069-ZEV</v>
      </c>
      <c r="O98" s="175">
        <f>SP_SUL!BH96</f>
        <v>1</v>
      </c>
      <c r="P98" s="91"/>
      <c r="Q98" s="146" t="str">
        <f>IF($A$2=1,IF(SP_SUL!BJ96="","*",SP_SUL!BJ96),IF(SP_SUL!BK96="","*",SP_SUL!BK96))</f>
        <v>*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5">
        <f>IF(SP_SUL!K97="","*",SP_SUL!K97)</f>
        <v>83.7</v>
      </c>
      <c r="I99" s="133">
        <f>IF(SP_SUL!O97="","*",SP_SUL!O97)</f>
        <v>0.3125</v>
      </c>
      <c r="J99" s="133">
        <f>IF(SP_SUL!P97="","*",SP_SUL!P97)</f>
        <v>4.1666666666666664E-2</v>
      </c>
      <c r="K99" s="142" t="str">
        <f>IF(SP_SUL!AK97="","*",SP_SUL!AK97)</f>
        <v>K67ZEV1</v>
      </c>
      <c r="L99" s="142" t="str">
        <f>IF(SP_SUL!AM97="","*",SP_SUL!AM97)</f>
        <v>ZEV-ZXW</v>
      </c>
      <c r="M99" s="142">
        <f>IF(SP_SUL!AP97="","*",SP_SUL!AP97)</f>
        <v>83.7</v>
      </c>
      <c r="N99" s="142" t="str">
        <f>IF(SP_SUL!AM97="","*",SP_SUL!AM97)</f>
        <v>ZEV-ZXW</v>
      </c>
      <c r="O99" s="175">
        <f>SP_SUL!BH97</f>
        <v>1</v>
      </c>
      <c r="P99" s="91"/>
      <c r="Q99" s="146" t="str">
        <f>IF($A$2=1,IF(SP_SUL!BJ97="","*",SP_SUL!BJ97),IF(SP_SUL!BK97="","*",SP_SUL!BK97))</f>
        <v>*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5">
        <f>IF(SP_SUL!K98="","*",SP_SUL!K98)</f>
        <v>95.5</v>
      </c>
      <c r="I100" s="133">
        <f>IF(SP_SUL!O98="","*",SP_SUL!O98)</f>
        <v>0.41666666666666669</v>
      </c>
      <c r="J100" s="133">
        <f>IF(SP_SUL!P98="","*",SP_SUL!P98)</f>
        <v>6.25E-2</v>
      </c>
      <c r="K100" s="142" t="str">
        <f>IF(SP_SUL!AK98="","*",SP_SUL!AK98)</f>
        <v>K96K952</v>
      </c>
      <c r="L100" s="142" t="str">
        <f>IF(SP_SUL!AM98="","*",SP_SUL!AM98)</f>
        <v>ZWU-ZDC</v>
      </c>
      <c r="M100" s="142">
        <f>IF(SP_SUL!AP98="","*",SP_SUL!AP98)</f>
        <v>95.5</v>
      </c>
      <c r="N100" s="142" t="str">
        <f>IF(SP_SUL!AM98="","*",SP_SUL!AM98)</f>
        <v>ZWU-ZDC</v>
      </c>
      <c r="O100" s="175">
        <f>SP_SUL!BH98</f>
        <v>1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5">
        <f>IF(SP_SUL!K99="","*",SP_SUL!K99)</f>
        <v>103.3</v>
      </c>
      <c r="I101" s="133">
        <f>IF(SP_SUL!O99="","*",SP_SUL!O99)</f>
        <v>0.45833333333333331</v>
      </c>
      <c r="J101" s="133">
        <f>IF(SP_SUL!P99="","*",SP_SUL!P99)</f>
        <v>8.3333333333333329E-2</v>
      </c>
      <c r="K101" s="142" t="str">
        <f>IF(SP_SUL!AK99="","*",SP_SUL!AK99)</f>
        <v>ZGP2</v>
      </c>
      <c r="L101" s="142" t="str">
        <f>IF(SP_SUL!AM99="","*",SP_SUL!AM99)</f>
        <v>ZGP</v>
      </c>
      <c r="M101" s="142">
        <f>IF(SP_SUL!AP99="","*",SP_SUL!AP99)</f>
        <v>103.3</v>
      </c>
      <c r="N101" s="142" t="str">
        <f>IF(SP_SUL!AM99="","*",SP_SUL!AM99)</f>
        <v>ZGP</v>
      </c>
      <c r="O101" s="175">
        <f>SP_SUL!BH99</f>
        <v>1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5">
        <f>IF(SP_SUL!K101="","*",SP_SUL!K101)</f>
        <v>105.5</v>
      </c>
      <c r="I103" s="133">
        <f>IF(SP_SUL!O101="","*",SP_SUL!O101)</f>
        <v>0.3125</v>
      </c>
      <c r="J103" s="133">
        <f>IF(SP_SUL!P101="","*",SP_SUL!P101)</f>
        <v>4.1666666666666664E-2</v>
      </c>
      <c r="K103" s="142" t="str">
        <f>IF(SP_SUL!AK101="","*",SP_SUL!AK101)</f>
        <v>ZPT1051</v>
      </c>
      <c r="L103" s="142" t="str">
        <f>IF(SP_SUL!AM101="","*",SP_SUL!AM101)</f>
        <v>ZPT-ZEM</v>
      </c>
      <c r="M103" s="142">
        <f>IF(SP_SUL!AP101="","*",SP_SUL!AP101)</f>
        <v>105.5</v>
      </c>
      <c r="N103" s="142" t="str">
        <f>IF(SP_SUL!AM101="","*",SP_SUL!AM101)</f>
        <v>ZPT-ZEM</v>
      </c>
      <c r="O103" s="175">
        <f>SP_SUL!BH101</f>
        <v>1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5">
        <f>IF(SP_SUL!K103="","*",SP_SUL!K103)</f>
        <v>114.3</v>
      </c>
      <c r="I105" s="133">
        <f>IF(SP_SUL!O103="","*",SP_SUL!O103)</f>
        <v>0.35416666666666669</v>
      </c>
      <c r="J105" s="133">
        <f>IF(SP_SUL!P103="","*",SP_SUL!P103)</f>
        <v>8.3333333333333329E-2</v>
      </c>
      <c r="K105" s="142" t="str">
        <f>IF(SP_SUL!AK103="","*",SP_SUL!AK103)</f>
        <v>109ZPT2</v>
      </c>
      <c r="L105" s="142" t="str">
        <f>IF(SP_SUL!AM103="","*",SP_SUL!AM103)</f>
        <v>ZGM1</v>
      </c>
      <c r="M105" s="142">
        <f>IF(SP_SUL!AP103="","*",SP_SUL!AP103)</f>
        <v>114.3</v>
      </c>
      <c r="N105" s="142" t="str">
        <f>IF(SP_SUL!AM103="","*",SP_SUL!AM103)</f>
        <v>ZGM1</v>
      </c>
      <c r="O105" s="175">
        <f>SP_SUL!BH103</f>
        <v>1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5">
        <f>IF(SP_SUL!K104="","*",SP_SUL!K104)</f>
        <v>115.5</v>
      </c>
      <c r="I106" s="133">
        <f>IF(SP_SUL!O104="","*",SP_SUL!O104)</f>
        <v>0.45833333333333331</v>
      </c>
      <c r="J106" s="133">
        <f>IF(SP_SUL!P104="","*",SP_SUL!P104)</f>
        <v>8.3333333333333329E-2</v>
      </c>
      <c r="K106" s="142" t="str">
        <f>IF(SP_SUL!AK104="","*",SP_SUL!AK104)</f>
        <v>-</v>
      </c>
      <c r="L106" s="142" t="str">
        <f>IF(SP_SUL!AM104="","*",SP_SUL!AM104)</f>
        <v>ZGM-109</v>
      </c>
      <c r="M106" s="142">
        <f>IF(SP_SUL!AP104="","*",SP_SUL!AP104)</f>
        <v>115.5</v>
      </c>
      <c r="N106" s="142" t="str">
        <f>IF(SP_SUL!AM104="","*",SP_SUL!AM104)</f>
        <v>ZGM-109</v>
      </c>
      <c r="O106" s="175">
        <f>SP_SUL!BH104</f>
        <v>1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1137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S3013" sqref="S3013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73" customWidth="1"/>
    <col min="15" max="15" width="6" style="273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66"/>
      <c r="B1" s="367"/>
      <c r="C1" s="368"/>
      <c r="L1" s="102"/>
      <c r="M1" s="125"/>
      <c r="N1" s="269"/>
      <c r="O1" s="269"/>
      <c r="P1" s="171"/>
      <c r="Q1" s="369" t="s">
        <v>917</v>
      </c>
      <c r="R1" s="370"/>
      <c r="U1" s="103"/>
      <c r="V1" s="371" t="s">
        <v>1138</v>
      </c>
      <c r="W1" s="371"/>
      <c r="X1" s="371"/>
      <c r="Y1" s="105"/>
    </row>
    <row r="2" spans="1:25" s="101" customFormat="1" ht="11.25" customHeight="1">
      <c r="A2" s="106" t="s">
        <v>1139</v>
      </c>
      <c r="B2" s="106" t="s">
        <v>1134</v>
      </c>
      <c r="C2" s="106" t="s">
        <v>313</v>
      </c>
      <c r="D2" s="107" t="s">
        <v>869</v>
      </c>
      <c r="E2" s="107" t="s">
        <v>870</v>
      </c>
      <c r="F2" s="107" t="s">
        <v>1133</v>
      </c>
      <c r="G2" s="107" t="s">
        <v>714</v>
      </c>
      <c r="H2" s="107" t="s">
        <v>858</v>
      </c>
      <c r="I2" s="107" t="s">
        <v>860</v>
      </c>
      <c r="J2" s="107" t="s">
        <v>861</v>
      </c>
      <c r="K2" s="107" t="s">
        <v>864</v>
      </c>
      <c r="L2" s="107" t="s">
        <v>7</v>
      </c>
      <c r="M2" s="127" t="s">
        <v>3</v>
      </c>
      <c r="N2" s="270" t="s">
        <v>862</v>
      </c>
      <c r="O2" s="270" t="s">
        <v>863</v>
      </c>
      <c r="P2" s="107"/>
      <c r="Q2" s="128" t="s">
        <v>865</v>
      </c>
      <c r="R2" s="128" t="s">
        <v>866</v>
      </c>
      <c r="S2" s="108" t="s">
        <v>867</v>
      </c>
      <c r="T2" s="108" t="s">
        <v>1140</v>
      </c>
      <c r="U2" s="109" t="s">
        <v>872</v>
      </c>
      <c r="V2" s="104">
        <f ca="1">TODAY()-1</f>
        <v>45994</v>
      </c>
      <c r="W2" s="104">
        <f ca="1">V2-1</f>
        <v>45993</v>
      </c>
      <c r="X2" s="104">
        <f ca="1">W2-1</f>
        <v>45992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71" t="e">
        <f>IF(SP_SUL!#REF!="","*",SP_SUL!#REF!)</f>
        <v>#REF!</v>
      </c>
      <c r="O3" s="271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71">
        <f>IF(SP_SUL!K6="","*",SP_SUL!K6)</f>
        <v>240.89</v>
      </c>
      <c r="O4" s="271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>
        <f ca="1">_xlfn.XLOOKUP(G4&amp;$W$2,BS_CONTROLE[CHAVE],BS_CONTROLE[Quantidade_11],"-")</f>
        <v>0</v>
      </c>
      <c r="X4" s="113">
        <f ca="1">_xlfn.XLOOKUP(G4&amp;$X$2,BS_CONTROLE[CHAVE],BS_CONTROLE[Quantidade_11],"-")</f>
        <v>0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71">
        <f>IF(SP_SUL!K7="","*",SP_SUL!K7)</f>
        <v>225</v>
      </c>
      <c r="O5" s="271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>
        <f ca="1">_xlfn.XLOOKUP(G5&amp;$W$2,BS_CONTROLE[CHAVE],BS_CONTROLE[Quantidade_11],"-")</f>
        <v>0</v>
      </c>
      <c r="X5" s="113">
        <f ca="1">_xlfn.XLOOKUP(G5&amp;$X$2,BS_CONTROLE[CHAVE],BS_CONTROLE[Quantidade_11],"-")</f>
        <v>0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71">
        <f>IF(SP_SUL!K8="","*",SP_SUL!K8)</f>
        <v>198.4</v>
      </c>
      <c r="O6" s="271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20</v>
      </c>
      <c r="W6" s="113">
        <f ca="1">_xlfn.XLOOKUP(G6&amp;$W$2,BS_CONTROLE[CHAVE],BS_CONTROLE[Quantidade_11],"-")</f>
        <v>0</v>
      </c>
      <c r="X6" s="113">
        <f ca="1">_xlfn.XLOOKUP(G6&amp;$X$2,BS_CONTROLE[CHAVE],BS_CONTROLE[Quantidade_11],"-")</f>
        <v>0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71">
        <f>IF(SP_SUL!K9="","*",SP_SUL!K9)</f>
        <v>198.1</v>
      </c>
      <c r="O7" s="271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55</v>
      </c>
      <c r="W7" s="113">
        <f ca="1">_xlfn.XLOOKUP(G7&amp;$W$2,BS_CONTROLE[CHAVE],BS_CONTROLE[Quantidade_11],"-")</f>
        <v>0</v>
      </c>
      <c r="X7" s="113">
        <f ca="1">_xlfn.XLOOKUP(G7&amp;$X$2,BS_CONTROLE[CHAVE],BS_CONTROLE[Quantidade_11],"-")</f>
        <v>0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71">
        <f>IF(SP_SUL!K10="","*",SP_SUL!K10)</f>
        <v>194</v>
      </c>
      <c r="O8" s="271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1</v>
      </c>
      <c r="W8" s="113">
        <f ca="1">_xlfn.XLOOKUP(G8&amp;$W$2,BS_CONTROLE[CHAVE],BS_CONTROLE[Quantidade_11],"-")</f>
        <v>0</v>
      </c>
      <c r="X8" s="113">
        <f ca="1">_xlfn.XLOOKUP(G8&amp;$X$2,BS_CONTROLE[CHAVE],BS_CONTROLE[Quantidade_11],"-")</f>
        <v>0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71" t="str">
        <f>IF(SP_SUL!K11="","*",SP_SUL!K11)</f>
        <v>*</v>
      </c>
      <c r="O9" s="271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71" t="str">
        <f>IF(SP_SUL!K12="","*",SP_SUL!K12)</f>
        <v>*</v>
      </c>
      <c r="O10" s="271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71">
        <f>IF(SP_SUL!K13="","*",SP_SUL!K13)</f>
        <v>77</v>
      </c>
      <c r="O11" s="271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 t="str">
        <f ca="1">_xlfn.XLOOKUP(G11&amp;$V$2,BS_CONTROLE[CHAVE],BS_CONTROLE[Quantidade_11],"-")</f>
        <v>-</v>
      </c>
      <c r="W11" s="113" t="str">
        <f ca="1">_xlfn.XLOOKUP(G11&amp;$W$2,BS_CONTROLE[CHAVE],BS_CONTROLE[Quantidade_11],"-")</f>
        <v>-</v>
      </c>
      <c r="X11" s="113">
        <f ca="1">_xlfn.XLOOKUP(G11&amp;$X$2,BS_CONTROLE[CHAVE],BS_CONTROLE[Quantidade_11],"-")</f>
        <v>0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71">
        <f>IF(SP_SUL!K14="","*",SP_SUL!K14)</f>
        <v>97.843000000000004</v>
      </c>
      <c r="O12" s="271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 t="str">
        <f ca="1">_xlfn.XLOOKUP(G12&amp;$V$2,BS_CONTROLE[CHAVE],BS_CONTROLE[Quantidade_11],"-")</f>
        <v>-</v>
      </c>
      <c r="W12" s="113" t="str">
        <f ca="1">_xlfn.XLOOKUP(G12&amp;$W$2,BS_CONTROLE[CHAVE],BS_CONTROLE[Quantidade_11],"-")</f>
        <v>-</v>
      </c>
      <c r="X12" s="113">
        <f ca="1">_xlfn.XLOOKUP(G12&amp;$X$2,BS_CONTROLE[CHAVE],BS_CONTROLE[Quantidade_11],"-")</f>
        <v>1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71">
        <f>IF(SP_SUL!K15="","*",SP_SUL!K15)</f>
        <v>99.6</v>
      </c>
      <c r="O13" s="271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 t="str">
        <f ca="1">_xlfn.XLOOKUP(G13&amp;$V$2,BS_CONTROLE[CHAVE],BS_CONTROLE[Quantidade_11],"-")</f>
        <v>-</v>
      </c>
      <c r="W13" s="113" t="str">
        <f ca="1">_xlfn.XLOOKUP(G13&amp;$W$2,BS_CONTROLE[CHAVE],BS_CONTROLE[Quantidade_11],"-")</f>
        <v>-</v>
      </c>
      <c r="X13" s="113">
        <f ca="1">_xlfn.XLOOKUP(G13&amp;$X$2,BS_CONTROLE[CHAVE],BS_CONTROLE[Quantidade_11],"-")</f>
        <v>1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71">
        <f>IF(SP_SUL!K16="","*",SP_SUL!K16)</f>
        <v>102.04</v>
      </c>
      <c r="O14" s="271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 t="str">
        <f ca="1">_xlfn.XLOOKUP(G14&amp;$V$2,BS_CONTROLE[CHAVE],BS_CONTROLE[Quantidade_11],"-")</f>
        <v>-</v>
      </c>
      <c r="W14" s="113" t="str">
        <f ca="1">_xlfn.XLOOKUP(G14&amp;$W$2,BS_CONTROLE[CHAVE],BS_CONTROLE[Quantidade_11],"-")</f>
        <v>-</v>
      </c>
      <c r="X14" s="113">
        <f ca="1">_xlfn.XLOOKUP(G14&amp;$X$2,BS_CONTROLE[CHAVE],BS_CONTROLE[Quantidade_11],"-")</f>
        <v>1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71">
        <f>IF(SP_SUL!K17="","*",SP_SUL!K17)</f>
        <v>103.996</v>
      </c>
      <c r="O15" s="271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 t="str">
        <f ca="1">_xlfn.XLOOKUP(G15&amp;$V$2,BS_CONTROLE[CHAVE],BS_CONTROLE[Quantidade_11],"-")</f>
        <v>-</v>
      </c>
      <c r="W15" s="113" t="str">
        <f ca="1">_xlfn.XLOOKUP(G15&amp;$W$2,BS_CONTROLE[CHAVE],BS_CONTROLE[Quantidade_11],"-")</f>
        <v>-</v>
      </c>
      <c r="X15" s="113">
        <f ca="1">_xlfn.XLOOKUP(G15&amp;$X$2,BS_CONTROLE[CHAVE],BS_CONTROLE[Quantidade_11],"-")</f>
        <v>2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71">
        <f>IF(SP_SUL!K18="","*",SP_SUL!K18)</f>
        <v>66</v>
      </c>
      <c r="O16" s="271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 t="str">
        <f ca="1">_xlfn.XLOOKUP(G16&amp;$V$2,BS_CONTROLE[CHAVE],BS_CONTROLE[Quantidade_11],"-")</f>
        <v>-</v>
      </c>
      <c r="W16" s="113">
        <f ca="1">_xlfn.XLOOKUP(G16&amp;$W$2,BS_CONTROLE[CHAVE],BS_CONTROLE[Quantidade_11],"-")</f>
        <v>1</v>
      </c>
      <c r="X16" s="113">
        <f ca="1">_xlfn.XLOOKUP(G16&amp;$X$2,BS_CONTROLE[CHAVE],BS_CONTROLE[Quantidade_11],"-")</f>
        <v>1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71">
        <f>IF(SP_SUL!K19="","*",SP_SUL!K19)</f>
        <v>66</v>
      </c>
      <c r="O17" s="271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0</v>
      </c>
      <c r="W17" s="113">
        <f ca="1">_xlfn.XLOOKUP(G17&amp;$W$2,BS_CONTROLE[CHAVE],BS_CONTROLE[Quantidade_11],"-")</f>
        <v>0</v>
      </c>
      <c r="X17" s="113">
        <f ca="1">_xlfn.XLOOKUP(G17&amp;$X$2,BS_CONTROLE[CHAVE],BS_CONTROLE[Quantidade_11],"-")</f>
        <v>30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71">
        <f>IF(SP_SUL!K20="","*",SP_SUL!K20)</f>
        <v>83.7</v>
      </c>
      <c r="O18" s="271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 t="str">
        <f ca="1">_xlfn.XLOOKUP(G18&amp;$V$2,BS_CONTROLE[CHAVE],BS_CONTROLE[Quantidade_11],"-")</f>
        <v>-</v>
      </c>
      <c r="W18" s="113" t="str">
        <f ca="1">_xlfn.XLOOKUP(G18&amp;$W$2,BS_CONTROLE[CHAVE],BS_CONTROLE[Quantidade_11],"-")</f>
        <v>-</v>
      </c>
      <c r="X18" s="113">
        <f ca="1">_xlfn.XLOOKUP(G18&amp;$X$2,BS_CONTROLE[CHAVE],BS_CONTROLE[Quantidade_11],"-")</f>
        <v>1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71">
        <f>IF(SP_SUL!K21="","*",SP_SUL!K21)</f>
        <v>66.5</v>
      </c>
      <c r="O19" s="271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 t="str">
        <f ca="1">_xlfn.XLOOKUP(G19&amp;$V$2,BS_CONTROLE[CHAVE],BS_CONTROLE[Quantidade_11],"-")</f>
        <v>-</v>
      </c>
      <c r="W19" s="113" t="str">
        <f ca="1">_xlfn.XLOOKUP(G19&amp;$W$2,BS_CONTROLE[CHAVE],BS_CONTROLE[Quantidade_11],"-")</f>
        <v>-</v>
      </c>
      <c r="X19" s="113">
        <f ca="1">_xlfn.XLOOKUP(G19&amp;$X$2,BS_CONTROLE[CHAVE],BS_CONTROLE[Quantidade_11],"-")</f>
        <v>1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71">
        <f>IF(SP_SUL!K22="","*",SP_SUL!K22)</f>
        <v>103.3</v>
      </c>
      <c r="O20" s="271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 t="str">
        <f ca="1">_xlfn.XLOOKUP(G20&amp;$V$2,BS_CONTROLE[CHAVE],BS_CONTROLE[Quantidade_11],"-")</f>
        <v>-</v>
      </c>
      <c r="W20" s="113" t="str">
        <f ca="1">_xlfn.XLOOKUP(G20&amp;$W$2,BS_CONTROLE[CHAVE],BS_CONTROLE[Quantidade_11],"-")</f>
        <v>-</v>
      </c>
      <c r="X20" s="113">
        <f ca="1">_xlfn.XLOOKUP(G20&amp;$X$2,BS_CONTROLE[CHAVE],BS_CONTROLE[Quantidade_11],"-")</f>
        <v>312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71">
        <f>IF(SP_SUL!K23="","*",SP_SUL!K23)</f>
        <v>103.3</v>
      </c>
      <c r="O21" s="271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0</v>
      </c>
      <c r="W21" s="113">
        <f ca="1">_xlfn.XLOOKUP(G21&amp;$W$2,BS_CONTROLE[CHAVE],BS_CONTROLE[Quantidade_11],"-")</f>
        <v>1</v>
      </c>
      <c r="X21" s="113">
        <f ca="1">_xlfn.XLOOKUP(G21&amp;$X$2,BS_CONTROLE[CHAVE],BS_CONTROLE[Quantidade_11],"-")</f>
        <v>1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71">
        <f>IF(SP_SUL!K24="","*",SP_SUL!K24)</f>
        <v>102.87</v>
      </c>
      <c r="O22" s="271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 t="str">
        <f ca="1">_xlfn.XLOOKUP(G22&amp;$V$2,BS_CONTROLE[CHAVE],BS_CONTROLE[Quantidade_11],"-")</f>
        <v>-</v>
      </c>
      <c r="W22" s="113" t="str">
        <f ca="1">_xlfn.XLOOKUP(G22&amp;$W$2,BS_CONTROLE[CHAVE],BS_CONTROLE[Quantidade_11],"-")</f>
        <v>-</v>
      </c>
      <c r="X22" s="113">
        <f ca="1">_xlfn.XLOOKUP(G22&amp;$X$2,BS_CONTROLE[CHAVE],BS_CONTROLE[Quantidade_11],"-")</f>
        <v>1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71">
        <f>IF(SP_SUL!K25="","*",SP_SUL!K25)</f>
        <v>83.7</v>
      </c>
      <c r="O23" s="271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 t="str">
        <f ca="1">_xlfn.XLOOKUP(G23&amp;$V$2,BS_CONTROLE[CHAVE],BS_CONTROLE[Quantidade_11],"-")</f>
        <v>-</v>
      </c>
      <c r="W23" s="113">
        <f ca="1">_xlfn.XLOOKUP(G23&amp;$W$2,BS_CONTROLE[CHAVE],BS_CONTROLE[Quantidade_11],"-")</f>
        <v>1</v>
      </c>
      <c r="X23" s="113">
        <f ca="1">_xlfn.XLOOKUP(G23&amp;$X$2,BS_CONTROLE[CHAVE],BS_CONTROLE[Quantidade_11],"-")</f>
        <v>1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71">
        <f>IF(SP_SUL!K26="","*",SP_SUL!K26)</f>
        <v>111.75</v>
      </c>
      <c r="O24" s="271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 t="str">
        <f ca="1">_xlfn.XLOOKUP(G24&amp;$V$2,BS_CONTROLE[CHAVE],BS_CONTROLE[Quantidade_11],"-")</f>
        <v>-</v>
      </c>
      <c r="W24" s="113" t="str">
        <f ca="1">_xlfn.XLOOKUP(G24&amp;$W$2,BS_CONTROLE[CHAVE],BS_CONTROLE[Quantidade_11],"-")</f>
        <v>-</v>
      </c>
      <c r="X24" s="113">
        <f ca="1">_xlfn.XLOOKUP(G24&amp;$X$2,BS_CONTROLE[CHAVE],BS_CONTROLE[Quantidade_11],"-")</f>
        <v>1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71">
        <f>IF(SP_SUL!K27="","*",SP_SUL!K27)</f>
        <v>114.3</v>
      </c>
      <c r="O25" s="271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>
        <f ca="1">_xlfn.XLOOKUP(G25&amp;$W$2,BS_CONTROLE[CHAVE],BS_CONTROLE[Quantidade_11],"-")</f>
        <v>0</v>
      </c>
      <c r="X25" s="113">
        <f ca="1">_xlfn.XLOOKUP(G25&amp;$X$2,BS_CONTROLE[CHAVE],BS_CONTROLE[Quantidade_11],"-")</f>
        <v>0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71">
        <f>IF(SP_SUL!K28="","*",SP_SUL!K28)</f>
        <v>99.6</v>
      </c>
      <c r="O26" s="271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0</v>
      </c>
      <c r="W26" s="113" t="str">
        <f ca="1">_xlfn.XLOOKUP(G26&amp;$W$2,BS_CONTROLE[CHAVE],BS_CONTROLE[Quantidade_11],"-")</f>
        <v>-</v>
      </c>
      <c r="X26" s="113">
        <f ca="1">_xlfn.XLOOKUP(G26&amp;$X$2,BS_CONTROLE[CHAVE],BS_CONTROLE[Quantidade_11],"-")</f>
        <v>1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71" t="str">
        <f>IF(SP_SUL!K29="","*",SP_SUL!K29)</f>
        <v>*</v>
      </c>
      <c r="O27" s="271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71" t="str">
        <f>IF(SP_SUL!K30="","*",SP_SUL!K30)</f>
        <v>*</v>
      </c>
      <c r="O28" s="271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71">
        <f>IF(SP_SUL!K31="","*",SP_SUL!K31)</f>
        <v>240.89</v>
      </c>
      <c r="O29" s="271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>
        <f ca="1">_xlfn.XLOOKUP(G29&amp;$W$2,BS_CONTROLE[CHAVE],BS_CONTROLE[Quantidade_11],"-")</f>
        <v>0</v>
      </c>
      <c r="X29" s="113">
        <f ca="1">_xlfn.XLOOKUP(G29&amp;$X$2,BS_CONTROLE[CHAVE],BS_CONTROLE[Quantidade_11],"-")</f>
        <v>0</v>
      </c>
    </row>
    <row r="30" spans="1:24" s="114" customFormat="1" hidden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71">
        <f>IF(SP_SUL!K32="","*",SP_SUL!K32)</f>
        <v>225</v>
      </c>
      <c r="O30" s="271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>
        <f ca="1">_xlfn.XLOOKUP(G30&amp;$W$2,BS_CONTROLE[CHAVE],BS_CONTROLE[Quantidade_11],"-")</f>
        <v>0</v>
      </c>
      <c r="X30" s="113">
        <f ca="1">_xlfn.XLOOKUP(G30&amp;$X$2,BS_CONTROLE[CHAVE],BS_CONTROLE[Quantidade_11],"-")</f>
        <v>0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71">
        <f>IF(SP_SUL!K33="","*",SP_SUL!K33)</f>
        <v>198.4</v>
      </c>
      <c r="O31" s="271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20</v>
      </c>
      <c r="W31" s="113">
        <f ca="1">_xlfn.XLOOKUP(G31&amp;$W$2,BS_CONTROLE[CHAVE],BS_CONTROLE[Quantidade_11],"-")</f>
        <v>0</v>
      </c>
      <c r="X31" s="113">
        <f ca="1">_xlfn.XLOOKUP(G31&amp;$X$2,BS_CONTROLE[CHAVE],BS_CONTROLE[Quantidade_11],"-")</f>
        <v>0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71">
        <f>IF(SP_SUL!K34="","*",SP_SUL!K34)</f>
        <v>198.1</v>
      </c>
      <c r="O32" s="271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55</v>
      </c>
      <c r="W32" s="113">
        <f ca="1">_xlfn.XLOOKUP(G32&amp;$W$2,BS_CONTROLE[CHAVE],BS_CONTROLE[Quantidade_11],"-")</f>
        <v>0</v>
      </c>
      <c r="X32" s="113">
        <f ca="1">_xlfn.XLOOKUP(G32&amp;$X$2,BS_CONTROLE[CHAVE],BS_CONTROLE[Quantidade_11],"-")</f>
        <v>0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71">
        <f>IF(SP_SUL!K35="","*",SP_SUL!K35)</f>
        <v>194</v>
      </c>
      <c r="O33" s="271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1</v>
      </c>
      <c r="W33" s="113">
        <f ca="1">_xlfn.XLOOKUP(G33&amp;$W$2,BS_CONTROLE[CHAVE],BS_CONTROLE[Quantidade_11],"-")</f>
        <v>0</v>
      </c>
      <c r="X33" s="113">
        <f ca="1">_xlfn.XLOOKUP(G33&amp;$X$2,BS_CONTROLE[CHAVE],BS_CONTROLE[Quantidade_11],"-")</f>
        <v>0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71">
        <f>IF(SP_SUL!K36="","*",SP_SUL!K36)</f>
        <v>73.900000000000006</v>
      </c>
      <c r="O34" s="271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>
        <f ca="1">_xlfn.XLOOKUP(G34&amp;$V$2,BS_CONTROLE[CHAVE],BS_CONTROLE[Quantidade_11],"-")</f>
        <v>0</v>
      </c>
      <c r="W34" s="113">
        <f ca="1">_xlfn.XLOOKUP(G34&amp;$W$2,BS_CONTROLE[CHAVE],BS_CONTROLE[Quantidade_11],"-")</f>
        <v>0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71">
        <f>IF(SP_SUL!K37="","*",SP_SUL!K37)</f>
        <v>117</v>
      </c>
      <c r="O35" s="271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>
        <f ca="1">_xlfn.XLOOKUP(G35&amp;$W$2,BS_CONTROLE[CHAVE],BS_CONTROLE[Quantidade_11],"-")</f>
        <v>1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71">
        <f>IF(SP_SUL!K38="","*",SP_SUL!K38)</f>
        <v>134</v>
      </c>
      <c r="O36" s="271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 t="str">
        <f ca="1">_xlfn.XLOOKUP(G36&amp;$V$2,BS_CONTROLE[CHAVE],BS_CONTROLE[Quantidade_11],"-")</f>
        <v>-</v>
      </c>
      <c r="W36" s="113">
        <f ca="1">_xlfn.XLOOKUP(G36&amp;$W$2,BS_CONTROLE[CHAVE],BS_CONTROLE[Quantidade_11],"-")</f>
        <v>1</v>
      </c>
      <c r="X36" s="113">
        <f ca="1">_xlfn.XLOOKUP(G36&amp;$X$2,BS_CONTROLE[CHAVE],BS_CONTROLE[Quantidade_11],"-")</f>
        <v>1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71">
        <f>IF(SP_SUL!K39="","*",SP_SUL!K39)</f>
        <v>152.04599999999999</v>
      </c>
      <c r="O37" s="271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>
        <f ca="1">_xlfn.XLOOKUP(G37&amp;$W$2,BS_CONTROLE[CHAVE],BS_CONTROLE[Quantidade_11],"-")</f>
        <v>1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71">
        <f>IF(SP_SUL!K40="","*",SP_SUL!K40)</f>
        <v>158.69999999999999</v>
      </c>
      <c r="O38" s="271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>
        <f ca="1">_xlfn.XLOOKUP(G38&amp;$W$2,BS_CONTROLE[CHAVE],BS_CONTROLE[Quantidade_11],"-")</f>
        <v>1900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71">
        <f>IF(SP_SUL!K41="","*",SP_SUL!K41)</f>
        <v>157.19999999999999</v>
      </c>
      <c r="O39" s="271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>
        <f ca="1">_xlfn.XLOOKUP(G39&amp;$W$2,BS_CONTROLE[CHAVE],BS_CONTROLE[Quantidade_11],"-")</f>
        <v>23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71">
        <f>IF(SP_SUL!K42="","*",SP_SUL!K42)</f>
        <v>154.1</v>
      </c>
      <c r="O40" s="271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>
        <f ca="1">_xlfn.XLOOKUP(G40&amp;$W$2,BS_CONTROLE[CHAVE],BS_CONTROLE[Quantidade_11],"-")</f>
        <v>1800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71">
        <f>IF(SP_SUL!K43="","*",SP_SUL!K43)</f>
        <v>84.4</v>
      </c>
      <c r="O41" s="271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>
        <f ca="1">_xlfn.XLOOKUP(G41&amp;$W$2,BS_CONTROLE[CHAVE],BS_CONTROLE[Quantidade_11],"-")</f>
        <v>12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71" t="str">
        <f>IF(SP_SUL!K44="","*",SP_SUL!K44)</f>
        <v>*</v>
      </c>
      <c r="O42" s="271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71">
        <f>IF(SP_SUL!K45="","*",SP_SUL!K45)</f>
        <v>95.3</v>
      </c>
      <c r="O43" s="271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>
        <f ca="1">_xlfn.XLOOKUP(G43&amp;$V$2,BS_CONTROLE[CHAVE],BS_CONTROLE[Quantidade_11],"-")</f>
        <v>312</v>
      </c>
      <c r="W43" s="113">
        <f ca="1">_xlfn.XLOOKUP(G43&amp;$W$2,BS_CONTROLE[CHAVE],BS_CONTROLE[Quantidade_11],"-")</f>
        <v>0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71">
        <f>IF(SP_SUL!K46="","*",SP_SUL!K46)</f>
        <v>102</v>
      </c>
      <c r="O44" s="271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>
        <f ca="1">_xlfn.XLOOKUP(G44&amp;$W$2,BS_CONTROLE[CHAVE],BS_CONTROLE[Quantidade_11],"-")</f>
        <v>1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71">
        <f>IF(SP_SUL!K47="","*",SP_SUL!K47)</f>
        <v>102.2</v>
      </c>
      <c r="O45" s="271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>
        <f ca="1">_xlfn.XLOOKUP(G45&amp;$W$2,BS_CONTROLE[CHAVE],BS_CONTROLE[Quantidade_11],"-")</f>
        <v>0</v>
      </c>
      <c r="X45" s="113">
        <f ca="1">_xlfn.XLOOKUP(G45&amp;$X$2,BS_CONTROLE[CHAVE],BS_CONTROLE[Quantidade_11],"-")</f>
        <v>0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71">
        <f>IF(SP_SUL!K48="","*",SP_SUL!K48)</f>
        <v>103</v>
      </c>
      <c r="O46" s="271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 t="str">
        <f ca="1">_xlfn.XLOOKUP(G46&amp;$V$2,BS_CONTROLE[CHAVE],BS_CONTROLE[Quantidade_11],"-")</f>
        <v>-</v>
      </c>
      <c r="W46" s="113">
        <f ca="1">_xlfn.XLOOKUP(G46&amp;$W$2,BS_CONTROLE[CHAVE],BS_CONTROLE[Quantidade_11],"-")</f>
        <v>1</v>
      </c>
      <c r="X46" s="113">
        <f ca="1">_xlfn.XLOOKUP(G46&amp;$X$2,BS_CONTROLE[CHAVE],BS_CONTROLE[Quantidade_11],"-")</f>
        <v>1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71">
        <f>IF(SP_SUL!K49="","*",SP_SUL!K49)</f>
        <v>103.3</v>
      </c>
      <c r="O47" s="271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0</v>
      </c>
      <c r="W47" s="113">
        <f ca="1">_xlfn.XLOOKUP(G47&amp;$W$2,BS_CONTROLE[CHAVE],BS_CONTROLE[Quantidade_11],"-")</f>
        <v>1</v>
      </c>
      <c r="X47" s="113">
        <f ca="1">_xlfn.XLOOKUP(G47&amp;$X$2,BS_CONTROLE[CHAVE],BS_CONTROLE[Quantidade_11],"-")</f>
        <v>1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71">
        <f>IF(SP_SUL!K50="","*",SP_SUL!K50)</f>
        <v>105</v>
      </c>
      <c r="O48" s="271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>
        <f ca="1">_xlfn.XLOOKUP(G48&amp;$V$2,BS_CONTROLE[CHAVE],BS_CONTROLE[Quantidade_11],"-")</f>
        <v>1</v>
      </c>
      <c r="W48" s="113">
        <f ca="1">_xlfn.XLOOKUP(G48&amp;$W$2,BS_CONTROLE[CHAVE],BS_CONTROLE[Quantidade_11],"-")</f>
        <v>1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71">
        <f>IF(SP_SUL!K51="","*",SP_SUL!K51)</f>
        <v>109</v>
      </c>
      <c r="O49" s="271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0</v>
      </c>
      <c r="W49" s="113">
        <f ca="1">_xlfn.XLOOKUP(G49&amp;$W$2,BS_CONTROLE[CHAVE],BS_CONTROLE[Quantidade_11],"-")</f>
        <v>0</v>
      </c>
      <c r="X49" s="113">
        <f ca="1">_xlfn.XLOOKUP(G49&amp;$X$2,BS_CONTROLE[CHAVE],BS_CONTROLE[Quantidade_11],"-")</f>
        <v>30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71">
        <f>IF(SP_SUL!K52="","*",SP_SUL!K52)</f>
        <v>115.5</v>
      </c>
      <c r="O50" s="271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>
        <f ca="1">_xlfn.XLOOKUP(G50&amp;$V$2,BS_CONTROLE[CHAVE],BS_CONTROLE[Quantidade_11],"-")</f>
        <v>0</v>
      </c>
      <c r="W50" s="113">
        <f ca="1">_xlfn.XLOOKUP(G50&amp;$W$2,BS_CONTROLE[CHAVE],BS_CONTROLE[Quantidade_11],"-")</f>
        <v>0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71" t="str">
        <f>IF(SP_SUL!K53="","*",SP_SUL!K53)</f>
        <v>*</v>
      </c>
      <c r="O51" s="271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71" t="str">
        <f>IF(SP_SUL!K54="","*",SP_SUL!K54)</f>
        <v>*</v>
      </c>
      <c r="O52" s="271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SIM</v>
      </c>
      <c r="B53" s="110" t="str">
        <f>IF(SP_SUL!X55="","*",SP_SUL!X55)</f>
        <v>Contrato</v>
      </c>
      <c r="C53" s="110" t="str">
        <f>IF(SP_SUL!Z55="","*",SP_SUL!Z55)</f>
        <v>*</v>
      </c>
      <c r="D53" s="111" t="str">
        <f>IF(SP_SUL!S55="","*",SP_SUL!S55)</f>
        <v>SP SUL</v>
      </c>
      <c r="E53" s="111" t="str">
        <f>IF(SP_SUL!T55="","*",SP_SUL!T55)</f>
        <v>ZBV-ZKE</v>
      </c>
      <c r="F53" s="111">
        <f>IF(SP_SUL!B55="","*",SP_SUL!B55)</f>
        <v>45994</v>
      </c>
      <c r="G53" s="111" t="str">
        <f>IF(SP_SUL!D55="","*",SP_SUL!D55)</f>
        <v>A74</v>
      </c>
      <c r="H53" s="111" t="str">
        <f>IF(SP_SUL!F55="","*",SP_SUL!F55)</f>
        <v>DETECÇÃO - RONDA 7 DIAS</v>
      </c>
      <c r="I53" s="111" t="str">
        <f>IF(SP_SUL!H55="","*",SP_SUL!H55)</f>
        <v>ZBVZQB</v>
      </c>
      <c r="J53" s="111" t="str">
        <f>IF(SP_SUL!I55="","*",SP_SUL!I55)</f>
        <v>ZYU2</v>
      </c>
      <c r="K53" s="111" t="str">
        <f>IF(SP_SUL!M55="","*",SP_SUL!M55)</f>
        <v>ZQBZBV-ZYU</v>
      </c>
      <c r="L53" s="111" t="str">
        <f>IF(SP_SUL!N55="","*",SP_SUL!N55)</f>
        <v>ZQBZBVZYU</v>
      </c>
      <c r="M53" s="112">
        <f>IF(SP_SUL!J55="","*",SP_SUL!J55)</f>
        <v>56</v>
      </c>
      <c r="N53" s="271">
        <f>IF(SP_SUL!K55="","*",SP_SUL!K55)</f>
        <v>256</v>
      </c>
      <c r="O53" s="271" t="str">
        <f>IF(SP_SUL!L55="","*",SP_SUL!L55)</f>
        <v>-</v>
      </c>
      <c r="P53" s="112"/>
      <c r="Q53" s="129">
        <f>IF(SP_SUL!O55="","*",SP_SUL!O55)</f>
        <v>0.375</v>
      </c>
      <c r="R53" s="129">
        <f>IF(SP_SUL!P55="","*",SP_SUL!P55)</f>
        <v>4.1666666666666664E-2</v>
      </c>
      <c r="S53" s="111" t="str">
        <f>IF(SP_SUL!Q55="","*",CONCATENATE(SP_SUL!Q55," ",SP_SUL!R55))</f>
        <v>54 KM</v>
      </c>
      <c r="T53" s="111" t="str">
        <f>IF(SP_SUL!V55="","*",SP_SUL!V55)</f>
        <v>John / Andressa</v>
      </c>
      <c r="U53" s="111" t="str">
        <f>IF(SP_SUL!W55="","*",SP_SUL!W55)</f>
        <v>R7D</v>
      </c>
      <c r="V53" s="113">
        <f ca="1">_xlfn.XLOOKUP(G53&amp;$V$2,BS_CONTROLE[CHAVE],BS_CONTROLE[Quantidade_11],"-")</f>
        <v>54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OPORTUNIDADE</v>
      </c>
      <c r="B54" s="110" t="str">
        <f>IF(SP_SUL!X56="","*",SP_SUL!X56)</f>
        <v>Oportunidade</v>
      </c>
      <c r="C54" s="110" t="str">
        <f>IF(SP_SUL!Z56="","*",SP_SUL!Z56)</f>
        <v>*</v>
      </c>
      <c r="D54" s="111" t="str">
        <f>IF(SP_SUL!S56="","*",SP_SUL!S56)</f>
        <v>SP SUL</v>
      </c>
      <c r="E54" s="111" t="str">
        <f>IF(SP_SUL!T56="","*",SP_SUL!T56)</f>
        <v>ZBV-ZKE</v>
      </c>
      <c r="F54" s="111">
        <f>IF(SP_SUL!B56="","*",SP_SUL!B56)</f>
        <v>45994</v>
      </c>
      <c r="G54" s="111" t="str">
        <f>IF(SP_SUL!D56="","*",SP_SUL!D56)</f>
        <v>W59</v>
      </c>
      <c r="H54" s="111" t="str">
        <f>IF(SP_SUL!F56="","*",SP_SUL!F56)</f>
        <v>OUTRAS ATIVIDADES</v>
      </c>
      <c r="I54" s="111" t="str">
        <f>IF(SP_SUL!H56="","*",SP_SUL!H56)</f>
        <v>-</v>
      </c>
      <c r="J54" s="111" t="str">
        <f>IF(SP_SUL!I56="","*",SP_SUL!I56)</f>
        <v>-</v>
      </c>
      <c r="K54" s="111" t="str">
        <f>IF(SP_SUL!M56="","*",SP_SUL!M56)</f>
        <v>ZDS-ZQB</v>
      </c>
      <c r="L54" s="111" t="str">
        <f>IF(SP_SUL!N56="","*",SP_SUL!N56)</f>
        <v>ZDS2481</v>
      </c>
      <c r="M54" s="112">
        <f>IF(SP_SUL!J56="","*",SP_SUL!J56)</f>
        <v>49</v>
      </c>
      <c r="N54" s="271">
        <f>IF(SP_SUL!K56="","*",SP_SUL!K56)</f>
        <v>240.89</v>
      </c>
      <c r="O54" s="271" t="str">
        <f>IF(SP_SUL!L56="","*",SP_SUL!L56)</f>
        <v>-</v>
      </c>
      <c r="P54" s="112"/>
      <c r="Q54" s="129">
        <f>IF(SP_SUL!O56="","*",SP_SUL!O56)</f>
        <v>0.41666666666666669</v>
      </c>
      <c r="R54" s="129">
        <f>IF(SP_SUL!P56="","*",SP_SUL!P56)</f>
        <v>6.25E-2</v>
      </c>
      <c r="S54" s="111" t="str">
        <f>IF(SP_SUL!Q56="","*",CONCATENATE(SP_SUL!Q56," ",SP_SUL!R56))</f>
        <v>15 BINÁRIO</v>
      </c>
      <c r="T54" s="111" t="str">
        <f>IF(SP_SUL!V56="","*",SP_SUL!V56)</f>
        <v>Jonas</v>
      </c>
      <c r="U54" s="111" t="str">
        <f>IF(SP_SUL!W56="","*",SP_SUL!W56)</f>
        <v>Descarga de meia chave km240+980 sub49, recolher trilho no km229+200 (sub56), descarga de trilho km211+000 (sub56).</v>
      </c>
      <c r="V54" s="113">
        <f ca="1">_xlfn.XLOOKUP(G54&amp;$V$2,BS_CONTROLE[CHAVE],BS_CONTROLE[Quantidade_11],"-")</f>
        <v>0</v>
      </c>
      <c r="W54" s="113">
        <f ca="1">_xlfn.XLOOKUP(G54&amp;$W$2,BS_CONTROLE[CHAVE],BS_CONTROLE[Quantidade_11],"-")</f>
        <v>0</v>
      </c>
      <c r="X54" s="113">
        <f ca="1">_xlfn.XLOOKUP(G54&amp;$X$2,BS_CONTROLE[CHAVE],BS_CONTROLE[Quantidade_11],"-")</f>
        <v>0</v>
      </c>
    </row>
    <row r="55" spans="1:24" s="114" customFormat="1" hidden="1">
      <c r="A55" s="110" t="str">
        <f>IF(SP_SUL!Y57="","*",SP_SUL!Y57)</f>
        <v>OPORTUNIDADE</v>
      </c>
      <c r="B55" s="110" t="str">
        <f>IF(SP_SUL!X57="","*",SP_SUL!X57)</f>
        <v>Oportunidade</v>
      </c>
      <c r="C55" s="110" t="str">
        <f>IF(SP_SUL!Z57="","*",SP_SUL!Z57)</f>
        <v>*</v>
      </c>
      <c r="D55" s="111" t="str">
        <f>IF(SP_SUL!S57="","*",SP_SUL!S57)</f>
        <v>SP SUL</v>
      </c>
      <c r="E55" s="111" t="str">
        <f>IF(SP_SUL!T57="","*",SP_SUL!T57)</f>
        <v>ZBV-ZKE</v>
      </c>
      <c r="F55" s="111">
        <f>IF(SP_SUL!B57="","*",SP_SUL!B57)</f>
        <v>45994</v>
      </c>
      <c r="G55" s="111" t="str">
        <f>IF(SP_SUL!D57="","*",SP_SUL!D57)</f>
        <v>V89</v>
      </c>
      <c r="H55" s="111" t="str">
        <f>IF(SP_SUL!F57="","*",SP_SUL!F57)</f>
        <v>MECANIZAÇÃO - SOCADORA</v>
      </c>
      <c r="I55" s="111" t="str">
        <f>IF(SP_SUL!H57="","*",SP_SUL!H57)</f>
        <v>ZYU1</v>
      </c>
      <c r="J55" s="111" t="str">
        <f>IF(SP_SUL!I57="","*",SP_SUL!I57)</f>
        <v>ZYU1</v>
      </c>
      <c r="K55" s="111" t="str">
        <f>IF(SP_SUL!M57="","*",SP_SUL!M57)</f>
        <v>ZXI-ZVK</v>
      </c>
      <c r="L55" s="111" t="str">
        <f>IF(SP_SUL!N57="","*",SP_SUL!N57)</f>
        <v>224ZIC1</v>
      </c>
      <c r="M55" s="112">
        <f>IF(SP_SUL!J57="","*",SP_SUL!J57)</f>
        <v>49</v>
      </c>
      <c r="N55" s="271">
        <f>IF(SP_SUL!K57="","*",SP_SUL!K57)</f>
        <v>225</v>
      </c>
      <c r="O55" s="271">
        <f>IF(SP_SUL!L57="","*",SP_SUL!L57)</f>
        <v>224</v>
      </c>
      <c r="P55" s="112"/>
      <c r="Q55" s="129">
        <f>IF(SP_SUL!O57="","*",SP_SUL!O57)</f>
        <v>0.41666666666666669</v>
      </c>
      <c r="R55" s="129">
        <f>IF(SP_SUL!P57="","*",SP_SUL!P57)</f>
        <v>8.3333333333333329E-2</v>
      </c>
      <c r="S55" s="111" t="str">
        <f>IF(SP_SUL!Q57="","*",CONCATENATE(SP_SUL!Q57," ",SP_SUL!R57))</f>
        <v>480 M</v>
      </c>
      <c r="T55" s="111" t="str">
        <f>IF(SP_SUL!V57="","*",SP_SUL!V57)</f>
        <v>Saulo</v>
      </c>
      <c r="U55" s="111" t="str">
        <f>IF(SP_SUL!W57="","*",SP_SUL!W57)</f>
        <v xml:space="preserve">Serviços de socaria </v>
      </c>
      <c r="V55" s="113">
        <f ca="1">_xlfn.XLOOKUP(G55&amp;$V$2,BS_CONTROLE[CHAVE],BS_CONTROLE[Quantidade_11],"-")</f>
        <v>0</v>
      </c>
      <c r="W55" s="113">
        <f ca="1">_xlfn.XLOOKUP(G55&amp;$W$2,BS_CONTROLE[CHAVE],BS_CONTROLE[Quantidade_11],"-")</f>
        <v>0</v>
      </c>
      <c r="X55" s="113">
        <f ca="1">_xlfn.XLOOKUP(G55&amp;$X$2,BS_CONTROLE[CHAVE],BS_CONTROLE[Quantidade_11],"-")</f>
        <v>0</v>
      </c>
    </row>
    <row r="56" spans="1:24" s="114" customFormat="1" hidden="1">
      <c r="A56" s="110" t="str">
        <f>IF(SP_SUL!Y58="","*",SP_SUL!Y58)</f>
        <v>OPORTUNIDADE</v>
      </c>
      <c r="B56" s="110" t="str">
        <f>IF(SP_SUL!X58="","*",SP_SUL!X58)</f>
        <v>Oportunidade</v>
      </c>
      <c r="C56" s="110" t="str">
        <f>IF(SP_SUL!Z58="","*",SP_SUL!Z58)</f>
        <v>*</v>
      </c>
      <c r="D56" s="111" t="str">
        <f>IF(SP_SUL!S58="","*",SP_SUL!S58)</f>
        <v>SP SUL</v>
      </c>
      <c r="E56" s="111" t="str">
        <f>IF(SP_SUL!T58="","*",SP_SUL!T58)</f>
        <v>ZBV-ZKE</v>
      </c>
      <c r="F56" s="111">
        <f>IF(SP_SUL!B58="","*",SP_SUL!B58)</f>
        <v>45994</v>
      </c>
      <c r="G56" s="111" t="str">
        <f>IF(SP_SUL!D58="","*",SP_SUL!D58)</f>
        <v>OSMAR (TMA-677)</v>
      </c>
      <c r="H56" s="111" t="str">
        <f>IF(SP_SUL!F58="","*",SP_SUL!F58)</f>
        <v>LIMPEZA LASTRO</v>
      </c>
      <c r="I56" s="111" t="str">
        <f>IF(SP_SUL!H58="","*",SP_SUL!H58)</f>
        <v>-</v>
      </c>
      <c r="J56" s="111" t="str">
        <f>IF(SP_SUL!I58="","*",SP_SUL!I58)</f>
        <v>-</v>
      </c>
      <c r="K56" s="111" t="str">
        <f>IF(SP_SUL!M58="","*",SP_SUL!M58)</f>
        <v>ZYU</v>
      </c>
      <c r="L56" s="111" t="str">
        <f>IF(SP_SUL!N58="","*",SP_SUL!N58)</f>
        <v>198ZYU2</v>
      </c>
      <c r="M56" s="112">
        <f>IF(SP_SUL!J58="","*",SP_SUL!J58)</f>
        <v>56</v>
      </c>
      <c r="N56" s="271">
        <f>IF(SP_SUL!K58="","*",SP_SUL!K58)</f>
        <v>198.4</v>
      </c>
      <c r="O56" s="271" t="str">
        <f>IF(SP_SUL!L58="","*",SP_SUL!L58)</f>
        <v>-</v>
      </c>
      <c r="P56" s="112"/>
      <c r="Q56" s="129">
        <f>IF(SP_SUL!O58="","*",SP_SUL!O58)</f>
        <v>0.41666666666666669</v>
      </c>
      <c r="R56" s="129">
        <f>IF(SP_SUL!P58="","*",SP_SUL!P58)</f>
        <v>4.1666666666666664E-2</v>
      </c>
      <c r="S56" s="111" t="str">
        <f>IF(SP_SUL!Q58="","*",CONCATENATE(SP_SUL!Q58," ",SP_SUL!R58))</f>
        <v>15 M</v>
      </c>
      <c r="T56" s="111" t="str">
        <f>IF(SP_SUL!V58="","*",SP_SUL!V58)</f>
        <v>Jonas</v>
      </c>
      <c r="U56" s="111" t="str">
        <f>IF(SP_SUL!W58="","*",SP_SUL!W58)</f>
        <v xml:space="preserve">Limpeza de lastro </v>
      </c>
      <c r="V56" s="113">
        <f ca="1">_xlfn.XLOOKUP(G56&amp;$V$2,BS_CONTROLE[CHAVE],BS_CONTROLE[Quantidade_11],"-")</f>
        <v>20</v>
      </c>
      <c r="W56" s="113">
        <f ca="1">_xlfn.XLOOKUP(G56&amp;$W$2,BS_CONTROLE[CHAVE],BS_CONTROLE[Quantidade_11],"-")</f>
        <v>0</v>
      </c>
      <c r="X56" s="113">
        <f ca="1">_xlfn.XLOOKUP(G56&amp;$X$2,BS_CONTROLE[CHAVE],BS_CONTROLE[Quantidade_11],"-")</f>
        <v>0</v>
      </c>
    </row>
    <row r="57" spans="1:24" s="114" customFormat="1" hidden="1">
      <c r="A57" s="110" t="str">
        <f>IF(SP_SUL!Y59="","*",SP_SUL!Y59)</f>
        <v>OPORTUNIDADE</v>
      </c>
      <c r="B57" s="110" t="str">
        <f>IF(SP_SUL!X59="","*",SP_SUL!X59)</f>
        <v>Oportunidade</v>
      </c>
      <c r="C57" s="110" t="str">
        <f>IF(SP_SUL!Z59="","*",SP_SUL!Z59)</f>
        <v>*</v>
      </c>
      <c r="D57" s="111" t="str">
        <f>IF(SP_SUL!S59="","*",SP_SUL!S59)</f>
        <v>SP SUL</v>
      </c>
      <c r="E57" s="111" t="str">
        <f>IF(SP_SUL!T59="","*",SP_SUL!T59)</f>
        <v>ZBV-ZKE</v>
      </c>
      <c r="F57" s="111">
        <f>IF(SP_SUL!B59="","*",SP_SUL!B59)</f>
        <v>45994</v>
      </c>
      <c r="G57" s="111" t="str">
        <f>IF(SP_SUL!D59="","*",SP_SUL!D59)</f>
        <v>ROGÉRIO (TP-730)</v>
      </c>
      <c r="H57" s="111" t="str">
        <f>IF(SP_SUL!F59="","*",SP_SUL!F59)</f>
        <v>PDM - SUBSTITUIÇÃO - DORMENTE</v>
      </c>
      <c r="I57" s="111" t="str">
        <f>IF(SP_SUL!H59="","*",SP_SUL!H59)</f>
        <v>-</v>
      </c>
      <c r="J57" s="111" t="str">
        <f>IF(SP_SUL!I59="","*",SP_SUL!I59)</f>
        <v>-</v>
      </c>
      <c r="K57" s="111" t="str">
        <f>IF(SP_SUL!M59="","*",SP_SUL!M59)</f>
        <v>ZFY</v>
      </c>
      <c r="L57" s="111" t="str">
        <f>IF(SP_SUL!N59="","*",SP_SUL!N59)</f>
        <v>ZFY1981</v>
      </c>
      <c r="M57" s="112">
        <f>IF(SP_SUL!J59="","*",SP_SUL!J59)</f>
        <v>49</v>
      </c>
      <c r="N57" s="271">
        <f>IF(SP_SUL!K59="","*",SP_SUL!K59)</f>
        <v>198.1</v>
      </c>
      <c r="O57" s="271" t="str">
        <f>IF(SP_SUL!L59="","*",SP_SUL!L59)</f>
        <v>-</v>
      </c>
      <c r="P57" s="112"/>
      <c r="Q57" s="129">
        <f>IF(SP_SUL!O59="","*",SP_SUL!O59)</f>
        <v>0.41666666666666669</v>
      </c>
      <c r="R57" s="129">
        <f>IF(SP_SUL!P59="","*",SP_SUL!P59)</f>
        <v>6.25E-2</v>
      </c>
      <c r="S57" s="111" t="str">
        <f>IF(SP_SUL!Q59="","*",CONCATENATE(SP_SUL!Q59," ",SP_SUL!R59))</f>
        <v>30 Nº DE DORMENTES</v>
      </c>
      <c r="T57" s="111" t="str">
        <f>IF(SP_SUL!V59="","*",SP_SUL!V59)</f>
        <v>Jonas</v>
      </c>
      <c r="U57" s="111" t="str">
        <f>IF(SP_SUL!W59="","*",SP_SUL!W59)</f>
        <v>Substituição de dormentes</v>
      </c>
      <c r="V57" s="113">
        <f ca="1">_xlfn.XLOOKUP(G57&amp;$V$2,BS_CONTROLE[CHAVE],BS_CONTROLE[Quantidade_11],"-")</f>
        <v>55</v>
      </c>
      <c r="W57" s="113">
        <f ca="1">_xlfn.XLOOKUP(G57&amp;$W$2,BS_CONTROLE[CHAVE],BS_CONTROLE[Quantidade_11],"-")</f>
        <v>0</v>
      </c>
      <c r="X57" s="113">
        <f ca="1">_xlfn.XLOOKUP(G57&amp;$X$2,BS_CONTROLE[CHAVE],BS_CONTROLE[Quantidade_11],"-")</f>
        <v>0</v>
      </c>
    </row>
    <row r="58" spans="1:24" s="114" customFormat="1" hidden="1">
      <c r="A58" s="110" t="str">
        <f>IF(SP_SUL!Y60="","*",SP_SUL!Y60)</f>
        <v>OPORTUNIDADE</v>
      </c>
      <c r="B58" s="110" t="str">
        <f>IF(SP_SUL!X60="","*",SP_SUL!X60)</f>
        <v>Oportunidade</v>
      </c>
      <c r="C58" s="110" t="str">
        <f>IF(SP_SUL!Z60="","*",SP_SUL!Z60)</f>
        <v>*</v>
      </c>
      <c r="D58" s="111" t="str">
        <f>IF(SP_SUL!S60="","*",SP_SUL!S60)</f>
        <v>SP SUL</v>
      </c>
      <c r="E58" s="111" t="str">
        <f>IF(SP_SUL!T60="","*",SP_SUL!T60)</f>
        <v>ZBV-ZKE</v>
      </c>
      <c r="F58" s="111">
        <f>IF(SP_SUL!B60="","*",SP_SUL!B60)</f>
        <v>45994</v>
      </c>
      <c r="G58" s="111" t="str">
        <f>IF(SP_SUL!D60="","*",SP_SUL!D60)</f>
        <v>EDSON (TP-780)</v>
      </c>
      <c r="H58" s="111" t="str">
        <f>IF(SP_SUL!F60="","*",SP_SUL!F60)</f>
        <v>OUTRAS ATIVIDADES</v>
      </c>
      <c r="I58" s="111" t="str">
        <f>IF(SP_SUL!H60="","*",SP_SUL!H60)</f>
        <v>-</v>
      </c>
      <c r="J58" s="111" t="str">
        <f>IF(SP_SUL!I60="","*",SP_SUL!I60)</f>
        <v>-</v>
      </c>
      <c r="K58" s="111" t="str">
        <f>IF(SP_SUL!M60="","*",SP_SUL!M60)</f>
        <v>ZFY</v>
      </c>
      <c r="L58" s="111" t="str">
        <f>IF(SP_SUL!N60="","*",SP_SUL!N60)</f>
        <v>ZFY1</v>
      </c>
      <c r="M58" s="112">
        <f>IF(SP_SUL!J60="","*",SP_SUL!J60)</f>
        <v>49</v>
      </c>
      <c r="N58" s="271">
        <f>IF(SP_SUL!K60="","*",SP_SUL!K60)</f>
        <v>194</v>
      </c>
      <c r="O58" s="271" t="str">
        <f>IF(SP_SUL!L60="","*",SP_SUL!L60)</f>
        <v>-</v>
      </c>
      <c r="P58" s="112"/>
      <c r="Q58" s="129">
        <f>IF(SP_SUL!O60="","*",SP_SUL!O60)</f>
        <v>0.41666666666666669</v>
      </c>
      <c r="R58" s="129">
        <f>IF(SP_SUL!P60="","*",SP_SUL!P60)</f>
        <v>6.25E-2</v>
      </c>
      <c r="S58" s="111" t="str">
        <f>IF(SP_SUL!Q60="","*",CONCATENATE(SP_SUL!Q60," ",SP_SUL!R60))</f>
        <v>1 BINÁRIO</v>
      </c>
      <c r="T58" s="111" t="str">
        <f>IF(SP_SUL!V60="","*",SP_SUL!V60)</f>
        <v>Jonas</v>
      </c>
      <c r="U58" s="111" t="str">
        <f>IF(SP_SUL!W60="","*",SP_SUL!W60)</f>
        <v>Substituição de dormentes</v>
      </c>
      <c r="V58" s="113">
        <f ca="1">_xlfn.XLOOKUP(G58&amp;$V$2,BS_CONTROLE[CHAVE],BS_CONTROLE[Quantidade_11],"-")</f>
        <v>1</v>
      </c>
      <c r="W58" s="113">
        <f ca="1">_xlfn.XLOOKUP(G58&amp;$W$2,BS_CONTROLE[CHAVE],BS_CONTROLE[Quantidade_11],"-")</f>
        <v>0</v>
      </c>
      <c r="X58" s="113">
        <f ca="1">_xlfn.XLOOKUP(G58&amp;$X$2,BS_CONTROLE[CHAVE],BS_CONTROLE[Quantidade_11],"-")</f>
        <v>0</v>
      </c>
    </row>
    <row r="59" spans="1:24" s="114" customFormat="1" hidden="1">
      <c r="A59" s="110" t="str">
        <f>IF(SP_SUL!Y61="","*",SP_SUL!Y61)</f>
        <v>OPORTUNIDADE</v>
      </c>
      <c r="B59" s="110" t="str">
        <f>IF(SP_SUL!X61="","*",SP_SUL!X61)</f>
        <v>Oportunidade</v>
      </c>
      <c r="C59" s="110" t="str">
        <f>IF(SP_SUL!Z61="","*",SP_SUL!Z61)</f>
        <v>*</v>
      </c>
      <c r="D59" s="111" t="str">
        <f>IF(SP_SUL!S61="","*",SP_SUL!S61)</f>
        <v>SP SUL</v>
      </c>
      <c r="E59" s="111" t="str">
        <f>IF(SP_SUL!T61="","*",SP_SUL!T61)</f>
        <v>ZBV-ZKE</v>
      </c>
      <c r="F59" s="111">
        <f>IF(SP_SUL!B61="","*",SP_SUL!B61)</f>
        <v>45994</v>
      </c>
      <c r="G59" s="111" t="str">
        <f>IF(SP_SUL!D61="","*",SP_SUL!D61)</f>
        <v>ROBSON (TF-701)</v>
      </c>
      <c r="H59" s="111" t="str">
        <f>IF(SP_SUL!F61="","*",SP_SUL!F61)</f>
        <v>PDM - SUBSTITUIÇÃO - TRILHO</v>
      </c>
      <c r="I59" s="111" t="str">
        <f>IF(SP_SUL!H61="","*",SP_SUL!H61)</f>
        <v>-</v>
      </c>
      <c r="J59" s="111" t="str">
        <f>IF(SP_SUL!I61="","*",SP_SUL!I61)</f>
        <v>-</v>
      </c>
      <c r="K59" s="111" t="str">
        <f>IF(SP_SUL!M61="","*",SP_SUL!M61)</f>
        <v>ZPS-ZAL</v>
      </c>
      <c r="L59" s="111" t="str">
        <f>IF(SP_SUL!N61="","*",SP_SUL!N61)</f>
        <v>ZPS075</v>
      </c>
      <c r="M59" s="112">
        <f>IF(SP_SUL!J61="","*",SP_SUL!J61)</f>
        <v>61</v>
      </c>
      <c r="N59" s="271">
        <f>IF(SP_SUL!K61="","*",SP_SUL!K61)</f>
        <v>73.900000000000006</v>
      </c>
      <c r="O59" s="271" t="str">
        <f>IF(SP_SUL!L61="","*",SP_SUL!L61)</f>
        <v>-</v>
      </c>
      <c r="P59" s="112"/>
      <c r="Q59" s="129">
        <f>IF(SP_SUL!O61="","*",SP_SUL!O61)</f>
        <v>0.41666666666666669</v>
      </c>
      <c r="R59" s="129">
        <f>IF(SP_SUL!P61="","*",SP_SUL!P61)</f>
        <v>8.3333333333333329E-2</v>
      </c>
      <c r="S59" s="111" t="str">
        <f>IF(SP_SUL!Q61="","*",CONCATENATE(SP_SUL!Q61," ",SP_SUL!R61))</f>
        <v>312 M</v>
      </c>
      <c r="T59" s="111" t="str">
        <f>IF(SP_SUL!V61="","*",SP_SUL!V61)</f>
        <v>Jonas</v>
      </c>
      <c r="U59" s="111" t="str">
        <f>IF(SP_SUL!W61="","*",SP_SUL!W61)</f>
        <v>PDM - Substituição de trilho</v>
      </c>
      <c r="V59" s="113">
        <f ca="1">_xlfn.XLOOKUP(G59&amp;$V$2,BS_CONTROLE[CHAVE],BS_CONTROLE[Quantidade_11],"-")</f>
        <v>0</v>
      </c>
      <c r="W59" s="113">
        <f ca="1">_xlfn.XLOOKUP(G59&amp;$W$2,BS_CONTROLE[CHAVE],BS_CONTROLE[Quantidade_11],"-")</f>
        <v>0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Oportunidade</v>
      </c>
      <c r="C60" s="110" t="str">
        <f>IF(SP_SUL!Z62="","*",SP_SUL!Z62)</f>
        <v>*</v>
      </c>
      <c r="D60" s="111" t="str">
        <f>IF(SP_SUL!S62="","*",SP_SUL!S62)</f>
        <v>SP SUL</v>
      </c>
      <c r="E60" s="111" t="str">
        <f>IF(SP_SUL!T62="","*",SP_SUL!T62)</f>
        <v>ZBV-ZKE</v>
      </c>
      <c r="F60" s="111" t="str">
        <f>IF(SP_SUL!B62="","*",SP_SUL!B62)</f>
        <v>*</v>
      </c>
      <c r="G60" s="111" t="str">
        <f>IF(SP_SUL!D62="","*",SP_SUL!D62)</f>
        <v>N57</v>
      </c>
      <c r="H60" s="111" t="str">
        <f>IF(SP_SUL!F62="","*",SP_SUL!F62)</f>
        <v>DESLOCAMENTO</v>
      </c>
      <c r="I60" s="111" t="str">
        <f>IF(SP_SUL!H62="","*",SP_SUL!H62)</f>
        <v>185ZXP2</v>
      </c>
      <c r="J60" s="111" t="str">
        <f>IF(SP_SUL!I62="","*",SP_SUL!I62)</f>
        <v>ZCR</v>
      </c>
      <c r="K60" s="111" t="str">
        <f>IF(SP_SUL!M62="","*",SP_SUL!M62)</f>
        <v>185ZXP-ZCR</v>
      </c>
      <c r="L60" s="111" t="str">
        <f>IF(SP_SUL!N62="","*",SP_SUL!N62)</f>
        <v>185ZXPZCR</v>
      </c>
      <c r="M60" s="112">
        <f>IF(SP_SUL!J62="","*",SP_SUL!J62)</f>
        <v>49</v>
      </c>
      <c r="N60" s="271">
        <f>IF(SP_SUL!K62="","*",SP_SUL!K62)</f>
        <v>185</v>
      </c>
      <c r="O60" s="271" t="str">
        <f>IF(SP_SUL!L62="","*",SP_SUL!L62)</f>
        <v>*</v>
      </c>
      <c r="P60" s="112"/>
      <c r="Q60" s="129">
        <f>IF(SP_SUL!O62="","*",SP_SUL!O62)</f>
        <v>0.35416666666666669</v>
      </c>
      <c r="R60" s="129">
        <f>IF(SP_SUL!P62="","*",SP_SUL!P62)</f>
        <v>4.1666666666666664E-2</v>
      </c>
      <c r="S60" s="111" t="str">
        <f>IF(SP_SUL!Q62="","*",CONCATENATE(SP_SUL!Q62," ",SP_SUL!R62))</f>
        <v>1 BINÁRIO</v>
      </c>
      <c r="T60" s="111" t="str">
        <f>IF(SP_SUL!V62="","*",SP_SUL!V62)</f>
        <v>PCM Via</v>
      </c>
      <c r="U60" s="111" t="str">
        <f>IF(SP_SUL!W62="","*",SP_SUL!W62)</f>
        <v>Deslocamento</v>
      </c>
      <c r="V60" s="113" t="str">
        <f ca="1">_xlfn.XLOOKUP(G60&amp;$V$2,BS_CONTROLE[CHAVE],BS_CONTROLE[Quantidade_11],"-")</f>
        <v>-</v>
      </c>
      <c r="W60" s="113">
        <f ca="1">_xlfn.XLOOKUP(G60&amp;$W$2,BS_CONTROLE[CHAVE],BS_CONTROLE[Quantidade_11],"-")</f>
        <v>1</v>
      </c>
      <c r="X60" s="113">
        <f ca="1">_xlfn.XLOOKUP(G60&amp;$X$2,BS_CONTROLE[CHAVE],BS_CONTROLE[Quantidade_11],"-")</f>
        <v>1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71" t="str">
        <f>IF(SP_SUL!K63="","*",SP_SUL!K63)</f>
        <v>*</v>
      </c>
      <c r="O61" s="271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OPORTUNIDADE</v>
      </c>
      <c r="B62" s="110" t="str">
        <f>IF(SP_SUL!X64="","*",SP_SUL!X64)</f>
        <v>Oportunidade</v>
      </c>
      <c r="C62" s="110" t="str">
        <f>IF(SP_SUL!Z64="","*",SP_SUL!Z64)</f>
        <v>*</v>
      </c>
      <c r="D62" s="111" t="str">
        <f>IF(SP_SUL!S64="","*",SP_SUL!S64)</f>
        <v>SP SUL</v>
      </c>
      <c r="E62" s="111" t="str">
        <f>IF(SP_SUL!T64="","*",SP_SUL!T64)</f>
        <v>ZKE-ZEV</v>
      </c>
      <c r="F62" s="111">
        <f>IF(SP_SUL!B64="","*",SP_SUL!B64)</f>
        <v>45994</v>
      </c>
      <c r="G62" s="111" t="str">
        <f>IF(SP_SUL!D64="","*",SP_SUL!D64)</f>
        <v>FRANCENILDO (TF-513)</v>
      </c>
      <c r="H62" s="111" t="str">
        <f>IF(SP_SUL!F64="","*",SP_SUL!F64)</f>
        <v>PDM - SUBSTITUIÇÃO - TRILHO</v>
      </c>
      <c r="I62" s="111" t="str">
        <f>IF(SP_SUL!H64="","*",SP_SUL!H64)</f>
        <v>-</v>
      </c>
      <c r="J62" s="111" t="str">
        <f>IF(SP_SUL!I64="","*",SP_SUL!I64)</f>
        <v>-</v>
      </c>
      <c r="K62" s="111" t="str">
        <f>IF(SP_SUL!M64="","*",SP_SUL!M64)</f>
        <v>ZKE-ZWW</v>
      </c>
      <c r="L62" s="111" t="str">
        <f>IF(SP_SUL!N64="","*",SP_SUL!N64)</f>
        <v>ZWW2</v>
      </c>
      <c r="M62" s="112">
        <f>IF(SP_SUL!J64="","*",SP_SUL!J64)</f>
        <v>55</v>
      </c>
      <c r="N62" s="271">
        <f>IF(SP_SUL!K64="","*",SP_SUL!K64)</f>
        <v>87.4</v>
      </c>
      <c r="O62" s="271" t="str">
        <f>IF(SP_SUL!L64="","*",SP_SUL!L64)</f>
        <v>-</v>
      </c>
      <c r="P62" s="112"/>
      <c r="Q62" s="129">
        <f>IF(SP_SUL!O64="","*",SP_SUL!O64)</f>
        <v>0.41666666666666669</v>
      </c>
      <c r="R62" s="129">
        <f>IF(SP_SUL!P64="","*",SP_SUL!P64)</f>
        <v>6.25E-2</v>
      </c>
      <c r="S62" s="111" t="str">
        <f>IF(SP_SUL!Q64="","*",CONCATENATE(SP_SUL!Q64," ",SP_SUL!R64))</f>
        <v>18 M</v>
      </c>
      <c r="T62" s="111" t="str">
        <f>IF(SP_SUL!V64="","*",SP_SUL!V64)</f>
        <v>Felipe</v>
      </c>
      <c r="U62" s="111" t="str">
        <f>IF(SP_SUL!W64="","*",SP_SUL!W64)</f>
        <v>PDM - Substituição de trilho</v>
      </c>
      <c r="V62" s="113">
        <f ca="1">_xlfn.XLOOKUP(G62&amp;$V$2,BS_CONTROLE[CHAVE],BS_CONTROLE[Quantidade_11],"-")</f>
        <v>0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OPORTUNIDADE</v>
      </c>
      <c r="B63" s="110" t="str">
        <f>IF(SP_SUL!X65="","*",SP_SUL!X65)</f>
        <v>Oportunidade</v>
      </c>
      <c r="C63" s="110" t="str">
        <f>IF(SP_SUL!Z65="","*",SP_SUL!Z65)</f>
        <v>*</v>
      </c>
      <c r="D63" s="111" t="str">
        <f>IF(SP_SUL!S65="","*",SP_SUL!S65)</f>
        <v>SP SUL</v>
      </c>
      <c r="E63" s="111" t="str">
        <f>IF(SP_SUL!T65="","*",SP_SUL!T65)</f>
        <v>ZKE-ZEV</v>
      </c>
      <c r="F63" s="111">
        <f>IF(SP_SUL!B65="","*",SP_SUL!B65)</f>
        <v>45994</v>
      </c>
      <c r="G63" s="111" t="str">
        <f>IF(SP_SUL!D65="","*",SP_SUL!D65)</f>
        <v>DIEGO (TP-681)</v>
      </c>
      <c r="H63" s="111" t="str">
        <f>IF(SP_SUL!F65="","*",SP_SUL!F65)</f>
        <v>LIMPEZA LASTRO</v>
      </c>
      <c r="I63" s="111" t="str">
        <f>IF(SP_SUL!H65="","*",SP_SUL!H65)</f>
        <v>-</v>
      </c>
      <c r="J63" s="111" t="str">
        <f>IF(SP_SUL!I65="","*",SP_SUL!I65)</f>
        <v>-</v>
      </c>
      <c r="K63" s="111" t="str">
        <f>IF(SP_SUL!M65="","*",SP_SUL!M65)</f>
        <v>ZEJ-ZEV</v>
      </c>
      <c r="L63" s="111">
        <f>IF(SP_SUL!N65="","*",SP_SUL!N65)</f>
        <v>1571562</v>
      </c>
      <c r="M63" s="112">
        <f>IF(SP_SUL!J65="","*",SP_SUL!J65)</f>
        <v>55</v>
      </c>
      <c r="N63" s="271">
        <f>IF(SP_SUL!K65="","*",SP_SUL!K65)</f>
        <v>157</v>
      </c>
      <c r="O63" s="271" t="str">
        <f>IF(SP_SUL!L65="","*",SP_SUL!L65)</f>
        <v>-</v>
      </c>
      <c r="P63" s="112"/>
      <c r="Q63" s="129">
        <f>IF(SP_SUL!O65="","*",SP_SUL!O65)</f>
        <v>0.41666666666666669</v>
      </c>
      <c r="R63" s="129">
        <f>IF(SP_SUL!P65="","*",SP_SUL!P65)</f>
        <v>4.1666666666666664E-2</v>
      </c>
      <c r="S63" s="111" t="str">
        <f>IF(SP_SUL!Q65="","*",CONCATENATE(SP_SUL!Q65," ",SP_SUL!R65))</f>
        <v>20 M</v>
      </c>
      <c r="T63" s="111" t="str">
        <f>IF(SP_SUL!V65="","*",SP_SUL!V65)</f>
        <v>Felipe</v>
      </c>
      <c r="U63" s="111" t="str">
        <f>IF(SP_SUL!W65="","*",SP_SUL!W65)</f>
        <v xml:space="preserve">Limpeza de lastro </v>
      </c>
      <c r="V63" s="113">
        <f ca="1">_xlfn.XLOOKUP(G63&amp;$V$2,BS_CONTROLE[CHAVE],BS_CONTROLE[Quantidade_11],"-")</f>
        <v>0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OPORTUNIDADE</v>
      </c>
      <c r="B64" s="110" t="str">
        <f>IF(SP_SUL!X66="","*",SP_SUL!X66)</f>
        <v>Oportunidade</v>
      </c>
      <c r="C64" s="110" t="str">
        <f>IF(SP_SUL!Z66="","*",SP_SUL!Z66)</f>
        <v>*</v>
      </c>
      <c r="D64" s="111" t="str">
        <f>IF(SP_SUL!S66="","*",SP_SUL!S66)</f>
        <v>SP SUL</v>
      </c>
      <c r="E64" s="111" t="str">
        <f>IF(SP_SUL!T66="","*",SP_SUL!T66)</f>
        <v>ZEV-ZPT</v>
      </c>
      <c r="F64" s="111">
        <f>IF(SP_SUL!B66="","*",SP_SUL!B66)</f>
        <v>45994</v>
      </c>
      <c r="G64" s="111" t="str">
        <f>IF(SP_SUL!D66="","*",SP_SUL!D66)</f>
        <v>A87</v>
      </c>
      <c r="H64" s="111" t="str">
        <f>IF(SP_SUL!F66="","*",SP_SUL!F66)</f>
        <v>INSPEÇÃO AUTO DE LINHA</v>
      </c>
      <c r="I64" s="111" t="str">
        <f>IF(SP_SUL!H66="","*",SP_SUL!H66)</f>
        <v>K67ZEV2</v>
      </c>
      <c r="J64" s="111" t="str">
        <f>IF(SP_SUL!I66="","*",SP_SUL!I66)</f>
        <v>ZBV</v>
      </c>
      <c r="K64" s="111" t="str">
        <f>IF(SP_SUL!M66="","*",SP_SUL!M66)</f>
        <v>ZEV-ZBV</v>
      </c>
      <c r="L64" s="111" t="str">
        <f>IF(SP_SUL!N66="","*",SP_SUL!N66)</f>
        <v>ZEVZBV</v>
      </c>
      <c r="M64" s="112">
        <f>IF(SP_SUL!J66="","*",SP_SUL!J66)</f>
        <v>92</v>
      </c>
      <c r="N64" s="271">
        <f>IF(SP_SUL!K66="","*",SP_SUL!K66)</f>
        <v>66.5</v>
      </c>
      <c r="O64" s="271" t="str">
        <f>IF(SP_SUL!L66="","*",SP_SUL!L66)</f>
        <v>-</v>
      </c>
      <c r="P64" s="112"/>
      <c r="Q64" s="129">
        <f>IF(SP_SUL!O66="","*",SP_SUL!O66)</f>
        <v>0.33333333333333331</v>
      </c>
      <c r="R64" s="129">
        <f>IF(SP_SUL!P66="","*",SP_SUL!P66)</f>
        <v>4.1666666666666664E-2</v>
      </c>
      <c r="S64" s="111" t="str">
        <f>IF(SP_SUL!Q66="","*",CONCATENATE(SP_SUL!Q66," ",SP_SUL!R66))</f>
        <v>1 BINÁRIO</v>
      </c>
      <c r="T64" s="111" t="str">
        <f>IF(SP_SUL!V66="","*",SP_SUL!V66)</f>
        <v>Felipe</v>
      </c>
      <c r="U64" s="111" t="str">
        <f>IF(SP_SUL!W66="","*",SP_SUL!W66)</f>
        <v>Inspeção auto de linha</v>
      </c>
      <c r="V64" s="113">
        <f ca="1">_xlfn.XLOOKUP(G64&amp;$V$2,BS_CONTROLE[CHAVE],BS_CONTROLE[Quantidade_11],"-")</f>
        <v>1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71" t="str">
        <f>IF(SP_SUL!K67="","*",SP_SUL!K67)</f>
        <v>*</v>
      </c>
      <c r="O65" s="271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OPORTUNIDADE</v>
      </c>
      <c r="B66" s="110" t="str">
        <f>IF(SP_SUL!X68="","*",SP_SUL!X68)</f>
        <v>Oportunidade</v>
      </c>
      <c r="C66" s="110" t="str">
        <f>IF(SP_SUL!Z68="","*",SP_SUL!Z68)</f>
        <v>*</v>
      </c>
      <c r="D66" s="111" t="str">
        <f>IF(SP_SUL!S68="","*",SP_SUL!S68)</f>
        <v>SP SUL</v>
      </c>
      <c r="E66" s="111" t="str">
        <f>IF(SP_SUL!T68="","*",SP_SUL!T68)</f>
        <v>ZKE-ZEV</v>
      </c>
      <c r="F66" s="111">
        <f>IF(SP_SUL!B68="","*",SP_SUL!B68)</f>
        <v>45994</v>
      </c>
      <c r="G66" s="111" t="str">
        <f>IF(SP_SUL!D68="","*",SP_SUL!D68)</f>
        <v>ADENILSON (TP-512)</v>
      </c>
      <c r="H66" s="111" t="str">
        <f>IF(SP_SUL!F68="","*",SP_SUL!F68)</f>
        <v>MODERNIZAÇÃO - SOLDA</v>
      </c>
      <c r="I66" s="111" t="str">
        <f>IF(SP_SUL!H68="","*",SP_SUL!H68)</f>
        <v>-</v>
      </c>
      <c r="J66" s="111" t="str">
        <f>IF(SP_SUL!I68="","*",SP_SUL!I68)</f>
        <v>-</v>
      </c>
      <c r="K66" s="111" t="str">
        <f>IF(SP_SUL!M68="","*",SP_SUL!M68)</f>
        <v>ZWI-ZYQ</v>
      </c>
      <c r="L66" s="111">
        <f>IF(SP_SUL!N68="","*",SP_SUL!N68)</f>
        <v>1231212</v>
      </c>
      <c r="M66" s="112">
        <f>IF(SP_SUL!J68="","*",SP_SUL!J68)</f>
        <v>55</v>
      </c>
      <c r="N66" s="271">
        <f>IF(SP_SUL!K68="","*",SP_SUL!K68)</f>
        <v>122.196</v>
      </c>
      <c r="O66" s="271" t="str">
        <f>IF(SP_SUL!L68="","*",SP_SUL!L68)</f>
        <v>-</v>
      </c>
      <c r="P66" s="112"/>
      <c r="Q66" s="129">
        <f>IF(SP_SUL!O68="","*",SP_SUL!O68)</f>
        <v>0.375</v>
      </c>
      <c r="R66" s="129">
        <f>IF(SP_SUL!P68="","*",SP_SUL!P68)</f>
        <v>7.6388888888888895E-2</v>
      </c>
      <c r="S66" s="111" t="str">
        <f>IF(SP_SUL!Q68="","*",CONCATENATE(SP_SUL!Q68," ",SP_SUL!R68))</f>
        <v>1 Nº DE SOLDA</v>
      </c>
      <c r="T66" s="111" t="str">
        <f>IF(SP_SUL!V68="","*",SP_SUL!V68)</f>
        <v>Alison</v>
      </c>
      <c r="U66" s="111" t="str">
        <f>IF(SP_SUL!W68="","*",SP_SUL!W68)</f>
        <v>Execução de soldas - Depende de temperatura</v>
      </c>
      <c r="V66" s="113">
        <f ca="1">_xlfn.XLOOKUP(G66&amp;$V$2,BS_CONTROLE[CHAVE],BS_CONTROLE[Quantidade_11],"-")</f>
        <v>0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OPORTUNIDADE</v>
      </c>
      <c r="B67" s="110" t="str">
        <f>IF(SP_SUL!X69="","*",SP_SUL!X69)</f>
        <v>Oportunidade</v>
      </c>
      <c r="C67" s="110" t="str">
        <f>IF(SP_SUL!Z69="","*",SP_SUL!Z69)</f>
        <v>*</v>
      </c>
      <c r="D67" s="111" t="str">
        <f>IF(SP_SUL!S69="","*",SP_SUL!S69)</f>
        <v>SP SUL</v>
      </c>
      <c r="E67" s="111" t="str">
        <f>IF(SP_SUL!T69="","*",SP_SUL!T69)</f>
        <v>ZKE-ZEV</v>
      </c>
      <c r="F67" s="111">
        <f>IF(SP_SUL!B69="","*",SP_SUL!B69)</f>
        <v>45994</v>
      </c>
      <c r="G67" s="111" t="str">
        <f>IF(SP_SUL!D69="","*",SP_SUL!D69)</f>
        <v>CAIQUE (TP-869)</v>
      </c>
      <c r="H67" s="111" t="str">
        <f>IF(SP_SUL!F69="","*",SP_SUL!F69)</f>
        <v>MODERNIZAÇÃO - SOLDA</v>
      </c>
      <c r="I67" s="111" t="str">
        <f>IF(SP_SUL!H69="","*",SP_SUL!H69)</f>
        <v>-</v>
      </c>
      <c r="J67" s="111" t="str">
        <f>IF(SP_SUL!I69="","*",SP_SUL!I69)</f>
        <v>-</v>
      </c>
      <c r="K67" s="111" t="str">
        <f>IF(SP_SUL!M69="","*",SP_SUL!M69)</f>
        <v>ZWI-ZYQ</v>
      </c>
      <c r="L67" s="111">
        <f>IF(SP_SUL!N69="","*",SP_SUL!N69)</f>
        <v>1231212</v>
      </c>
      <c r="M67" s="112">
        <f>IF(SP_SUL!J69="","*",SP_SUL!J69)</f>
        <v>55</v>
      </c>
      <c r="N67" s="271">
        <f>IF(SP_SUL!K69="","*",SP_SUL!K69)</f>
        <v>122.199</v>
      </c>
      <c r="O67" s="271" t="str">
        <f>IF(SP_SUL!L69="","*",SP_SUL!L69)</f>
        <v>-</v>
      </c>
      <c r="P67" s="112"/>
      <c r="Q67" s="129">
        <f>IF(SP_SUL!O69="","*",SP_SUL!O69)</f>
        <v>0.375</v>
      </c>
      <c r="R67" s="129">
        <f>IF(SP_SUL!P69="","*",SP_SUL!P69)</f>
        <v>7.6388888888888895E-2</v>
      </c>
      <c r="S67" s="111" t="str">
        <f>IF(SP_SUL!Q69="","*",CONCATENATE(SP_SUL!Q69," ",SP_SUL!R69))</f>
        <v>1 Nº DE SOLDA</v>
      </c>
      <c r="T67" s="111" t="str">
        <f>IF(SP_SUL!V69="","*",SP_SUL!V69)</f>
        <v>Alison</v>
      </c>
      <c r="U67" s="111" t="str">
        <f>IF(SP_SUL!W69="","*",SP_SUL!W69)</f>
        <v>Execução de soldas - Depende de temperatura</v>
      </c>
      <c r="V67" s="113">
        <f ca="1">_xlfn.XLOOKUP(G67&amp;$V$2,BS_CONTROLE[CHAVE],BS_CONTROLE[Quantidade_11],"-")</f>
        <v>0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OPORTUNIDADE</v>
      </c>
      <c r="B68" s="110" t="str">
        <f>IF(SP_SUL!X70="","*",SP_SUL!X70)</f>
        <v>Oportunidade</v>
      </c>
      <c r="C68" s="110" t="str">
        <f>IF(SP_SUL!Z70="","*",SP_SUL!Z70)</f>
        <v>*</v>
      </c>
      <c r="D68" s="111" t="str">
        <f>IF(SP_SUL!S70="","*",SP_SUL!S70)</f>
        <v>SP SUL</v>
      </c>
      <c r="E68" s="111" t="str">
        <f>IF(SP_SUL!T70="","*",SP_SUL!T70)</f>
        <v>ZKE-ZEV</v>
      </c>
      <c r="F68" s="111">
        <f>IF(SP_SUL!B70="","*",SP_SUL!B70)</f>
        <v>45994</v>
      </c>
      <c r="G68" s="111" t="str">
        <f>IF(SP_SUL!D70="","*",SP_SUL!D70)</f>
        <v>MATEUS (TP-809)</v>
      </c>
      <c r="H68" s="111" t="str">
        <f>IF(SP_SUL!F70="","*",SP_SUL!F70)</f>
        <v>MODERNIZAÇÃO - SOLDA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ZWI-ZYQ</v>
      </c>
      <c r="L68" s="111">
        <f>IF(SP_SUL!N70="","*",SP_SUL!N70)</f>
        <v>1231212</v>
      </c>
      <c r="M68" s="112">
        <f>IF(SP_SUL!J70="","*",SP_SUL!J70)</f>
        <v>55</v>
      </c>
      <c r="N68" s="271">
        <f>IF(SP_SUL!K70="","*",SP_SUL!K70)</f>
        <v>122.2</v>
      </c>
      <c r="O68" s="271" t="str">
        <f>IF(SP_SUL!L70="","*",SP_SUL!L70)</f>
        <v>-</v>
      </c>
      <c r="P68" s="112"/>
      <c r="Q68" s="129">
        <f>IF(SP_SUL!O70="","*",SP_SUL!O70)</f>
        <v>0.375</v>
      </c>
      <c r="R68" s="129">
        <f>IF(SP_SUL!P70="","*",SP_SUL!P70)</f>
        <v>7.6388888888888895E-2</v>
      </c>
      <c r="S68" s="111" t="str">
        <f>IF(SP_SUL!Q70="","*",CONCATENATE(SP_SUL!Q70," ",SP_SUL!R70))</f>
        <v>1 Nº DE SOLDA</v>
      </c>
      <c r="T68" s="111" t="str">
        <f>IF(SP_SUL!V70="","*",SP_SUL!V70)</f>
        <v>Alison</v>
      </c>
      <c r="U68" s="111" t="str">
        <f>IF(SP_SUL!W70="","*",SP_SUL!W70)</f>
        <v>Execução de soldas - Depende de temperatura</v>
      </c>
      <c r="V68" s="113">
        <f ca="1">_xlfn.XLOOKUP(G68&amp;$V$2,BS_CONTROLE[CHAVE],BS_CONTROLE[Quantidade_11],"-")</f>
        <v>0</v>
      </c>
      <c r="W68" s="113" t="str">
        <f ca="1">_xlfn.XLOOKUP(G68&amp;$W$2,BS_CONTROLE[CHAVE],BS_CONTROLE[Quantidade_11],"-")</f>
        <v>-</v>
      </c>
      <c r="X68" s="113">
        <f ca="1">_xlfn.XLOOKUP(G68&amp;$X$2,BS_CONTROLE[CHAVE],BS_CONTROLE[Quantidade_11],"-")</f>
        <v>1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*</v>
      </c>
      <c r="L69" s="111" t="str">
        <f>IF(SP_SUL!N71="","*",SP_SUL!N71)</f>
        <v>*</v>
      </c>
      <c r="M69" s="112" t="str">
        <f>IF(SP_SUL!J71="","*",SP_SUL!J71)</f>
        <v>*</v>
      </c>
      <c r="N69" s="271" t="str">
        <f>IF(SP_SUL!K71="","*",SP_SUL!K71)</f>
        <v>*</v>
      </c>
      <c r="O69" s="271" t="str">
        <f>IF(SP_SUL!L71="","*",SP_SUL!L71)</f>
        <v>*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OPORTUNIDADE</v>
      </c>
      <c r="B70" s="110" t="str">
        <f>IF(SP_SUL!X72="","*",SP_SUL!X72)</f>
        <v>Oportunidade</v>
      </c>
      <c r="C70" s="110" t="str">
        <f>IF(SP_SUL!Z72="","*",SP_SUL!Z72)</f>
        <v>*</v>
      </c>
      <c r="D70" s="111" t="str">
        <f>IF(SP_SUL!S72="","*",SP_SUL!S72)</f>
        <v>SP SUL</v>
      </c>
      <c r="E70" s="111" t="str">
        <f>IF(SP_SUL!T72="","*",SP_SUL!T72)</f>
        <v>ZEV-ZPT</v>
      </c>
      <c r="F70" s="111">
        <f>IF(SP_SUL!B72="","*",SP_SUL!B72)</f>
        <v>45994</v>
      </c>
      <c r="G70" s="111" t="str">
        <f>IF(SP_SUL!D72="","*",SP_SUL!D72)</f>
        <v>A85</v>
      </c>
      <c r="H70" s="111" t="str">
        <f>IF(SP_SUL!F72="","*",SP_SUL!F72)</f>
        <v>DESLOCAMENTO</v>
      </c>
      <c r="I70" s="111" t="str">
        <f>IF(SP_SUL!H72="","*",SP_SUL!H72)</f>
        <v>K67ZEV2</v>
      </c>
      <c r="J70" s="111" t="str">
        <f>IF(SP_SUL!I72="","*",SP_SUL!I72)</f>
        <v>ZXW</v>
      </c>
      <c r="K70" s="111" t="str">
        <f>IF(SP_SUL!M72="","*",SP_SUL!M72)</f>
        <v>ZEV-ZXW</v>
      </c>
      <c r="L70" s="111" t="str">
        <f>IF(SP_SUL!N72="","*",SP_SUL!N72)</f>
        <v>ZEVZXW</v>
      </c>
      <c r="M70" s="112">
        <f>IF(SP_SUL!J72="","*",SP_SUL!J72)</f>
        <v>92</v>
      </c>
      <c r="N70" s="271">
        <f>IF(SP_SUL!K72="","*",SP_SUL!K72)</f>
        <v>66.5</v>
      </c>
      <c r="O70" s="271" t="str">
        <f>IF(SP_SUL!L72="","*",SP_SUL!L72)</f>
        <v>-</v>
      </c>
      <c r="P70" s="112"/>
      <c r="Q70" s="129">
        <f>IF(SP_SUL!O72="","*",SP_SUL!O72)</f>
        <v>0.375</v>
      </c>
      <c r="R70" s="129">
        <f>IF(SP_SUL!P72="","*",SP_SUL!P72)</f>
        <v>4.1666666666666664E-2</v>
      </c>
      <c r="S70" s="111" t="str">
        <f>IF(SP_SUL!Q72="","*",CONCATENATE(SP_SUL!Q72," ",SP_SUL!R72))</f>
        <v>1 BINÁRIO</v>
      </c>
      <c r="T70" s="111" t="str">
        <f>IF(SP_SUL!V72="","*",SP_SUL!V72)</f>
        <v>Moises</v>
      </c>
      <c r="U70" s="111" t="str">
        <f>IF(SP_SUL!W72="","*",SP_SUL!W72)</f>
        <v>Deslocamento</v>
      </c>
      <c r="V70" s="113">
        <f ca="1">_xlfn.XLOOKUP(G70&amp;$V$2,BS_CONTROLE[CHAVE],BS_CONTROLE[Quantidade_11],"-")</f>
        <v>1</v>
      </c>
      <c r="W70" s="113">
        <f ca="1">_xlfn.XLOOKUP(G70&amp;$W$2,BS_CONTROLE[CHAVE],BS_CONTROLE[Quantidade_11],"-")</f>
        <v>1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OPORTUNIDADE</v>
      </c>
      <c r="B71" s="110" t="str">
        <f>IF(SP_SUL!X73="","*",SP_SUL!X73)</f>
        <v>Oportunidade</v>
      </c>
      <c r="C71" s="110" t="str">
        <f>IF(SP_SUL!Z73="","*",SP_SUL!Z73)</f>
        <v>*</v>
      </c>
      <c r="D71" s="111" t="str">
        <f>IF(SP_SUL!S73="","*",SP_SUL!S73)</f>
        <v>SP SUL</v>
      </c>
      <c r="E71" s="111" t="str">
        <f>IF(SP_SUL!T73="","*",SP_SUL!T73)</f>
        <v>ZEV-ZPT</v>
      </c>
      <c r="F71" s="111">
        <f>IF(SP_SUL!B73="","*",SP_SUL!B73)</f>
        <v>45994</v>
      </c>
      <c r="G71" s="111" t="str">
        <f>IF(SP_SUL!D73="","*",SP_SUL!D73)</f>
        <v>EDSON (TP-719)</v>
      </c>
      <c r="H71" s="111" t="str">
        <f>IF(SP_SUL!F73="","*",SP_SUL!F73)</f>
        <v>PDM - ALÍVIO DE TENSÃO</v>
      </c>
      <c r="I71" s="111" t="str">
        <f>IF(SP_SUL!H73="","*",SP_SUL!H73)</f>
        <v>-</v>
      </c>
      <c r="J71" s="111" t="str">
        <f>IF(SP_SUL!I73="","*",SP_SUL!I73)</f>
        <v>-</v>
      </c>
      <c r="K71" s="111" t="str">
        <f>IF(SP_SUL!M73="","*",SP_SUL!M73)</f>
        <v>ZWU-ZDC</v>
      </c>
      <c r="L71" s="111" t="str">
        <f>IF(SP_SUL!N73="","*",SP_SUL!N73)</f>
        <v>K96K952</v>
      </c>
      <c r="M71" s="112">
        <f>IF(SP_SUL!J73="","*",SP_SUL!J73)</f>
        <v>92</v>
      </c>
      <c r="N71" s="271">
        <f>IF(SP_SUL!K73="","*",SP_SUL!K73)</f>
        <v>95.3</v>
      </c>
      <c r="O71" s="271" t="str">
        <f>IF(SP_SUL!L73="","*",SP_SUL!L73)</f>
        <v>-</v>
      </c>
      <c r="P71" s="112"/>
      <c r="Q71" s="129">
        <f>IF(SP_SUL!O73="","*",SP_SUL!O73)</f>
        <v>0.41666666666666669</v>
      </c>
      <c r="R71" s="129">
        <f>IF(SP_SUL!P73="","*",SP_SUL!P73)</f>
        <v>4.1666666666666664E-2</v>
      </c>
      <c r="S71" s="111" t="str">
        <f>IF(SP_SUL!Q73="","*",CONCATENATE(SP_SUL!Q73," ",SP_SUL!R73))</f>
        <v>300 M</v>
      </c>
      <c r="T71" s="111" t="str">
        <f>IF(SP_SUL!V73="","*",SP_SUL!V73)</f>
        <v>Moises</v>
      </c>
      <c r="U71" s="111" t="str">
        <f>IF(SP_SUL!W73="","*",SP_SUL!W73)</f>
        <v>Alívio de tensão</v>
      </c>
      <c r="V71" s="113">
        <f ca="1">_xlfn.XLOOKUP(G71&amp;$V$2,BS_CONTROLE[CHAVE],BS_CONTROLE[Quantidade_11],"-")</f>
        <v>312</v>
      </c>
      <c r="W71" s="113">
        <f ca="1">_xlfn.XLOOKUP(G71&amp;$W$2,BS_CONTROLE[CHAVE],BS_CONTROLE[Quantidade_11],"-")</f>
        <v>0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OPORTUNIDADE</v>
      </c>
      <c r="B72" s="110" t="str">
        <f>IF(SP_SUL!X74="","*",SP_SUL!X74)</f>
        <v>Oportunidade</v>
      </c>
      <c r="C72" s="110" t="str">
        <f>IF(SP_SUL!Z74="","*",SP_SUL!Z74)</f>
        <v>*</v>
      </c>
      <c r="D72" s="111" t="str">
        <f>IF(SP_SUL!S74="","*",SP_SUL!S74)</f>
        <v>SP SUL</v>
      </c>
      <c r="E72" s="111" t="str">
        <f>IF(SP_SUL!T74="","*",SP_SUL!T74)</f>
        <v>ZEV-ZPT</v>
      </c>
      <c r="F72" s="111">
        <f>IF(SP_SUL!B74="","*",SP_SUL!B74)</f>
        <v>45994</v>
      </c>
      <c r="G72" s="111" t="str">
        <f>IF(SP_SUL!D74="","*",SP_SUL!D74)</f>
        <v>HUELTON (TP-725)</v>
      </c>
      <c r="H72" s="111" t="str">
        <f>IF(SP_SUL!F74="","*",SP_SUL!F74)</f>
        <v>PDM - SOLDA</v>
      </c>
      <c r="I72" s="111" t="str">
        <f>IF(SP_SUL!H74="","*",SP_SUL!H74)</f>
        <v>-</v>
      </c>
      <c r="J72" s="111" t="str">
        <f>IF(SP_SUL!I74="","*",SP_SUL!I74)</f>
        <v>-</v>
      </c>
      <c r="K72" s="111" t="str">
        <f>IF(SP_SUL!M74="","*",SP_SUL!M74)</f>
        <v>ZGP</v>
      </c>
      <c r="L72" s="111" t="str">
        <f>IF(SP_SUL!N74="","*",SP_SUL!N74)</f>
        <v>ZGP2</v>
      </c>
      <c r="M72" s="112">
        <f>IF(SP_SUL!J74="","*",SP_SUL!J74)</f>
        <v>92</v>
      </c>
      <c r="N72" s="271">
        <f>IF(SP_SUL!K74="","*",SP_SUL!K74)</f>
        <v>103.3</v>
      </c>
      <c r="O72" s="271" t="str">
        <f>IF(SP_SUL!L74="","*",SP_SUL!L74)</f>
        <v>-</v>
      </c>
      <c r="P72" s="112"/>
      <c r="Q72" s="129">
        <f>IF(SP_SUL!O74="","*",SP_SUL!O74)</f>
        <v>0.41666666666666669</v>
      </c>
      <c r="R72" s="129">
        <f>IF(SP_SUL!P74="","*",SP_SUL!P74)</f>
        <v>8.3333333333333329E-2</v>
      </c>
      <c r="S72" s="111" t="str">
        <f>IF(SP_SUL!Q74="","*",CONCATENATE(SP_SUL!Q74," ",SP_SUL!R74))</f>
        <v>1 Nº DE SOLDA</v>
      </c>
      <c r="T72" s="111" t="str">
        <f>IF(SP_SUL!V74="","*",SP_SUL!V74)</f>
        <v>Moises</v>
      </c>
      <c r="U72" s="111" t="str">
        <f>IF(SP_SUL!W74="","*",SP_SUL!W74)</f>
        <v>Execução de soldas - Depende de temperatura</v>
      </c>
      <c r="V72" s="113">
        <f ca="1">_xlfn.XLOOKUP(G72&amp;$V$2,BS_CONTROLE[CHAVE],BS_CONTROLE[Quantidade_11],"-")</f>
        <v>0</v>
      </c>
      <c r="W72" s="113">
        <f ca="1">_xlfn.XLOOKUP(G72&amp;$W$2,BS_CONTROLE[CHAVE],BS_CONTROLE[Quantidade_11],"-")</f>
        <v>1</v>
      </c>
      <c r="X72" s="113">
        <f ca="1">_xlfn.XLOOKUP(G72&amp;$X$2,BS_CONTROLE[CHAVE],BS_CONTROLE[Quantidade_11],"-")</f>
        <v>1</v>
      </c>
    </row>
    <row r="73" spans="1:24" s="114" customFormat="1" hidden="1">
      <c r="A73" s="110" t="str">
        <f>IF(SP_SUL!Y75="","*",SP_SUL!Y75)</f>
        <v>OPORTUNIDADE</v>
      </c>
      <c r="B73" s="110" t="str">
        <f>IF(SP_SUL!X75="","*",SP_SUL!X75)</f>
        <v>Oportunidade</v>
      </c>
      <c r="C73" s="110" t="str">
        <f>IF(SP_SUL!Z75="","*",SP_SUL!Z75)</f>
        <v>*</v>
      </c>
      <c r="D73" s="111" t="str">
        <f>IF(SP_SUL!S75="","*",SP_SUL!S75)</f>
        <v>SP SUL</v>
      </c>
      <c r="E73" s="111" t="str">
        <f>IF(SP_SUL!T75="","*",SP_SUL!T75)</f>
        <v>ZEV-ZPT</v>
      </c>
      <c r="F73" s="111">
        <f>IF(SP_SUL!B75="","*",SP_SUL!B75)</f>
        <v>45994</v>
      </c>
      <c r="G73" s="111" t="str">
        <f>IF(SP_SUL!D75="","*",SP_SUL!D75)</f>
        <v>V85</v>
      </c>
      <c r="H73" s="111" t="str">
        <f>IF(SP_SUL!F75="","*",SP_SUL!F75)</f>
        <v>MECANIZAÇÃO - SOCADORA</v>
      </c>
      <c r="I73" s="111" t="str">
        <f>IF(SP_SUL!H75="","*",SP_SUL!H75)</f>
        <v>109ZPT2</v>
      </c>
      <c r="J73" s="111" t="str">
        <f>IF(SP_SUL!I75="","*",SP_SUL!I75)</f>
        <v>ZPTZDR</v>
      </c>
      <c r="K73" s="111" t="str">
        <f>IF(SP_SUL!M75="","*",SP_SUL!M75)</f>
        <v>ZGM1</v>
      </c>
      <c r="L73" s="111" t="str">
        <f>IF(SP_SUL!N75="","*",SP_SUL!N75)</f>
        <v>ZGM1</v>
      </c>
      <c r="M73" s="112">
        <f>IF(SP_SUL!J75="","*",SP_SUL!J75)</f>
        <v>30</v>
      </c>
      <c r="N73" s="271">
        <f>IF(SP_SUL!K75="","*",SP_SUL!K75)</f>
        <v>114.3</v>
      </c>
      <c r="O73" s="271">
        <f>IF(SP_SUL!L75="","*",SP_SUL!L75)</f>
        <v>115</v>
      </c>
      <c r="P73" s="112"/>
      <c r="Q73" s="129">
        <f>IF(SP_SUL!O75="","*",SP_SUL!O75)</f>
        <v>0.35416666666666669</v>
      </c>
      <c r="R73" s="129">
        <f>IF(SP_SUL!P75="","*",SP_SUL!P75)</f>
        <v>8.3333333333333329E-2</v>
      </c>
      <c r="S73" s="111" t="str">
        <f>IF(SP_SUL!Q75="","*",CONCATENATE(SP_SUL!Q75," ",SP_SUL!R75))</f>
        <v>700 M</v>
      </c>
      <c r="T73" s="111" t="str">
        <f>IF(SP_SUL!V75="","*",SP_SUL!V75)</f>
        <v>Saulo</v>
      </c>
      <c r="U73" s="111" t="str">
        <f>IF(SP_SUL!W75="","*",SP_SUL!W75)</f>
        <v xml:space="preserve">Serviços de socaria </v>
      </c>
      <c r="V73" s="113">
        <f ca="1">_xlfn.XLOOKUP(G73&amp;$V$2,BS_CONTROLE[CHAVE],BS_CONTROLE[Quantidade_11],"-")</f>
        <v>0</v>
      </c>
      <c r="W73" s="113">
        <f ca="1">_xlfn.XLOOKUP(G73&amp;$W$2,BS_CONTROLE[CHAVE],BS_CONTROLE[Quantidade_11],"-")</f>
        <v>0</v>
      </c>
      <c r="X73" s="113">
        <f ca="1">_xlfn.XLOOKUP(G73&amp;$X$2,BS_CONTROLE[CHAVE],BS_CONTROLE[Quantidade_11],"-")</f>
        <v>0</v>
      </c>
    </row>
    <row r="74" spans="1:24" s="114" customFormat="1" hidden="1">
      <c r="A74" s="110" t="str">
        <f>IF(SP_SUL!Y76="","*",SP_SUL!Y76)</f>
        <v>OPORTUNIDADE</v>
      </c>
      <c r="B74" s="110" t="str">
        <f>IF(SP_SUL!X76="","*",SP_SUL!X76)</f>
        <v>Oportunidade</v>
      </c>
      <c r="C74" s="110" t="str">
        <f>IF(SP_SUL!Z76="","*",SP_SUL!Z76)</f>
        <v>*</v>
      </c>
      <c r="D74" s="111" t="str">
        <f>IF(SP_SUL!S76="","*",SP_SUL!S76)</f>
        <v>SP SUL</v>
      </c>
      <c r="E74" s="111" t="str">
        <f>IF(SP_SUL!T76="","*",SP_SUL!T76)</f>
        <v>ZPT-ZPG</v>
      </c>
      <c r="F74" s="111">
        <f>IF(SP_SUL!B76="","*",SP_SUL!B76)</f>
        <v>45994</v>
      </c>
      <c r="G74" s="111" t="str">
        <f>IF(SP_SUL!D76="","*",SP_SUL!D76)</f>
        <v>DIEGO (TF-42)</v>
      </c>
      <c r="H74" s="111" t="str">
        <f>IF(SP_SUL!F76="","*",SP_SUL!F76)</f>
        <v>LIMPEZA LASTRO</v>
      </c>
      <c r="I74" s="111" t="str">
        <f>IF(SP_SUL!H76="","*",SP_SUL!H76)</f>
        <v>-</v>
      </c>
      <c r="J74" s="111" t="str">
        <f>IF(SP_SUL!I76="","*",SP_SUL!I76)</f>
        <v>-</v>
      </c>
      <c r="K74" s="111" t="str">
        <f>IF(SP_SUL!M76="","*",SP_SUL!M76)</f>
        <v>ZGM-109</v>
      </c>
      <c r="L74" s="111" t="str">
        <f>IF(SP_SUL!N76="","*",SP_SUL!N76)</f>
        <v>117ZGM2</v>
      </c>
      <c r="M74" s="112">
        <f>IF(SP_SUL!J76="","*",SP_SUL!J76)</f>
        <v>53</v>
      </c>
      <c r="N74" s="271">
        <f>IF(SP_SUL!K76="","*",SP_SUL!K76)</f>
        <v>115.5</v>
      </c>
      <c r="O74" s="271" t="str">
        <f>IF(SP_SUL!L76="","*",SP_SUL!L76)</f>
        <v>-</v>
      </c>
      <c r="P74" s="112"/>
      <c r="Q74" s="129">
        <f>IF(SP_SUL!O76="","*",SP_SUL!O76)</f>
        <v>0.45833333333333331</v>
      </c>
      <c r="R74" s="129">
        <f>IF(SP_SUL!P76="","*",SP_SUL!P76)</f>
        <v>8.3333333333333329E-2</v>
      </c>
      <c r="S74" s="111" t="str">
        <f>IF(SP_SUL!Q76="","*",CONCATENATE(SP_SUL!Q76," ",SP_SUL!R76))</f>
        <v>2 M</v>
      </c>
      <c r="T74" s="111" t="str">
        <f>IF(SP_SUL!V76="","*",SP_SUL!V76)</f>
        <v>Moises</v>
      </c>
      <c r="U74" s="111" t="str">
        <f>IF(SP_SUL!W76="","*",SP_SUL!W76)</f>
        <v xml:space="preserve">Limpeza de lastro </v>
      </c>
      <c r="V74" s="113">
        <f ca="1">_xlfn.XLOOKUP(G74&amp;$V$2,BS_CONTROLE[CHAVE],BS_CONTROLE[Quantidade_11],"-")</f>
        <v>0</v>
      </c>
      <c r="W74" s="113">
        <f ca="1">_xlfn.XLOOKUP(G74&amp;$W$2,BS_CONTROLE[CHAVE],BS_CONTROLE[Quantidade_11],"-")</f>
        <v>0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OPORTUNIDADE</v>
      </c>
      <c r="B75" s="110" t="str">
        <f>IF(SP_SUL!X77="","*",SP_SUL!X77)</f>
        <v>Oportunidade</v>
      </c>
      <c r="C75" s="110" t="str">
        <f>IF(SP_SUL!Z77="","*",SP_SUL!Z77)</f>
        <v>*</v>
      </c>
      <c r="D75" s="111" t="str">
        <f>IF(SP_SUL!S77="","*",SP_SUL!S77)</f>
        <v>SP SUL</v>
      </c>
      <c r="E75" s="111" t="str">
        <f>IF(SP_SUL!T77="","*",SP_SUL!T77)</f>
        <v>ZPT-ZPG</v>
      </c>
      <c r="F75" s="111">
        <f>IF(SP_SUL!B77="","*",SP_SUL!B77)</f>
        <v>45994</v>
      </c>
      <c r="G75" s="111" t="str">
        <f>IF(SP_SUL!D77="","*",SP_SUL!D77)</f>
        <v>V97</v>
      </c>
      <c r="H75" s="111" t="str">
        <f>IF(SP_SUL!F77="","*",SP_SUL!F77)</f>
        <v>DETECÇÃO - ULTRASSOM - SPERRY</v>
      </c>
      <c r="I75" s="111" t="str">
        <f>IF(SP_SUL!H77="","*",SP_SUL!H77)</f>
        <v>ZPT</v>
      </c>
      <c r="J75" s="111" t="str">
        <f>IF(SP_SUL!I77="","*",SP_SUL!I77)</f>
        <v>ZPG</v>
      </c>
      <c r="K75" s="111" t="str">
        <f>IF(SP_SUL!M77="","*",SP_SUL!M77)</f>
        <v>ZPT-ZPG</v>
      </c>
      <c r="L75" s="111" t="str">
        <f>IF(SP_SUL!N77="","*",SP_SUL!N77)</f>
        <v>ZPTZPGZPT</v>
      </c>
      <c r="M75" s="112">
        <f>IF(SP_SUL!J77="","*",SP_SUL!J77)</f>
        <v>53</v>
      </c>
      <c r="N75" s="271">
        <f>IF(SP_SUL!K77="","*",SP_SUL!K77)</f>
        <v>109</v>
      </c>
      <c r="O75" s="271" t="str">
        <f>IF(SP_SUL!L77="","*",SP_SUL!L77)</f>
        <v>-</v>
      </c>
      <c r="P75" s="112"/>
      <c r="Q75" s="129">
        <f>IF(SP_SUL!O77="","*",SP_SUL!O77)</f>
        <v>0.35416666666666669</v>
      </c>
      <c r="R75" s="129">
        <f>IF(SP_SUL!P77="","*",SP_SUL!P77)</f>
        <v>4.1666666666666664E-2</v>
      </c>
      <c r="S75" s="111" t="str">
        <f>IF(SP_SUL!Q77="","*",CONCATENATE(SP_SUL!Q77," ",SP_SUL!R77))</f>
        <v>1 KM</v>
      </c>
      <c r="T75" s="111" t="str">
        <f>IF(SP_SUL!V77="","*",SP_SUL!V77)</f>
        <v>John / Andressa</v>
      </c>
      <c r="U75" s="111" t="str">
        <f>IF(SP_SUL!W77="","*",SP_SUL!W77)</f>
        <v xml:space="preserve">Detecção ultrassom sperry </v>
      </c>
      <c r="V75" s="113">
        <f ca="1">_xlfn.XLOOKUP(G75&amp;$V$2,BS_CONTROLE[CHAVE],BS_CONTROLE[Quantidade_11],"-")</f>
        <v>0</v>
      </c>
      <c r="W75" s="113">
        <f ca="1">_xlfn.XLOOKUP(G75&amp;$W$2,BS_CONTROLE[CHAVE],BS_CONTROLE[Quantidade_11],"-")</f>
        <v>0</v>
      </c>
      <c r="X75" s="113">
        <f ca="1">_xlfn.XLOOKUP(G75&amp;$X$2,BS_CONTROLE[CHAVE],BS_CONTROLE[Quantidade_11],"-")</f>
        <v>30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71" t="str">
        <f>IF(SP_SUL!K78="","*",SP_SUL!K78)</f>
        <v>*</v>
      </c>
      <c r="O76" s="271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71" t="str">
        <f>IF(SP_SUL!K79="","*",SP_SUL!K79)</f>
        <v>*</v>
      </c>
      <c r="O77" s="271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OPORTUNIDADE</v>
      </c>
      <c r="B78" s="110" t="str">
        <f>IF(SP_SUL!X80="","*",SP_SUL!X80)</f>
        <v>Oportunidade</v>
      </c>
      <c r="C78" s="110" t="str">
        <f>IF(SP_SUL!Z80="","*",SP_SUL!Z80)</f>
        <v>P4</v>
      </c>
      <c r="D78" s="111" t="str">
        <f>IF(SP_SUL!S80="","*",SP_SUL!S80)</f>
        <v>SP SUL</v>
      </c>
      <c r="E78" s="111" t="str">
        <f>IF(SP_SUL!T80="","*",SP_SUL!T80)</f>
        <v>ZBV-ZKE</v>
      </c>
      <c r="F78" s="111">
        <f>IF(SP_SUL!B80="","*",SP_SUL!B80)</f>
        <v>45995</v>
      </c>
      <c r="G78" s="111" t="str">
        <f>IF(SP_SUL!D80="","*",SP_SUL!D80)</f>
        <v>W59</v>
      </c>
      <c r="H78" s="111" t="str">
        <f>IF(SP_SUL!F80="","*",SP_SUL!F80)</f>
        <v>OUTRAS ATIVIDADES</v>
      </c>
      <c r="I78" s="111" t="str">
        <f>IF(SP_SUL!H80="","*",SP_SUL!H80)</f>
        <v>ZYU1</v>
      </c>
      <c r="J78" s="111" t="str">
        <f>IF(SP_SUL!I80="","*",SP_SUL!I80)</f>
        <v>ZYU1</v>
      </c>
      <c r="K78" s="111" t="str">
        <f>IF(SP_SUL!M80="","*",SP_SUL!M80)</f>
        <v>ZDS-ZQB</v>
      </c>
      <c r="L78" s="111" t="str">
        <f>IF(SP_SUL!N80="","*",SP_SUL!N80)</f>
        <v>ZDS2481</v>
      </c>
      <c r="M78" s="112">
        <f>IF(SP_SUL!J80="","*",SP_SUL!J80)</f>
        <v>49</v>
      </c>
      <c r="N78" s="271">
        <f>IF(SP_SUL!K80="","*",SP_SUL!K80)</f>
        <v>240.89</v>
      </c>
      <c r="O78" s="271">
        <f>IF(SP_SUL!L80="","*",SP_SUL!L80)</f>
        <v>198.4</v>
      </c>
      <c r="P78" s="112"/>
      <c r="Q78" s="129">
        <f>IF(SP_SUL!O80="","*",SP_SUL!O80)</f>
        <v>0.375</v>
      </c>
      <c r="R78" s="129">
        <f>IF(SP_SUL!P80="","*",SP_SUL!P80)</f>
        <v>8.3333333333333329E-2</v>
      </c>
      <c r="S78" s="111" t="str">
        <f>IF(SP_SUL!Q80="","*",CONCATENATE(SP_SUL!Q80," ",SP_SUL!R80))</f>
        <v>480 BINÁRIO</v>
      </c>
      <c r="T78" s="111" t="str">
        <f>IF(SP_SUL!V80="","*",SP_SUL!V80)</f>
        <v>Jonas</v>
      </c>
      <c r="U78" s="111" t="str">
        <f>IF(SP_SUL!W80="","*",SP_SUL!W80)</f>
        <v>Descarga de meia chave / Locomotiva Avariada</v>
      </c>
      <c r="V78" s="113">
        <f ca="1">_xlfn.XLOOKUP(G78&amp;$V$2,BS_CONTROLE[CHAVE],BS_CONTROLE[Quantidade_11],"-")</f>
        <v>0</v>
      </c>
      <c r="W78" s="113">
        <f ca="1">_xlfn.XLOOKUP(G78&amp;$W$2,BS_CONTROLE[CHAVE],BS_CONTROLE[Quantidade_11],"-")</f>
        <v>0</v>
      </c>
      <c r="X78" s="113">
        <f ca="1">_xlfn.XLOOKUP(G78&amp;$X$2,BS_CONTROLE[CHAVE],BS_CONTROLE[Quantidade_11],"-")</f>
        <v>0</v>
      </c>
    </row>
    <row r="79" spans="1:24" s="114" customFormat="1">
      <c r="A79" s="110" t="str">
        <f>IF(SP_SUL!Y81="","*",SP_SUL!Y81)</f>
        <v>SIM</v>
      </c>
      <c r="B79" s="110" t="str">
        <f>IF(SP_SUL!X81="","*",SP_SUL!X81)</f>
        <v>Contrato</v>
      </c>
      <c r="C79" s="110" t="str">
        <f>IF(SP_SUL!Z81="","*",SP_SUL!Z81)</f>
        <v>P0</v>
      </c>
      <c r="D79" s="111" t="str">
        <f>IF(SP_SUL!S81="","*",SP_SUL!S81)</f>
        <v>SP SUL</v>
      </c>
      <c r="E79" s="111" t="str">
        <f>IF(SP_SUL!T81="","*",SP_SUL!T81)</f>
        <v>ZBV-ZKE</v>
      </c>
      <c r="F79" s="111">
        <f>IF(SP_SUL!B81="","*",SP_SUL!B81)</f>
        <v>45995</v>
      </c>
      <c r="G79" s="111" t="str">
        <f>IF(SP_SUL!D81="","*",SP_SUL!D81)</f>
        <v>V89</v>
      </c>
      <c r="H79" s="111" t="str">
        <f>IF(SP_SUL!F81="","*",SP_SUL!F81)</f>
        <v>MECANIZAÇÃO - SOCADORA</v>
      </c>
      <c r="I79" s="111" t="str">
        <f>IF(SP_SUL!H81="","*",SP_SUL!H81)</f>
        <v>ZYU1</v>
      </c>
      <c r="J79" s="111" t="str">
        <f>IF(SP_SUL!I81="","*",SP_SUL!I81)</f>
        <v>ZYU1</v>
      </c>
      <c r="K79" s="111" t="str">
        <f>IF(SP_SUL!M81="","*",SP_SUL!M81)</f>
        <v>ZXI-ZVK</v>
      </c>
      <c r="L79" s="111" t="str">
        <f>IF(SP_SUL!N81="","*",SP_SUL!N81)</f>
        <v>224ZIC1</v>
      </c>
      <c r="M79" s="112">
        <f>IF(SP_SUL!J81="","*",SP_SUL!J81)</f>
        <v>49</v>
      </c>
      <c r="N79" s="271">
        <f>IF(SP_SUL!K81="","*",SP_SUL!K81)</f>
        <v>225</v>
      </c>
      <c r="O79" s="271">
        <f>IF(SP_SUL!L81="","*",SP_SUL!L81)</f>
        <v>224</v>
      </c>
      <c r="P79" s="112"/>
      <c r="Q79" s="129">
        <f>IF(SP_SUL!O81="","*",SP_SUL!O81)</f>
        <v>0.39583333333333331</v>
      </c>
      <c r="R79" s="129">
        <f>IF(SP_SUL!P81="","*",SP_SUL!P81)</f>
        <v>8.3333333333333329E-2</v>
      </c>
      <c r="S79" s="111" t="str">
        <f>IF(SP_SUL!Q81="","*",CONCATENATE(SP_SUL!Q81," ",SP_SUL!R81))</f>
        <v>480 M</v>
      </c>
      <c r="T79" s="111" t="str">
        <f>IF(SP_SUL!V81="","*",SP_SUL!V81)</f>
        <v>Saulo</v>
      </c>
      <c r="U79" s="111" t="str">
        <f>IF(SP_SUL!W81="","*",SP_SUL!W81)</f>
        <v>Serviços de socaria mecanizada</v>
      </c>
      <c r="V79" s="113">
        <f ca="1">_xlfn.XLOOKUP(G79&amp;$V$2,BS_CONTROLE[CHAVE],BS_CONTROLE[Quantidade_11],"-")</f>
        <v>0</v>
      </c>
      <c r="W79" s="113">
        <f ca="1">_xlfn.XLOOKUP(G79&amp;$W$2,BS_CONTROLE[CHAVE],BS_CONTROLE[Quantidade_11],"-")</f>
        <v>0</v>
      </c>
      <c r="X79" s="113">
        <f ca="1">_xlfn.XLOOKUP(G79&amp;$X$2,BS_CONTROLE[CHAVE],BS_CONTROLE[Quantidade_11],"-")</f>
        <v>0</v>
      </c>
    </row>
    <row r="80" spans="1:24" s="114" customFormat="1" hidden="1">
      <c r="A80" s="110" t="str">
        <f>IF(SP_SUL!Y82="","*",SP_SUL!Y82)</f>
        <v>OPORTUNIDADE</v>
      </c>
      <c r="B80" s="110" t="str">
        <f>IF(SP_SUL!X82="","*",SP_SUL!X82)</f>
        <v>Oportunidade</v>
      </c>
      <c r="C80" s="110" t="str">
        <f>IF(SP_SUL!Z82="","*",SP_SUL!Z82)</f>
        <v>P1</v>
      </c>
      <c r="D80" s="111" t="str">
        <f>IF(SP_SUL!S82="","*",SP_SUL!S82)</f>
        <v>SP SUL</v>
      </c>
      <c r="E80" s="111" t="str">
        <f>IF(SP_SUL!T82="","*",SP_SUL!T82)</f>
        <v>ZBV-ZKE</v>
      </c>
      <c r="F80" s="111">
        <f>IF(SP_SUL!B82="","*",SP_SUL!B82)</f>
        <v>45995</v>
      </c>
      <c r="G80" s="111" t="str">
        <f>IF(SP_SUL!D82="","*",SP_SUL!D82)</f>
        <v>ROGÉRIO (TP-730)</v>
      </c>
      <c r="H80" s="111" t="str">
        <f>IF(SP_SUL!F82="","*",SP_SUL!F82)</f>
        <v>PDM - SUBSTITUIÇÃO - DORMENTE</v>
      </c>
      <c r="I80" s="111" t="str">
        <f>IF(SP_SUL!H82="","*",SP_SUL!H82)</f>
        <v>-</v>
      </c>
      <c r="J80" s="111" t="str">
        <f>IF(SP_SUL!I82="","*",SP_SUL!I82)</f>
        <v>-</v>
      </c>
      <c r="K80" s="111" t="str">
        <f>IF(SP_SUL!M82="","*",SP_SUL!M82)</f>
        <v>ZYU</v>
      </c>
      <c r="L80" s="111" t="str">
        <f>IF(SP_SUL!N82="","*",SP_SUL!N82)</f>
        <v>ZYU1</v>
      </c>
      <c r="M80" s="112">
        <f>IF(SP_SUL!J82="","*",SP_SUL!J82)</f>
        <v>49</v>
      </c>
      <c r="N80" s="271">
        <f>IF(SP_SUL!K82="","*",SP_SUL!K82)</f>
        <v>203.5</v>
      </c>
      <c r="O80" s="271" t="str">
        <f>IF(SP_SUL!L82="","*",SP_SUL!L82)</f>
        <v>-</v>
      </c>
      <c r="P80" s="112"/>
      <c r="Q80" s="129">
        <f>IF(SP_SUL!O82="","*",SP_SUL!O82)</f>
        <v>0.41666666666666669</v>
      </c>
      <c r="R80" s="129">
        <f>IF(SP_SUL!P82="","*",SP_SUL!P82)</f>
        <v>6.25E-2</v>
      </c>
      <c r="S80" s="111" t="str">
        <f>IF(SP_SUL!Q82="","*",CONCATENATE(SP_SUL!Q82," ",SP_SUL!R82))</f>
        <v>30 Nº DE DORMENTES</v>
      </c>
      <c r="T80" s="111" t="str">
        <f>IF(SP_SUL!V82="","*",SP_SUL!V82)</f>
        <v>Rogério</v>
      </c>
      <c r="U80" s="111" t="str">
        <f>IF(SP_SUL!W82="","*",SP_SUL!W82)</f>
        <v>Substituição de dormentes</v>
      </c>
      <c r="V80" s="113">
        <f ca="1">_xlfn.XLOOKUP(G80&amp;$V$2,BS_CONTROLE[CHAVE],BS_CONTROLE[Quantidade_11],"-")</f>
        <v>55</v>
      </c>
      <c r="W80" s="113">
        <f ca="1">_xlfn.XLOOKUP(G80&amp;$W$2,BS_CONTROLE[CHAVE],BS_CONTROLE[Quantidade_11],"-")</f>
        <v>0</v>
      </c>
      <c r="X80" s="113">
        <f ca="1">_xlfn.XLOOKUP(G80&amp;$X$2,BS_CONTROLE[CHAVE],BS_CONTROLE[Quantidade_11],"-")</f>
        <v>0</v>
      </c>
    </row>
    <row r="81" spans="1:24" s="114" customFormat="1" hidden="1">
      <c r="A81" s="110" t="str">
        <f>IF(SP_SUL!Y83="","*",SP_SUL!Y83)</f>
        <v>OPORTUNIDADE</v>
      </c>
      <c r="B81" s="110" t="str">
        <f>IF(SP_SUL!X83="","*",SP_SUL!X83)</f>
        <v>Oportunidade</v>
      </c>
      <c r="C81" s="110" t="str">
        <f>IF(SP_SUL!Z83="","*",SP_SUL!Z83)</f>
        <v>P1</v>
      </c>
      <c r="D81" s="111" t="str">
        <f>IF(SP_SUL!S83="","*",SP_SUL!S83)</f>
        <v>SP SUL</v>
      </c>
      <c r="E81" s="111" t="str">
        <f>IF(SP_SUL!T83="","*",SP_SUL!T83)</f>
        <v>ZBV-ZKE</v>
      </c>
      <c r="F81" s="111">
        <f>IF(SP_SUL!B83="","*",SP_SUL!B83)</f>
        <v>45995</v>
      </c>
      <c r="G81" s="111" t="str">
        <f>IF(SP_SUL!D83="","*",SP_SUL!D83)</f>
        <v>EDSON (TP-780)</v>
      </c>
      <c r="H81" s="111" t="str">
        <f>IF(SP_SUL!F83="","*",SP_SUL!F83)</f>
        <v>PDM - SUBSTITUIÇÃO - DORMENTE</v>
      </c>
      <c r="I81" s="111" t="str">
        <f>IF(SP_SUL!H83="","*",SP_SUL!H83)</f>
        <v>-</v>
      </c>
      <c r="J81" s="111" t="str">
        <f>IF(SP_SUL!I83="","*",SP_SUL!I83)</f>
        <v>-</v>
      </c>
      <c r="K81" s="111" t="str">
        <f>IF(SP_SUL!M83="","*",SP_SUL!M83)</f>
        <v>ZYU</v>
      </c>
      <c r="L81" s="111" t="str">
        <f>IF(SP_SUL!N83="","*",SP_SUL!N83)</f>
        <v>ZYU1</v>
      </c>
      <c r="M81" s="112">
        <f>IF(SP_SUL!J83="","*",SP_SUL!J83)</f>
        <v>49</v>
      </c>
      <c r="N81" s="271">
        <f>IF(SP_SUL!K83="","*",SP_SUL!K83)</f>
        <v>203.5</v>
      </c>
      <c r="O81" s="271" t="str">
        <f>IF(SP_SUL!L83="","*",SP_SUL!L83)</f>
        <v>-</v>
      </c>
      <c r="P81" s="112"/>
      <c r="Q81" s="129">
        <f>IF(SP_SUL!O83="","*",SP_SUL!O83)</f>
        <v>0.41666666666666669</v>
      </c>
      <c r="R81" s="129">
        <f>IF(SP_SUL!P83="","*",SP_SUL!P83)</f>
        <v>6.25E-2</v>
      </c>
      <c r="S81" s="111" t="str">
        <f>IF(SP_SUL!Q83="","*",CONCATENATE(SP_SUL!Q83," ",SP_SUL!R83))</f>
        <v>30 Nº DE DORMENTES</v>
      </c>
      <c r="T81" s="111" t="str">
        <f>IF(SP_SUL!V83="","*",SP_SUL!V83)</f>
        <v>Edson</v>
      </c>
      <c r="U81" s="111" t="str">
        <f>IF(SP_SUL!W83="","*",SP_SUL!W83)</f>
        <v>Substituição de dormentes</v>
      </c>
      <c r="V81" s="113">
        <f ca="1">_xlfn.XLOOKUP(G81&amp;$V$2,BS_CONTROLE[CHAVE],BS_CONTROLE[Quantidade_11],"-")</f>
        <v>1</v>
      </c>
      <c r="W81" s="113">
        <f ca="1">_xlfn.XLOOKUP(G81&amp;$W$2,BS_CONTROLE[CHAVE],BS_CONTROLE[Quantidade_11],"-")</f>
        <v>0</v>
      </c>
      <c r="X81" s="113">
        <f ca="1">_xlfn.XLOOKUP(G81&amp;$X$2,BS_CONTROLE[CHAVE],BS_CONTROLE[Quantidade_11],"-")</f>
        <v>0</v>
      </c>
    </row>
    <row r="82" spans="1:24" s="114" customFormat="1" hidden="1">
      <c r="A82" s="110" t="str">
        <f>IF(SP_SUL!Y84="","*",SP_SUL!Y84)</f>
        <v>OPORTUNIDADE</v>
      </c>
      <c r="B82" s="110" t="str">
        <f>IF(SP_SUL!X84="","*",SP_SUL!X84)</f>
        <v>Oportunidade</v>
      </c>
      <c r="C82" s="110" t="str">
        <f>IF(SP_SUL!Z84="","*",SP_SUL!Z84)</f>
        <v>P2</v>
      </c>
      <c r="D82" s="111" t="str">
        <f>IF(SP_SUL!S84="","*",SP_SUL!S84)</f>
        <v>SP SUL</v>
      </c>
      <c r="E82" s="111" t="str">
        <f>IF(SP_SUL!T84="","*",SP_SUL!T84)</f>
        <v>ZBV-ZKE</v>
      </c>
      <c r="F82" s="111">
        <f>IF(SP_SUL!B84="","*",SP_SUL!B84)</f>
        <v>45995</v>
      </c>
      <c r="G82" s="111" t="str">
        <f>IF(SP_SUL!D84="","*",SP_SUL!D84)</f>
        <v>ROBSON (TP-729)</v>
      </c>
      <c r="H82" s="111" t="str">
        <f>IF(SP_SUL!F84="","*",SP_SUL!F84)</f>
        <v>LIMPEZA LASTRO</v>
      </c>
      <c r="I82" s="111" t="str">
        <f>IF(SP_SUL!H84="","*",SP_SUL!H84)</f>
        <v>-</v>
      </c>
      <c r="J82" s="111" t="str">
        <f>IF(SP_SUL!I84="","*",SP_SUL!I84)</f>
        <v>-</v>
      </c>
      <c r="K82" s="111" t="str">
        <f>IF(SP_SUL!M84="","*",SP_SUL!M84)</f>
        <v>ZFY</v>
      </c>
      <c r="L82" s="111" t="str">
        <f>IF(SP_SUL!N84="","*",SP_SUL!N84)</f>
        <v>ZFY1982</v>
      </c>
      <c r="M82" s="112">
        <f>IF(SP_SUL!J84="","*",SP_SUL!J84)</f>
        <v>56</v>
      </c>
      <c r="N82" s="271">
        <f>IF(SP_SUL!K84="","*",SP_SUL!K84)</f>
        <v>195.5</v>
      </c>
      <c r="O82" s="271" t="str">
        <f>IF(SP_SUL!L84="","*",SP_SUL!L84)</f>
        <v>-</v>
      </c>
      <c r="P82" s="112"/>
      <c r="Q82" s="129">
        <f>IF(SP_SUL!O84="","*",SP_SUL!O84)</f>
        <v>0.41666666666666669</v>
      </c>
      <c r="R82" s="129">
        <f>IF(SP_SUL!P84="","*",SP_SUL!P84)</f>
        <v>6.25E-2</v>
      </c>
      <c r="S82" s="111" t="str">
        <f>IF(SP_SUL!Q84="","*",CONCATENATE(SP_SUL!Q84," ",SP_SUL!R84))</f>
        <v>20 M</v>
      </c>
      <c r="T82" s="111" t="str">
        <f>IF(SP_SUL!V84="","*",SP_SUL!V84)</f>
        <v>Robson</v>
      </c>
      <c r="U82" s="111" t="str">
        <f>IF(SP_SUL!W84="","*",SP_SUL!W84)</f>
        <v xml:space="preserve">Limpeza de lastro 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OPORTUNIDADE</v>
      </c>
      <c r="B83" s="110" t="str">
        <f>IF(SP_SUL!X85="","*",SP_SUL!X85)</f>
        <v>Oportunidade</v>
      </c>
      <c r="C83" s="110" t="str">
        <f>IF(SP_SUL!Z85="","*",SP_SUL!Z85)</f>
        <v>P3</v>
      </c>
      <c r="D83" s="111" t="str">
        <f>IF(SP_SUL!S85="","*",SP_SUL!S85)</f>
        <v>SP SUL</v>
      </c>
      <c r="E83" s="111" t="str">
        <f>IF(SP_SUL!T85="","*",SP_SUL!T85)</f>
        <v>ZBV-ZKE</v>
      </c>
      <c r="F83" s="111">
        <f>IF(SP_SUL!B85="","*",SP_SUL!B85)</f>
        <v>45995</v>
      </c>
      <c r="G83" s="111" t="str">
        <f>IF(SP_SUL!D85="","*",SP_SUL!D85)</f>
        <v>ROBSON (TF-701)</v>
      </c>
      <c r="H83" s="111" t="str">
        <f>IF(SP_SUL!F85="","*",SP_SUL!F85)</f>
        <v>PDM - SUBSTITUIÇÃO - TRILHO</v>
      </c>
      <c r="I83" s="111" t="str">
        <f>IF(SP_SUL!H85="","*",SP_SUL!H85)</f>
        <v>-</v>
      </c>
      <c r="J83" s="111" t="str">
        <f>IF(SP_SUL!I85="","*",SP_SUL!I85)</f>
        <v>-</v>
      </c>
      <c r="K83" s="111" t="str">
        <f>IF(SP_SUL!M85="","*",SP_SUL!M85)</f>
        <v>ZPS-ZAL</v>
      </c>
      <c r="L83" s="111" t="str">
        <f>IF(SP_SUL!N85="","*",SP_SUL!N85)</f>
        <v>ZPS075</v>
      </c>
      <c r="M83" s="112">
        <f>IF(SP_SUL!J85="","*",SP_SUL!J85)</f>
        <v>61</v>
      </c>
      <c r="N83" s="271">
        <f>IF(SP_SUL!K85="","*",SP_SUL!K85)</f>
        <v>73.900000000000006</v>
      </c>
      <c r="O83" s="271" t="str">
        <f>IF(SP_SUL!L85="","*",SP_SUL!L85)</f>
        <v>-</v>
      </c>
      <c r="P83" s="112"/>
      <c r="Q83" s="129">
        <f>IF(SP_SUL!O85="","*",SP_SUL!O85)</f>
        <v>0.41666666666666669</v>
      </c>
      <c r="R83" s="129">
        <f>IF(SP_SUL!P85="","*",SP_SUL!P85)</f>
        <v>8.3333333333333329E-2</v>
      </c>
      <c r="S83" s="111" t="str">
        <f>IF(SP_SUL!Q85="","*",CONCATENATE(SP_SUL!Q85," ",SP_SUL!R85))</f>
        <v>312 M</v>
      </c>
      <c r="T83" s="111" t="str">
        <f>IF(SP_SUL!V85="","*",SP_SUL!V85)</f>
        <v>Jonas</v>
      </c>
      <c r="U83" s="111" t="str">
        <f>IF(SP_SUL!W85="","*",SP_SUL!W85)</f>
        <v>Substituição de trilho - Condicionado à temperatura</v>
      </c>
      <c r="V83" s="113">
        <f ca="1">_xlfn.XLOOKUP(G83&amp;$V$2,BS_CONTROLE[CHAVE],BS_CONTROLE[Quantidade_11],"-")</f>
        <v>0</v>
      </c>
      <c r="W83" s="113">
        <f ca="1">_xlfn.XLOOKUP(G83&amp;$W$2,BS_CONTROLE[CHAVE],BS_CONTROLE[Quantidade_11],"-")</f>
        <v>0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71" t="str">
        <f>IF(SP_SUL!K86="","*",SP_SUL!K86)</f>
        <v>*</v>
      </c>
      <c r="O84" s="271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OPORTUNIDADE</v>
      </c>
      <c r="B85" s="110" t="str">
        <f>IF(SP_SUL!X87="","*",SP_SUL!X87)</f>
        <v>Oportunidade</v>
      </c>
      <c r="C85" s="110" t="str">
        <f>IF(SP_SUL!Z87="","*",SP_SUL!Z87)</f>
        <v>P0</v>
      </c>
      <c r="D85" s="111" t="str">
        <f>IF(SP_SUL!S87="","*",SP_SUL!S87)</f>
        <v>SP SUL</v>
      </c>
      <c r="E85" s="111" t="str">
        <f>IF(SP_SUL!T87="","*",SP_SUL!T87)</f>
        <v>ZKE-ZEV</v>
      </c>
      <c r="F85" s="111">
        <f>IF(SP_SUL!B87="","*",SP_SUL!B87)</f>
        <v>45995</v>
      </c>
      <c r="G85" s="111" t="str">
        <f>IF(SP_SUL!D87="","*",SP_SUL!D87)</f>
        <v>GEOVANIO (TF-675)</v>
      </c>
      <c r="H85" s="111" t="str">
        <f>IF(SP_SUL!F87="","*",SP_SUL!F87)</f>
        <v>PDM - SUBSTITUIÇÃO - TRILHO</v>
      </c>
      <c r="I85" s="111" t="str">
        <f>IF(SP_SUL!H87="","*",SP_SUL!H87)</f>
        <v>K91ZWW1</v>
      </c>
      <c r="J85" s="111" t="str">
        <f>IF(SP_SUL!I87="","*",SP_SUL!I87)</f>
        <v>-</v>
      </c>
      <c r="K85" s="111" t="str">
        <f>IF(SP_SUL!M87="","*",SP_SUL!M87)</f>
        <v>ZWW-ZKW</v>
      </c>
      <c r="L85" s="111" t="str">
        <f>IF(SP_SUL!N87="","*",SP_SUL!N87)</f>
        <v>K91ZWW1</v>
      </c>
      <c r="M85" s="112">
        <f>IF(SP_SUL!J87="","*",SP_SUL!J87)</f>
        <v>48</v>
      </c>
      <c r="N85" s="271">
        <f>IF(SP_SUL!K87="","*",SP_SUL!K87)</f>
        <v>88.68</v>
      </c>
      <c r="O85" s="271" t="str">
        <f>IF(SP_SUL!L87="","*",SP_SUL!L87)</f>
        <v>-</v>
      </c>
      <c r="P85" s="112"/>
      <c r="Q85" s="129">
        <f>IF(SP_SUL!O87="","*",SP_SUL!O87)</f>
        <v>0.41666666666666669</v>
      </c>
      <c r="R85" s="129">
        <f>IF(SP_SUL!P87="","*",SP_SUL!P87)</f>
        <v>8.3333333333333329E-2</v>
      </c>
      <c r="S85" s="111" t="str">
        <f>IF(SP_SUL!Q87="","*",CONCATENATE(SP_SUL!Q87," ",SP_SUL!R87))</f>
        <v>15 M</v>
      </c>
      <c r="T85" s="111" t="str">
        <f>IF(SP_SUL!V87="","*",SP_SUL!V87)</f>
        <v>Santinelli</v>
      </c>
      <c r="U85" s="111" t="str">
        <f>IF(SP_SUL!W87="","*",SP_SUL!W87)</f>
        <v>Substituição de trilho - Condicionado à temperatura (80m de rebatimento)</v>
      </c>
      <c r="V85" s="113" t="str">
        <f ca="1">_xlfn.XLOOKUP(G85&amp;$V$2,BS_CONTROLE[CHAVE],BS_CONTROLE[Quantidade_11],"-")</f>
        <v>-</v>
      </c>
      <c r="W85" s="113">
        <f ca="1">_xlfn.XLOOKUP(G85&amp;$W$2,BS_CONTROLE[CHAVE],BS_CONTROLE[Quantidade_11],"-")</f>
        <v>12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71" t="str">
        <f>IF(SP_SUL!K88="","*",SP_SUL!K88)</f>
        <v>*</v>
      </c>
      <c r="O86" s="271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OPORTUNIDADE</v>
      </c>
      <c r="B87" s="110" t="str">
        <f>IF(SP_SUL!X89="","*",SP_SUL!X89)</f>
        <v>Oportunidade</v>
      </c>
      <c r="C87" s="110" t="str">
        <f>IF(SP_SUL!Z89="","*",SP_SUL!Z89)</f>
        <v>P1</v>
      </c>
      <c r="D87" s="111" t="str">
        <f>IF(SP_SUL!S89="","*",SP_SUL!S89)</f>
        <v>SP SUL</v>
      </c>
      <c r="E87" s="111" t="str">
        <f>IF(SP_SUL!T89="","*",SP_SUL!T89)</f>
        <v>ZKE-ZEV</v>
      </c>
      <c r="F87" s="111">
        <f>IF(SP_SUL!B89="","*",SP_SUL!B89)</f>
        <v>45995</v>
      </c>
      <c r="G87" s="111" t="str">
        <f>IF(SP_SUL!D89="","*",SP_SUL!D89)</f>
        <v>ADENILSON (TP-512)</v>
      </c>
      <c r="H87" s="111" t="str">
        <f>IF(SP_SUL!F89="","*",SP_SUL!F89)</f>
        <v>MODERNIZAÇÃO - SOLDA</v>
      </c>
      <c r="I87" s="111">
        <f>IF(SP_SUL!H89="","*",SP_SUL!H89)</f>
        <v>1231212</v>
      </c>
      <c r="J87" s="111" t="str">
        <f>IF(SP_SUL!I89="","*",SP_SUL!I89)</f>
        <v>-</v>
      </c>
      <c r="K87" s="111" t="str">
        <f>IF(SP_SUL!M89="","*",SP_SUL!M89)</f>
        <v>ZWI-ZYQ</v>
      </c>
      <c r="L87" s="111">
        <f>IF(SP_SUL!N89="","*",SP_SUL!N89)</f>
        <v>1231212</v>
      </c>
      <c r="M87" s="112">
        <f>IF(SP_SUL!J89="","*",SP_SUL!J89)</f>
        <v>55</v>
      </c>
      <c r="N87" s="271">
        <f>IF(SP_SUL!K89="","*",SP_SUL!K89)</f>
        <v>122.196</v>
      </c>
      <c r="O87" s="271" t="str">
        <f>IF(SP_SUL!L89="","*",SP_SUL!L89)</f>
        <v>-</v>
      </c>
      <c r="P87" s="112"/>
      <c r="Q87" s="129">
        <f>IF(SP_SUL!O89="","*",SP_SUL!O89)</f>
        <v>0.375</v>
      </c>
      <c r="R87" s="129">
        <f>IF(SP_SUL!P89="","*",SP_SUL!P89)</f>
        <v>7.6388888888888895E-2</v>
      </c>
      <c r="S87" s="111" t="str">
        <f>IF(SP_SUL!Q89="","*",CONCATENATE(SP_SUL!Q89," ",SP_SUL!R89))</f>
        <v>1 Nº DE SOLDA</v>
      </c>
      <c r="T87" s="111" t="str">
        <f>IF(SP_SUL!V89="","*",SP_SUL!V89)</f>
        <v>Alison</v>
      </c>
      <c r="U87" s="111" t="str">
        <f>IF(SP_SUL!W89="","*",SP_SUL!W89)</f>
        <v>Execução de soldas - Condicionado à temperatura</v>
      </c>
      <c r="V87" s="113">
        <f ca="1">_xlfn.XLOOKUP(G87&amp;$V$2,BS_CONTROLE[CHAVE],BS_CONTROLE[Quantidade_11],"-")</f>
        <v>0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OPORTUNIDADE</v>
      </c>
      <c r="B88" s="110" t="str">
        <f>IF(SP_SUL!X90="","*",SP_SUL!X90)</f>
        <v>Oportunidade</v>
      </c>
      <c r="C88" s="110" t="str">
        <f>IF(SP_SUL!Z90="","*",SP_SUL!Z90)</f>
        <v>P1</v>
      </c>
      <c r="D88" s="111" t="str">
        <f>IF(SP_SUL!S90="","*",SP_SUL!S90)</f>
        <v>SP SUL</v>
      </c>
      <c r="E88" s="111" t="str">
        <f>IF(SP_SUL!T90="","*",SP_SUL!T90)</f>
        <v>ZKE-ZEV</v>
      </c>
      <c r="F88" s="111">
        <f>IF(SP_SUL!B90="","*",SP_SUL!B90)</f>
        <v>45995</v>
      </c>
      <c r="G88" s="111" t="str">
        <f>IF(SP_SUL!D90="","*",SP_SUL!D90)</f>
        <v>CAIQUE (TP-869)</v>
      </c>
      <c r="H88" s="111" t="str">
        <f>IF(SP_SUL!F90="","*",SP_SUL!F90)</f>
        <v>MODERNIZAÇÃO - SOLDA</v>
      </c>
      <c r="I88" s="111">
        <f>IF(SP_SUL!H90="","*",SP_SUL!H90)</f>
        <v>1231212</v>
      </c>
      <c r="J88" s="111" t="str">
        <f>IF(SP_SUL!I90="","*",SP_SUL!I90)</f>
        <v>-</v>
      </c>
      <c r="K88" s="111" t="str">
        <f>IF(SP_SUL!M90="","*",SP_SUL!M90)</f>
        <v>ZWI-ZYQ</v>
      </c>
      <c r="L88" s="111">
        <f>IF(SP_SUL!N90="","*",SP_SUL!N90)</f>
        <v>1231212</v>
      </c>
      <c r="M88" s="112">
        <f>IF(SP_SUL!J90="","*",SP_SUL!J90)</f>
        <v>55</v>
      </c>
      <c r="N88" s="271">
        <f>IF(SP_SUL!K90="","*",SP_SUL!K90)</f>
        <v>122.199</v>
      </c>
      <c r="O88" s="271" t="str">
        <f>IF(SP_SUL!L90="","*",SP_SUL!L90)</f>
        <v>-</v>
      </c>
      <c r="P88" s="112"/>
      <c r="Q88" s="129">
        <f>IF(SP_SUL!O90="","*",SP_SUL!O90)</f>
        <v>0.375</v>
      </c>
      <c r="R88" s="129">
        <f>IF(SP_SUL!P90="","*",SP_SUL!P90)</f>
        <v>7.6388888888888895E-2</v>
      </c>
      <c r="S88" s="111" t="str">
        <f>IF(SP_SUL!Q90="","*",CONCATENATE(SP_SUL!Q90," ",SP_SUL!R90))</f>
        <v>1 Nº DE SOLDA</v>
      </c>
      <c r="T88" s="111" t="str">
        <f>IF(SP_SUL!V90="","*",SP_SUL!V90)</f>
        <v>Alison</v>
      </c>
      <c r="U88" s="111" t="str">
        <f>IF(SP_SUL!W90="","*",SP_SUL!W90)</f>
        <v>Execução de soldas - Condicionado à temperatura</v>
      </c>
      <c r="V88" s="113">
        <f ca="1">_xlfn.XLOOKUP(G88&amp;$V$2,BS_CONTROLE[CHAVE],BS_CONTROLE[Quantidade_11],"-")</f>
        <v>0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OPORTUNIDADE</v>
      </c>
      <c r="B89" s="110" t="str">
        <f>IF(SP_SUL!X91="","*",SP_SUL!X91)</f>
        <v>Oportunidade</v>
      </c>
      <c r="C89" s="110" t="str">
        <f>IF(SP_SUL!Z91="","*",SP_SUL!Z91)</f>
        <v>P1</v>
      </c>
      <c r="D89" s="111" t="str">
        <f>IF(SP_SUL!S91="","*",SP_SUL!S91)</f>
        <v>SP SUL</v>
      </c>
      <c r="E89" s="111" t="str">
        <f>IF(SP_SUL!T91="","*",SP_SUL!T91)</f>
        <v>ZKE-ZEV</v>
      </c>
      <c r="F89" s="111">
        <f>IF(SP_SUL!B91="","*",SP_SUL!B91)</f>
        <v>45995</v>
      </c>
      <c r="G89" s="111" t="str">
        <f>IF(SP_SUL!D91="","*",SP_SUL!D91)</f>
        <v>MATEUS (TP-809)</v>
      </c>
      <c r="H89" s="111" t="str">
        <f>IF(SP_SUL!F91="","*",SP_SUL!F91)</f>
        <v>MODERNIZAÇÃO - SOLDA</v>
      </c>
      <c r="I89" s="111">
        <f>IF(SP_SUL!H91="","*",SP_SUL!H91)</f>
        <v>1231212</v>
      </c>
      <c r="J89" s="111" t="str">
        <f>IF(SP_SUL!I91="","*",SP_SUL!I91)</f>
        <v>-</v>
      </c>
      <c r="K89" s="111" t="str">
        <f>IF(SP_SUL!M91="","*",SP_SUL!M91)</f>
        <v>ZWI-ZYQ</v>
      </c>
      <c r="L89" s="111">
        <f>IF(SP_SUL!N91="","*",SP_SUL!N91)</f>
        <v>1231212</v>
      </c>
      <c r="M89" s="112">
        <f>IF(SP_SUL!J91="","*",SP_SUL!J91)</f>
        <v>55</v>
      </c>
      <c r="N89" s="271">
        <f>IF(SP_SUL!K91="","*",SP_SUL!K91)</f>
        <v>122.2</v>
      </c>
      <c r="O89" s="271" t="str">
        <f>IF(SP_SUL!L91="","*",SP_SUL!L91)</f>
        <v>-</v>
      </c>
      <c r="P89" s="112"/>
      <c r="Q89" s="129">
        <f>IF(SP_SUL!O91="","*",SP_SUL!O91)</f>
        <v>0.375</v>
      </c>
      <c r="R89" s="129">
        <f>IF(SP_SUL!P91="","*",SP_SUL!P91)</f>
        <v>7.6388888888888895E-2</v>
      </c>
      <c r="S89" s="111" t="str">
        <f>IF(SP_SUL!Q91="","*",CONCATENATE(SP_SUL!Q91," ",SP_SUL!R91))</f>
        <v>1 Nº DE SOLDA</v>
      </c>
      <c r="T89" s="111" t="str">
        <f>IF(SP_SUL!V91="","*",SP_SUL!V91)</f>
        <v>Alison</v>
      </c>
      <c r="U89" s="111" t="str">
        <f>IF(SP_SUL!W91="","*",SP_SUL!W91)</f>
        <v>Execução de soldas - Condicionado à temperatura</v>
      </c>
      <c r="V89" s="113">
        <f ca="1">_xlfn.XLOOKUP(G89&amp;$V$2,BS_CONTROLE[CHAVE],BS_CONTROLE[Quantidade_11],"-")</f>
        <v>0</v>
      </c>
      <c r="W89" s="113" t="str">
        <f ca="1">_xlfn.XLOOKUP(G89&amp;$W$2,BS_CONTROLE[CHAVE],BS_CONTROLE[Quantidade_11],"-")</f>
        <v>-</v>
      </c>
      <c r="X89" s="113">
        <f ca="1">_xlfn.XLOOKUP(G89&amp;$X$2,BS_CONTROLE[CHAVE],BS_CONTROLE[Quantidade_11],"-")</f>
        <v>1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71" t="str">
        <f>IF(SP_SUL!K92="","*",SP_SUL!K92)</f>
        <v>*</v>
      </c>
      <c r="O90" s="271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OPORTUNIDADE</v>
      </c>
      <c r="B91" s="110" t="str">
        <f>IF(SP_SUL!X93="","*",SP_SUL!X93)</f>
        <v>Oportunidade</v>
      </c>
      <c r="C91" s="110" t="str">
        <f>IF(SP_SUL!Z93="","*",SP_SUL!Z93)</f>
        <v>P3</v>
      </c>
      <c r="D91" s="111" t="str">
        <f>IF(SP_SUL!S93="","*",SP_SUL!S93)</f>
        <v>SP SUL</v>
      </c>
      <c r="E91" s="111" t="str">
        <f>IF(SP_SUL!T93="","*",SP_SUL!T93)</f>
        <v>ZKE-ZEV</v>
      </c>
      <c r="F91" s="111">
        <f>IF(SP_SUL!B93="","*",SP_SUL!B93)</f>
        <v>45995</v>
      </c>
      <c r="G91" s="111" t="str">
        <f>IF(SP_SUL!D93="","*",SP_SUL!D93)</f>
        <v>N42</v>
      </c>
      <c r="H91" s="111" t="str">
        <f>IF(SP_SUL!F93="","*",SP_SUL!F93)</f>
        <v>DESLOCAMENTO</v>
      </c>
      <c r="I91" s="111" t="str">
        <f>IF(SP_SUL!H93="","*",SP_SUL!H93)</f>
        <v>ZEM1302</v>
      </c>
      <c r="J91" s="111" t="str">
        <f>IF(SP_SUL!I93="","*",SP_SUL!I93)</f>
        <v>Z3VZEV</v>
      </c>
      <c r="K91" s="111" t="str">
        <f>IF(SP_SUL!M93="","*",SP_SUL!M93)</f>
        <v>ZEM-ZEV</v>
      </c>
      <c r="L91" s="111" t="str">
        <f>IF(SP_SUL!N93="","*",SP_SUL!N93)</f>
        <v>ZEMZEV</v>
      </c>
      <c r="M91" s="112">
        <f>IF(SP_SUL!J93="","*",SP_SUL!J93)</f>
        <v>55</v>
      </c>
      <c r="N91" s="271">
        <f>IF(SP_SUL!K93="","*",SP_SUL!K93)</f>
        <v>132</v>
      </c>
      <c r="O91" s="271" t="str">
        <f>IF(SP_SUL!L93="","*",SP_SUL!L93)</f>
        <v>-</v>
      </c>
      <c r="P91" s="112"/>
      <c r="Q91" s="129">
        <f>IF(SP_SUL!O93="","*",SP_SUL!O93)</f>
        <v>0.375</v>
      </c>
      <c r="R91" s="129">
        <f>IF(SP_SUL!P93="","*",SP_SUL!P93)</f>
        <v>4.1666666666666664E-2</v>
      </c>
      <c r="S91" s="111" t="str">
        <f>IF(SP_SUL!Q93="","*",CONCATENATE(SP_SUL!Q93," ",SP_SUL!R93))</f>
        <v>1 BINÁRIO</v>
      </c>
      <c r="T91" s="111" t="str">
        <f>IF(SP_SUL!V93="","*",SP_SUL!V93)</f>
        <v>PCM Via</v>
      </c>
      <c r="U91" s="111" t="str">
        <f>IF(SP_SUL!W93="","*",SP_SUL!W93)</f>
        <v>Deslocamento locos escoteiras para E42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OPORTUNIDADE</v>
      </c>
      <c r="B92" s="110" t="str">
        <f>IF(SP_SUL!X94="","*",SP_SUL!X94)</f>
        <v>Oportunidade</v>
      </c>
      <c r="C92" s="110" t="str">
        <f>IF(SP_SUL!Z94="","*",SP_SUL!Z94)</f>
        <v>P2</v>
      </c>
      <c r="D92" s="111" t="str">
        <f>IF(SP_SUL!S94="","*",SP_SUL!S94)</f>
        <v>SP SUL</v>
      </c>
      <c r="E92" s="111" t="str">
        <f>IF(SP_SUL!T94="","*",SP_SUL!T94)</f>
        <v>ZKE-ZEV</v>
      </c>
      <c r="F92" s="111">
        <f>IF(SP_SUL!B94="","*",SP_SUL!B94)</f>
        <v>45995</v>
      </c>
      <c r="G92" s="111" t="str">
        <f>IF(SP_SUL!D94="","*",SP_SUL!D94)</f>
        <v>FRANCENILDO (TF-513)</v>
      </c>
      <c r="H92" s="111" t="str">
        <f>IF(SP_SUL!F94="","*",SP_SUL!F94)</f>
        <v>PDM - SUBSTITUIÇÃO - TRILHO</v>
      </c>
      <c r="I92" s="111" t="str">
        <f>IF(SP_SUL!H94="","*",SP_SUL!H94)</f>
        <v>ZMS1402</v>
      </c>
      <c r="J92" s="111" t="str">
        <f>IF(SP_SUL!I94="","*",SP_SUL!I94)</f>
        <v>-</v>
      </c>
      <c r="K92" s="111" t="str">
        <f>IF(SP_SUL!M94="","*",SP_SUL!M94)</f>
        <v>ZEM-ZEJ</v>
      </c>
      <c r="L92" s="111" t="str">
        <f>IF(SP_SUL!N94="","*",SP_SUL!N94)</f>
        <v>ZMS1402</v>
      </c>
      <c r="M92" s="112">
        <f>IF(SP_SUL!J94="","*",SP_SUL!J94)</f>
        <v>55</v>
      </c>
      <c r="N92" s="271">
        <f>IF(SP_SUL!K94="","*",SP_SUL!K94)</f>
        <v>140.69999999999999</v>
      </c>
      <c r="O92" s="271" t="str">
        <f>IF(SP_SUL!L94="","*",SP_SUL!L94)</f>
        <v>-</v>
      </c>
      <c r="P92" s="112"/>
      <c r="Q92" s="129">
        <f>IF(SP_SUL!O94="","*",SP_SUL!O94)</f>
        <v>0.41666666666666669</v>
      </c>
      <c r="R92" s="129">
        <f>IF(SP_SUL!P94="","*",SP_SUL!P94)</f>
        <v>6.25E-2</v>
      </c>
      <c r="S92" s="111" t="str">
        <f>IF(SP_SUL!Q94="","*",CONCATENATE(SP_SUL!Q94," ",SP_SUL!R94))</f>
        <v>18 M</v>
      </c>
      <c r="T92" s="111" t="str">
        <f>IF(SP_SUL!V94="","*",SP_SUL!V94)</f>
        <v>Onil</v>
      </c>
      <c r="U92" s="111" t="str">
        <f>IF(SP_SUL!W94="","*",SP_SUL!W94)</f>
        <v>Substituição de trilho - Condicionado à temperatura</v>
      </c>
      <c r="V92" s="113">
        <f ca="1">_xlfn.XLOOKUP(G92&amp;$V$2,BS_CONTROLE[CHAVE],BS_CONTROLE[Quantidade_11],"-")</f>
        <v>0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71" t="str">
        <f>IF(SP_SUL!K95="","*",SP_SUL!K95)</f>
        <v>*</v>
      </c>
      <c r="O93" s="271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OPORTUNIDADE</v>
      </c>
      <c r="B94" s="110" t="str">
        <f>IF(SP_SUL!X96="","*",SP_SUL!X96)</f>
        <v>Oportunidade</v>
      </c>
      <c r="C94" s="110" t="str">
        <f>IF(SP_SUL!Z96="","*",SP_SUL!Z96)</f>
        <v>P4</v>
      </c>
      <c r="D94" s="111" t="str">
        <f>IF(SP_SUL!S96="","*",SP_SUL!S96)</f>
        <v>SP SUL</v>
      </c>
      <c r="E94" s="111" t="str">
        <f>IF(SP_SUL!T96="","*",SP_SUL!T96)</f>
        <v>ZEV-ZPT</v>
      </c>
      <c r="F94" s="111">
        <f>IF(SP_SUL!B96="","*",SP_SUL!B96)</f>
        <v>45995</v>
      </c>
      <c r="G94" s="111" t="str">
        <f>IF(SP_SUL!D96="","*",SP_SUL!D96)</f>
        <v>HUELTON (TP-725)</v>
      </c>
      <c r="H94" s="111" t="str">
        <f>IF(SP_SUL!F96="","*",SP_SUL!F96)</f>
        <v>PDM - SOLDA</v>
      </c>
      <c r="I94" s="111" t="str">
        <f>IF(SP_SUL!H96="","*",SP_SUL!H96)</f>
        <v>K69K671</v>
      </c>
      <c r="J94" s="111" t="str">
        <f>IF(SP_SUL!I96="","*",SP_SUL!I96)</f>
        <v>-</v>
      </c>
      <c r="K94" s="111" t="str">
        <f>IF(SP_SUL!M96="","*",SP_SUL!M96)</f>
        <v>069-ZEV</v>
      </c>
      <c r="L94" s="111" t="str">
        <f>IF(SP_SUL!N96="","*",SP_SUL!N96)</f>
        <v>K69K671</v>
      </c>
      <c r="M94" s="112">
        <f>IF(SP_SUL!J96="","*",SP_SUL!J96)</f>
        <v>54</v>
      </c>
      <c r="N94" s="271">
        <f>IF(SP_SUL!K96="","*",SP_SUL!K96)</f>
        <v>68.3</v>
      </c>
      <c r="O94" s="271" t="str">
        <f>IF(SP_SUL!L96="","*",SP_SUL!L96)</f>
        <v>-</v>
      </c>
      <c r="P94" s="112"/>
      <c r="Q94" s="129">
        <f>IF(SP_SUL!O96="","*",SP_SUL!O96)</f>
        <v>0.41666666666666669</v>
      </c>
      <c r="R94" s="129">
        <f>IF(SP_SUL!P96="","*",SP_SUL!P96)</f>
        <v>6.25E-2</v>
      </c>
      <c r="S94" s="111" t="str">
        <f>IF(SP_SUL!Q96="","*",CONCATENATE(SP_SUL!Q96," ",SP_SUL!R96))</f>
        <v>1 Nº DE SOLDA</v>
      </c>
      <c r="T94" s="111" t="str">
        <f>IF(SP_SUL!V96="","*",SP_SUL!V96)</f>
        <v>Huelton</v>
      </c>
      <c r="U94" s="111" t="str">
        <f>IF(SP_SUL!W96="","*",SP_SUL!W96)</f>
        <v>Execução de soldas - Condicionado à temperatura</v>
      </c>
      <c r="V94" s="113">
        <f ca="1">_xlfn.XLOOKUP(G94&amp;$V$2,BS_CONTROLE[CHAVE],BS_CONTROLE[Quantidade_11],"-")</f>
        <v>0</v>
      </c>
      <c r="W94" s="113">
        <f ca="1">_xlfn.XLOOKUP(G94&amp;$W$2,BS_CONTROLE[CHAVE],BS_CONTROLE[Quantidade_11],"-")</f>
        <v>1</v>
      </c>
      <c r="X94" s="113">
        <f ca="1">_xlfn.XLOOKUP(G94&amp;$X$2,BS_CONTROLE[CHAVE],BS_CONTROLE[Quantidade_11],"-")</f>
        <v>1</v>
      </c>
    </row>
    <row r="95" spans="1:24" s="114" customFormat="1" hidden="1">
      <c r="A95" s="110" t="str">
        <f>IF(SP_SUL!Y97="","*",SP_SUL!Y97)</f>
        <v>SIM</v>
      </c>
      <c r="B95" s="110" t="str">
        <f>IF(SP_SUL!X97="","*",SP_SUL!X97)</f>
        <v>Contrato</v>
      </c>
      <c r="C95" s="110" t="str">
        <f>IF(SP_SUL!Z97="","*",SP_SUL!Z97)</f>
        <v>P0</v>
      </c>
      <c r="D95" s="111" t="str">
        <f>IF(SP_SUL!S97="","*",SP_SUL!S97)</f>
        <v>SP SUL</v>
      </c>
      <c r="E95" s="111" t="str">
        <f>IF(SP_SUL!T97="","*",SP_SUL!T97)</f>
        <v>ZEV-ZPT</v>
      </c>
      <c r="F95" s="111">
        <f>IF(SP_SUL!B97="","*",SP_SUL!B97)</f>
        <v>45995</v>
      </c>
      <c r="G95" s="111" t="str">
        <f>IF(SP_SUL!D97="","*",SP_SUL!D97)</f>
        <v>W61</v>
      </c>
      <c r="H95" s="111" t="str">
        <f>IF(SP_SUL!F97="","*",SP_SUL!F97)</f>
        <v>DESLOCAMENTO</v>
      </c>
      <c r="I95" s="111" t="str">
        <f>IF(SP_SUL!H97="","*",SP_SUL!H97)</f>
        <v>K67ZEV1</v>
      </c>
      <c r="J95" s="111" t="str">
        <f>IF(SP_SUL!I97="","*",SP_SUL!I97)</f>
        <v>K67ZEV1</v>
      </c>
      <c r="K95" s="111" t="str">
        <f>IF(SP_SUL!M97="","*",SP_SUL!M97)</f>
        <v>ZEV-ZXW</v>
      </c>
      <c r="L95" s="111" t="str">
        <f>IF(SP_SUL!N97="","*",SP_SUL!N97)</f>
        <v>K84ZXW2</v>
      </c>
      <c r="M95" s="112">
        <f>IF(SP_SUL!J97="","*",SP_SUL!J97)</f>
        <v>92</v>
      </c>
      <c r="N95" s="271">
        <f>IF(SP_SUL!K97="","*",SP_SUL!K97)</f>
        <v>83.7</v>
      </c>
      <c r="O95" s="271" t="str">
        <f>IF(SP_SUL!L97="","*",SP_SUL!L97)</f>
        <v>-</v>
      </c>
      <c r="P95" s="112"/>
      <c r="Q95" s="129">
        <f>IF(SP_SUL!O97="","*",SP_SUL!O97)</f>
        <v>0.3125</v>
      </c>
      <c r="R95" s="129">
        <f>IF(SP_SUL!P97="","*",SP_SUL!P97)</f>
        <v>4.1666666666666664E-2</v>
      </c>
      <c r="S95" s="111" t="str">
        <f>IF(SP_SUL!Q97="","*",CONCATENATE(SP_SUL!Q97," ",SP_SUL!R97))</f>
        <v>1 BINÁRIO</v>
      </c>
      <c r="T95" s="111" t="str">
        <f>IF(SP_SUL!V97="","*",SP_SUL!V97)</f>
        <v>Moisés</v>
      </c>
      <c r="U95" s="111" t="str">
        <f>IF(SP_SUL!W97="","*",SP_SUL!W97)</f>
        <v>Deslocamento e recolhimento das TP's na serra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>
        <f ca="1">_xlfn.XLOOKUP(G95&amp;$X$2,BS_CONTROLE[CHAVE],BS_CONTROLE[Quantidade_11],"-")</f>
        <v>1</v>
      </c>
    </row>
    <row r="96" spans="1:24" s="114" customFormat="1" hidden="1">
      <c r="A96" s="110" t="str">
        <f>IF(SP_SUL!Y98="","*",SP_SUL!Y98)</f>
        <v>OPORTUNIDADE</v>
      </c>
      <c r="B96" s="110" t="str">
        <f>IF(SP_SUL!X98="","*",SP_SUL!X98)</f>
        <v>Oportunidade</v>
      </c>
      <c r="C96" s="110" t="str">
        <f>IF(SP_SUL!Z98="","*",SP_SUL!Z98)</f>
        <v>P2</v>
      </c>
      <c r="D96" s="111" t="str">
        <f>IF(SP_SUL!S98="","*",SP_SUL!S98)</f>
        <v>SP SUL</v>
      </c>
      <c r="E96" s="111" t="str">
        <f>IF(SP_SUL!T98="","*",SP_SUL!T98)</f>
        <v>ZEV-ZPT</v>
      </c>
      <c r="F96" s="111">
        <f>IF(SP_SUL!B98="","*",SP_SUL!B98)</f>
        <v>45995</v>
      </c>
      <c r="G96" s="111" t="str">
        <f>IF(SP_SUL!D98="","*",SP_SUL!D98)</f>
        <v>EDSON (TP-719)</v>
      </c>
      <c r="H96" s="111" t="str">
        <f>IF(SP_SUL!F98="","*",SP_SUL!F98)</f>
        <v>PDM - ALÍVIO DE TENSÃO</v>
      </c>
      <c r="I96" s="111" t="str">
        <f>IF(SP_SUL!H98="","*",SP_SUL!H98)</f>
        <v>K96K952</v>
      </c>
      <c r="J96" s="111" t="str">
        <f>IF(SP_SUL!I98="","*",SP_SUL!I98)</f>
        <v>-</v>
      </c>
      <c r="K96" s="111" t="str">
        <f>IF(SP_SUL!M98="","*",SP_SUL!M98)</f>
        <v>ZWU-ZDC</v>
      </c>
      <c r="L96" s="111" t="str">
        <f>IF(SP_SUL!N98="","*",SP_SUL!N98)</f>
        <v>K96K952</v>
      </c>
      <c r="M96" s="112">
        <f>IF(SP_SUL!J98="","*",SP_SUL!J98)</f>
        <v>92</v>
      </c>
      <c r="N96" s="271">
        <f>IF(SP_SUL!K98="","*",SP_SUL!K98)</f>
        <v>95.5</v>
      </c>
      <c r="O96" s="271" t="str">
        <f>IF(SP_SUL!L98="","*",SP_SUL!L98)</f>
        <v>-</v>
      </c>
      <c r="P96" s="112"/>
      <c r="Q96" s="129">
        <f>IF(SP_SUL!O98="","*",SP_SUL!O98)</f>
        <v>0.41666666666666669</v>
      </c>
      <c r="R96" s="129">
        <f>IF(SP_SUL!P98="","*",SP_SUL!P98)</f>
        <v>6.25E-2</v>
      </c>
      <c r="S96" s="111" t="str">
        <f>IF(SP_SUL!Q98="","*",CONCATENATE(SP_SUL!Q98," ",SP_SUL!R98))</f>
        <v>300 M</v>
      </c>
      <c r="T96" s="111" t="str">
        <f>IF(SP_SUL!V98="","*",SP_SUL!V98)</f>
        <v>Moisés</v>
      </c>
      <c r="U96" s="111" t="str">
        <f>IF(SP_SUL!W98="","*",SP_SUL!W98)</f>
        <v>Alívio de tensão - Condicionado à temperatura</v>
      </c>
      <c r="V96" s="113">
        <f ca="1">_xlfn.XLOOKUP(G96&amp;$V$2,BS_CONTROLE[CHAVE],BS_CONTROLE[Quantidade_11],"-")</f>
        <v>312</v>
      </c>
      <c r="W96" s="113">
        <f ca="1">_xlfn.XLOOKUP(G96&amp;$W$2,BS_CONTROLE[CHAVE],BS_CONTROLE[Quantidade_11],"-")</f>
        <v>0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OPORTUNIDADE</v>
      </c>
      <c r="B97" s="110" t="str">
        <f>IF(SP_SUL!X99="","*",SP_SUL!X99)</f>
        <v>Oportunidade</v>
      </c>
      <c r="C97" s="110" t="str">
        <f>IF(SP_SUL!Z99="","*",SP_SUL!Z99)</f>
        <v>P5</v>
      </c>
      <c r="D97" s="111" t="str">
        <f>IF(SP_SUL!S99="","*",SP_SUL!S99)</f>
        <v>SP SUL</v>
      </c>
      <c r="E97" s="111" t="str">
        <f>IF(SP_SUL!T99="","*",SP_SUL!T99)</f>
        <v>ZEV-ZPT</v>
      </c>
      <c r="F97" s="111">
        <f>IF(SP_SUL!B99="","*",SP_SUL!B99)</f>
        <v>45995</v>
      </c>
      <c r="G97" s="111" t="str">
        <f>IF(SP_SUL!D99="","*",SP_SUL!D99)</f>
        <v>LEANDRO (TP-727)</v>
      </c>
      <c r="H97" s="111" t="str">
        <f>IF(SP_SUL!F99="","*",SP_SUL!F99)</f>
        <v>PDM - SUBSTITUIÇÃO - TRILHO</v>
      </c>
      <c r="I97" s="111" t="str">
        <f>IF(SP_SUL!H99="","*",SP_SUL!H99)</f>
        <v>ZGP2</v>
      </c>
      <c r="J97" s="111" t="str">
        <f>IF(SP_SUL!I99="","*",SP_SUL!I99)</f>
        <v>-</v>
      </c>
      <c r="K97" s="111" t="str">
        <f>IF(SP_SUL!M99="","*",SP_SUL!M99)</f>
        <v>ZGP</v>
      </c>
      <c r="L97" s="111" t="str">
        <f>IF(SP_SUL!N99="","*",SP_SUL!N99)</f>
        <v>ZGP2</v>
      </c>
      <c r="M97" s="112">
        <f>IF(SP_SUL!J99="","*",SP_SUL!J99)</f>
        <v>92</v>
      </c>
      <c r="N97" s="271">
        <f>IF(SP_SUL!K99="","*",SP_SUL!K99)</f>
        <v>103.3</v>
      </c>
      <c r="O97" s="271" t="str">
        <f>IF(SP_SUL!L99="","*",SP_SUL!L99)</f>
        <v>-</v>
      </c>
      <c r="P97" s="112"/>
      <c r="Q97" s="129">
        <f>IF(SP_SUL!O99="","*",SP_SUL!O99)</f>
        <v>0.45833333333333331</v>
      </c>
      <c r="R97" s="129">
        <f>IF(SP_SUL!P99="","*",SP_SUL!P99)</f>
        <v>8.3333333333333329E-2</v>
      </c>
      <c r="S97" s="111" t="str">
        <f>IF(SP_SUL!Q99="","*",CONCATENATE(SP_SUL!Q99," ",SP_SUL!R99))</f>
        <v>300 M</v>
      </c>
      <c r="T97" s="111" t="str">
        <f>IF(SP_SUL!V99="","*",SP_SUL!V99)</f>
        <v>Moisés</v>
      </c>
      <c r="U97" s="111" t="str">
        <f>IF(SP_SUL!W99="","*",SP_SUL!W99)</f>
        <v>Substituição de trilho - Condicionado à temperatura (Local onde teve diversas ocorrências de fraturas no túnel 1)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>
        <f ca="1">_xlfn.XLOOKUP(G97&amp;$X$2,BS_CONTROLE[CHAVE],BS_CONTROLE[Quantidade_11],"-")</f>
        <v>312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71" t="str">
        <f>IF(SP_SUL!K100="","*",SP_SUL!K100)</f>
        <v>*</v>
      </c>
      <c r="O98" s="271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SIM</v>
      </c>
      <c r="B99" s="110" t="str">
        <f>IF(SP_SUL!X101="","*",SP_SUL!X101)</f>
        <v>Contrato</v>
      </c>
      <c r="C99" s="110" t="str">
        <f>IF(SP_SUL!Z101="","*",SP_SUL!Z101)</f>
        <v>P1</v>
      </c>
      <c r="D99" s="111" t="str">
        <f>IF(SP_SUL!S101="","*",SP_SUL!S101)</f>
        <v>SP SUL</v>
      </c>
      <c r="E99" s="111" t="str">
        <f>IF(SP_SUL!T101="","*",SP_SUL!T101)</f>
        <v>ZEV-ZPT</v>
      </c>
      <c r="F99" s="111">
        <f>IF(SP_SUL!B101="","*",SP_SUL!B101)</f>
        <v>45995</v>
      </c>
      <c r="G99" s="111" t="str">
        <f>IF(SP_SUL!D101="","*",SP_SUL!D101)</f>
        <v>A84</v>
      </c>
      <c r="H99" s="111" t="str">
        <f>IF(SP_SUL!F101="","*",SP_SUL!F101)</f>
        <v>DETECÇÃO - RONDA 7 DIAS</v>
      </c>
      <c r="I99" s="111" t="str">
        <f>IF(SP_SUL!H101="","*",SP_SUL!H101)</f>
        <v>ZPT1051</v>
      </c>
      <c r="J99" s="111" t="str">
        <f>IF(SP_SUL!I101="","*",SP_SUL!I101)</f>
        <v>ZEM1</v>
      </c>
      <c r="K99" s="111" t="str">
        <f>IF(SP_SUL!M101="","*",SP_SUL!M101)</f>
        <v>ZPT-ZEM</v>
      </c>
      <c r="L99" s="111" t="str">
        <f>IF(SP_SUL!N101="","*",SP_SUL!N101)</f>
        <v>ZPTZEM</v>
      </c>
      <c r="M99" s="112">
        <f>IF(SP_SUL!J101="","*",SP_SUL!J101)</f>
        <v>54</v>
      </c>
      <c r="N99" s="271">
        <f>IF(SP_SUL!K101="","*",SP_SUL!K101)</f>
        <v>105.5</v>
      </c>
      <c r="O99" s="271" t="str">
        <f>IF(SP_SUL!L101="","*",SP_SUL!L101)</f>
        <v>-</v>
      </c>
      <c r="P99" s="112"/>
      <c r="Q99" s="129">
        <f>IF(SP_SUL!O101="","*",SP_SUL!O101)</f>
        <v>0.3125</v>
      </c>
      <c r="R99" s="129">
        <f>IF(SP_SUL!P101="","*",SP_SUL!P101)</f>
        <v>4.1666666666666664E-2</v>
      </c>
      <c r="S99" s="111" t="str">
        <f>IF(SP_SUL!Q101="","*",CONCATENATE(SP_SUL!Q101," ",SP_SUL!R101))</f>
        <v>65 KM</v>
      </c>
      <c r="T99" s="111" t="str">
        <f>IF(SP_SUL!V101="","*",SP_SUL!V101)</f>
        <v>Benedito</v>
      </c>
      <c r="U99" s="111" t="str">
        <f>IF(SP_SUL!W101="","*",SP_SUL!W101)</f>
        <v>Inspeção R7D entre ZPT-ZEM / Na oportunidade segue até ZKE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71" t="str">
        <f>IF(SP_SUL!K102="","*",SP_SUL!K102)</f>
        <v>*</v>
      </c>
      <c r="O100" s="271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>
      <c r="A101" s="110" t="str">
        <f>IF(SP_SUL!Y103="","*",SP_SUL!Y103)</f>
        <v>OPORTUNIDADE</v>
      </c>
      <c r="B101" s="110" t="str">
        <f>IF(SP_SUL!X103="","*",SP_SUL!X103)</f>
        <v>Oportunidade</v>
      </c>
      <c r="C101" s="110" t="str">
        <f>IF(SP_SUL!Z103="","*",SP_SUL!Z103)</f>
        <v>P3</v>
      </c>
      <c r="D101" s="111" t="str">
        <f>IF(SP_SUL!S103="","*",SP_SUL!S103)</f>
        <v>SP SUL</v>
      </c>
      <c r="E101" s="111" t="str">
        <f>IF(SP_SUL!T103="","*",SP_SUL!T103)</f>
        <v>ZEV-ZPT</v>
      </c>
      <c r="F101" s="111">
        <f>IF(SP_SUL!B103="","*",SP_SUL!B103)</f>
        <v>45995</v>
      </c>
      <c r="G101" s="111" t="str">
        <f>IF(SP_SUL!D103="","*",SP_SUL!D103)</f>
        <v>V85</v>
      </c>
      <c r="H101" s="111" t="str">
        <f>IF(SP_SUL!F103="","*",SP_SUL!F103)</f>
        <v>MECANIZAÇÃO - SOCADORA</v>
      </c>
      <c r="I101" s="111" t="str">
        <f>IF(SP_SUL!H103="","*",SP_SUL!H103)</f>
        <v>109ZPT2</v>
      </c>
      <c r="J101" s="111" t="str">
        <f>IF(SP_SUL!I103="","*",SP_SUL!I103)</f>
        <v>ZPTZDR</v>
      </c>
      <c r="K101" s="111" t="str">
        <f>IF(SP_SUL!M103="","*",SP_SUL!M103)</f>
        <v>ZGM1</v>
      </c>
      <c r="L101" s="111" t="str">
        <f>IF(SP_SUL!N103="","*",SP_SUL!N103)</f>
        <v>ZGM1</v>
      </c>
      <c r="M101" s="112">
        <f>IF(SP_SUL!J103="","*",SP_SUL!J103)</f>
        <v>30</v>
      </c>
      <c r="N101" s="271">
        <f>IF(SP_SUL!K103="","*",SP_SUL!K103)</f>
        <v>114.3</v>
      </c>
      <c r="O101" s="271">
        <f>IF(SP_SUL!L103="","*",SP_SUL!L103)</f>
        <v>115</v>
      </c>
      <c r="P101" s="112"/>
      <c r="Q101" s="129">
        <f>IF(SP_SUL!O103="","*",SP_SUL!O103)</f>
        <v>0.35416666666666669</v>
      </c>
      <c r="R101" s="129">
        <f>IF(SP_SUL!P103="","*",SP_SUL!P103)</f>
        <v>8.3333333333333329E-2</v>
      </c>
      <c r="S101" s="111" t="str">
        <f>IF(SP_SUL!Q103="","*",CONCATENATE(SP_SUL!Q103," ",SP_SUL!R103))</f>
        <v>700 M</v>
      </c>
      <c r="T101" s="111" t="str">
        <f>IF(SP_SUL!V103="","*",SP_SUL!V103)</f>
        <v>Saulo</v>
      </c>
      <c r="U101" s="111" t="str">
        <f>IF(SP_SUL!W103="","*",SP_SUL!W103)</f>
        <v>Serviços de socaria mecanizada</v>
      </c>
      <c r="V101" s="113">
        <f ca="1">_xlfn.XLOOKUP(G101&amp;$V$2,BS_CONTROLE[CHAVE],BS_CONTROLE[Quantidade_11],"-")</f>
        <v>0</v>
      </c>
      <c r="W101" s="113">
        <f ca="1">_xlfn.XLOOKUP(G101&amp;$W$2,BS_CONTROLE[CHAVE],BS_CONTROLE[Quantidade_11],"-")</f>
        <v>0</v>
      </c>
      <c r="X101" s="113">
        <f ca="1">_xlfn.XLOOKUP(G101&amp;$X$2,BS_CONTROLE[CHAVE],BS_CONTROLE[Quantidade_11],"-")</f>
        <v>0</v>
      </c>
    </row>
    <row r="102" spans="1:24" s="114" customFormat="1" hidden="1">
      <c r="A102" s="110" t="str">
        <f>IF(SP_SUL!Y104="","*",SP_SUL!Y104)</f>
        <v>OPORTUNIDADE</v>
      </c>
      <c r="B102" s="110" t="str">
        <f>IF(SP_SUL!X104="","*",SP_SUL!X104)</f>
        <v>Oportunidade</v>
      </c>
      <c r="C102" s="110" t="str">
        <f>IF(SP_SUL!Z104="","*",SP_SUL!Z104)</f>
        <v>P5</v>
      </c>
      <c r="D102" s="111" t="str">
        <f>IF(SP_SUL!S104="","*",SP_SUL!S104)</f>
        <v>SP SUL</v>
      </c>
      <c r="E102" s="111" t="str">
        <f>IF(SP_SUL!T104="","*",SP_SUL!T104)</f>
        <v>ZPT-ZPG</v>
      </c>
      <c r="F102" s="111">
        <f>IF(SP_SUL!B104="","*",SP_SUL!B104)</f>
        <v>45995</v>
      </c>
      <c r="G102" s="111" t="str">
        <f>IF(SP_SUL!D104="","*",SP_SUL!D104)</f>
        <v>DIEGO (TF-42)</v>
      </c>
      <c r="H102" s="111" t="str">
        <f>IF(SP_SUL!F104="","*",SP_SUL!F104)</f>
        <v>LIMPEZA LASTRO</v>
      </c>
      <c r="I102" s="111" t="str">
        <f>IF(SP_SUL!H104="","*",SP_SUL!H104)</f>
        <v>-</v>
      </c>
      <c r="J102" s="111" t="str">
        <f>IF(SP_SUL!I104="","*",SP_SUL!I104)</f>
        <v>-</v>
      </c>
      <c r="K102" s="111" t="str">
        <f>IF(SP_SUL!M104="","*",SP_SUL!M104)</f>
        <v>ZGM-109</v>
      </c>
      <c r="L102" s="111" t="str">
        <f>IF(SP_SUL!N104="","*",SP_SUL!N104)</f>
        <v>117ZGM2</v>
      </c>
      <c r="M102" s="112">
        <f>IF(SP_SUL!J104="","*",SP_SUL!J104)</f>
        <v>53</v>
      </c>
      <c r="N102" s="271">
        <f>IF(SP_SUL!K104="","*",SP_SUL!K104)</f>
        <v>115.5</v>
      </c>
      <c r="O102" s="271" t="str">
        <f>IF(SP_SUL!L104="","*",SP_SUL!L104)</f>
        <v>-</v>
      </c>
      <c r="P102" s="112"/>
      <c r="Q102" s="129">
        <f>IF(SP_SUL!O104="","*",SP_SUL!O104)</f>
        <v>0.45833333333333331</v>
      </c>
      <c r="R102" s="129">
        <f>IF(SP_SUL!P104="","*",SP_SUL!P104)</f>
        <v>8.3333333333333329E-2</v>
      </c>
      <c r="S102" s="111" t="str">
        <f>IF(SP_SUL!Q104="","*",CONCATENATE(SP_SUL!Q104," ",SP_SUL!R104))</f>
        <v>2 M</v>
      </c>
      <c r="T102" s="111" t="str">
        <f>IF(SP_SUL!V104="","*",SP_SUL!V104)</f>
        <v>Moisés</v>
      </c>
      <c r="U102" s="111" t="str">
        <f>IF(SP_SUL!W104="","*",SP_SUL!W104)</f>
        <v xml:space="preserve">Limpeza de lastro </v>
      </c>
      <c r="V102" s="113">
        <f ca="1">_xlfn.XLOOKUP(G102&amp;$V$2,BS_CONTROLE[CHAVE],BS_CONTROLE[Quantidade_11],"-")</f>
        <v>0</v>
      </c>
      <c r="W102" s="113">
        <f ca="1">_xlfn.XLOOKUP(G102&amp;$W$2,BS_CONTROLE[CHAVE],BS_CONTROLE[Quantidade_11],"-")</f>
        <v>0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71" t="str">
        <f>IF(SP_SUL!K105="","*",SP_SUL!K105)</f>
        <v>*</v>
      </c>
      <c r="O103" s="271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71" t="str">
        <f>IF(SP_SUL!K106="","*",SP_SUL!K106)</f>
        <v>*</v>
      </c>
      <c r="O104" s="271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71" t="str">
        <f>IF(SP_SUL!K107="","*",SP_SUL!K107)</f>
        <v>*</v>
      </c>
      <c r="O105" s="271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71" t="str">
        <f>IF(SP_SUL!K108="","*",SP_SUL!K108)</f>
        <v>*</v>
      </c>
      <c r="O106" s="271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71" t="str">
        <f>IF(SP_SUL!K109="","*",SP_SUL!K109)</f>
        <v>*</v>
      </c>
      <c r="O107" s="271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71" t="str">
        <f>IF(SP_SUL!K110="","*",SP_SUL!K110)</f>
        <v>*</v>
      </c>
      <c r="O108" s="271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71" t="str">
        <f>IF(SP_SUL!K111="","*",SP_SUL!K111)</f>
        <v>*</v>
      </c>
      <c r="O109" s="271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71" t="str">
        <f>IF(SP_SUL!K112="","*",SP_SUL!K112)</f>
        <v>*</v>
      </c>
      <c r="O110" s="271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71" t="str">
        <f>IF(SP_SUL!K113="","*",SP_SUL!K113)</f>
        <v>*</v>
      </c>
      <c r="O111" s="271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71" t="str">
        <f>IF(SP_SUL!K114="","*",SP_SUL!K114)</f>
        <v>*</v>
      </c>
      <c r="O112" s="271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71" t="str">
        <f>IF(SP_SUL!K115="","*",SP_SUL!K115)</f>
        <v>*</v>
      </c>
      <c r="O113" s="271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71" t="str">
        <f>IF(SP_SUL!K116="","*",SP_SUL!K116)</f>
        <v>*</v>
      </c>
      <c r="O114" s="271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71" t="str">
        <f>IF(SP_SUL!K117="","*",SP_SUL!K117)</f>
        <v>*</v>
      </c>
      <c r="O115" s="271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71" t="str">
        <f>IF(SP_SUL!K118="","*",SP_SUL!K118)</f>
        <v>*</v>
      </c>
      <c r="O116" s="271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71" t="str">
        <f>IF(SP_SUL!K119="","*",SP_SUL!K119)</f>
        <v>*</v>
      </c>
      <c r="O117" s="271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71" t="str">
        <f>IF(SP_SUL!K120="","*",SP_SUL!K120)</f>
        <v>*</v>
      </c>
      <c r="O118" s="271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71" t="str">
        <f>IF(SP_SUL!K121="","*",SP_SUL!K121)</f>
        <v>*</v>
      </c>
      <c r="O119" s="271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71" t="str">
        <f>IF(SP_SUL!K122="","*",SP_SUL!K122)</f>
        <v>*</v>
      </c>
      <c r="O120" s="271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71" t="str">
        <f>IF(SP_SUL!K123="","*",SP_SUL!K123)</f>
        <v>*</v>
      </c>
      <c r="O121" s="271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71" t="str">
        <f>IF(SP_SUL!K124="","*",SP_SUL!K124)</f>
        <v>*</v>
      </c>
      <c r="O122" s="271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71" t="str">
        <f>IF(SP_SUL!K125="","*",SP_SUL!K125)</f>
        <v>*</v>
      </c>
      <c r="O123" s="271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71" t="str">
        <f>IF(SP_SUL!K126="","*",SP_SUL!K126)</f>
        <v>*</v>
      </c>
      <c r="O124" s="271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71" t="str">
        <f>IF(SP_SUL!K127="","*",SP_SUL!K127)</f>
        <v>*</v>
      </c>
      <c r="O125" s="271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71" t="str">
        <f>IF(SP_SUL!K128="","*",SP_SUL!K128)</f>
        <v>*</v>
      </c>
      <c r="O126" s="271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71" t="str">
        <f>IF(SP_SUL!K129="","*",SP_SUL!K129)</f>
        <v>*</v>
      </c>
      <c r="O127" s="271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71" t="str">
        <f>IF(SP_SUL!K130="","*",SP_SUL!K130)</f>
        <v>*</v>
      </c>
      <c r="O128" s="271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71" t="str">
        <f>IF(SP_SUL!K131="","*",SP_SUL!K131)</f>
        <v>*</v>
      </c>
      <c r="O129" s="271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71" t="str">
        <f>IF(SP_SUL!K132="","*",SP_SUL!K132)</f>
        <v>*</v>
      </c>
      <c r="O130" s="271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71" t="str">
        <f>IF(SP_SUL!K133="","*",SP_SUL!K133)</f>
        <v>*</v>
      </c>
      <c r="O131" s="271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71" t="str">
        <f>IF(SP_SUL!K134="","*",SP_SUL!K134)</f>
        <v>*</v>
      </c>
      <c r="O132" s="271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71" t="str">
        <f>IF(SP_SUL!K135="","*",SP_SUL!K135)</f>
        <v>*</v>
      </c>
      <c r="O133" s="271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71" t="str">
        <f>IF(SP_SUL!K136="","*",SP_SUL!K136)</f>
        <v>*</v>
      </c>
      <c r="O134" s="271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71" t="str">
        <f>IF(SP_SUL!K137="","*",SP_SUL!K137)</f>
        <v>*</v>
      </c>
      <c r="O135" s="271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71" t="str">
        <f>IF(SP_SUL!K138="","*",SP_SUL!K138)</f>
        <v>*</v>
      </c>
      <c r="O136" s="271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71" t="str">
        <f>IF(SP_SUL!K139="","*",SP_SUL!K139)</f>
        <v>*</v>
      </c>
      <c r="O137" s="271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71" t="str">
        <f>IF(SP_SUL!K140="","*",SP_SUL!K140)</f>
        <v>*</v>
      </c>
      <c r="O138" s="271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71" t="str">
        <f>IF(SP_SUL!K141="","*",SP_SUL!K141)</f>
        <v>*</v>
      </c>
      <c r="O139" s="271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71" t="str">
        <f>IF(SP_SUL!K142="","*",SP_SUL!K142)</f>
        <v>*</v>
      </c>
      <c r="O140" s="271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71" t="str">
        <f>IF(SP_SUL!K143="","*",SP_SUL!K143)</f>
        <v>*</v>
      </c>
      <c r="O141" s="271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71" t="str">
        <f>IF(SP_SUL!K144="","*",SP_SUL!K144)</f>
        <v>*</v>
      </c>
      <c r="O142" s="271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71" t="str">
        <f>IF(SP_SUL!K145="","*",SP_SUL!K145)</f>
        <v>*</v>
      </c>
      <c r="O143" s="271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71" t="str">
        <f>IF(SP_SUL!K146="","*",SP_SUL!K146)</f>
        <v>*</v>
      </c>
      <c r="O144" s="271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71" t="str">
        <f>IF(SP_SUL!K147="","*",SP_SUL!K147)</f>
        <v>*</v>
      </c>
      <c r="O145" s="271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71" t="str">
        <f>IF(SP_SUL!K148="","*",SP_SUL!K148)</f>
        <v>*</v>
      </c>
      <c r="O146" s="271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71" t="str">
        <f>IF(SP_SUL!K149="","*",SP_SUL!K149)</f>
        <v>*</v>
      </c>
      <c r="O147" s="271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71" t="str">
        <f>IF(SP_SUL!K150="","*",SP_SUL!K150)</f>
        <v>*</v>
      </c>
      <c r="O148" s="271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71" t="str">
        <f>IF(SP_SUL!K151="","*",SP_SUL!K151)</f>
        <v>*</v>
      </c>
      <c r="O149" s="271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71" t="str">
        <f>IF(SP_SUL!K152="","*",SP_SUL!K152)</f>
        <v>*</v>
      </c>
      <c r="O150" s="271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71" t="str">
        <f>IF(SP_SUL!K153="","*",SP_SUL!K153)</f>
        <v>*</v>
      </c>
      <c r="O151" s="271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71" t="str">
        <f>IF(SP_SUL!K154="","*",SP_SUL!K154)</f>
        <v>*</v>
      </c>
      <c r="O152" s="271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71" t="str">
        <f>IF(SP_SUL!K155="","*",SP_SUL!K155)</f>
        <v>*</v>
      </c>
      <c r="O153" s="271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71" t="str">
        <f>IF(SP_SUL!K156="","*",SP_SUL!K156)</f>
        <v>*</v>
      </c>
      <c r="O154" s="271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71" t="str">
        <f>IF(SP_SUL!K157="","*",SP_SUL!K157)</f>
        <v>*</v>
      </c>
      <c r="O155" s="271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71" t="str">
        <f>IF(SP_SUL!K158="","*",SP_SUL!K158)</f>
        <v>*</v>
      </c>
      <c r="O156" s="271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71" t="str">
        <f>IF(SP_SUL!K159="","*",SP_SUL!K159)</f>
        <v>*</v>
      </c>
      <c r="O157" s="271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71" t="str">
        <f>IF(SP_SUL!K160="","*",SP_SUL!K160)</f>
        <v>*</v>
      </c>
      <c r="O158" s="271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71" t="str">
        <f>IF(SP_SUL!K161="","*",SP_SUL!K161)</f>
        <v>*</v>
      </c>
      <c r="O159" s="271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71" t="str">
        <f>IF(SP_SUL!K162="","*",SP_SUL!K162)</f>
        <v>*</v>
      </c>
      <c r="O160" s="271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71" t="str">
        <f>IF(SP_SUL!K163="","*",SP_SUL!K163)</f>
        <v>*</v>
      </c>
      <c r="O161" s="271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71" t="str">
        <f>IF(SP_SUL!K164="","*",SP_SUL!K164)</f>
        <v>*</v>
      </c>
      <c r="O162" s="271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71" t="str">
        <f>IF(SP_SUL!K165="","*",SP_SUL!K165)</f>
        <v>*</v>
      </c>
      <c r="O163" s="271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71" t="str">
        <f>IF(SP_SUL!K166="","*",SP_SUL!K166)</f>
        <v>*</v>
      </c>
      <c r="O164" s="271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71" t="str">
        <f>IF(SP_SUL!K167="","*",SP_SUL!K167)</f>
        <v>*</v>
      </c>
      <c r="O165" s="271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71" t="str">
        <f>IF(SP_SUL!K168="","*",SP_SUL!K168)</f>
        <v>*</v>
      </c>
      <c r="O166" s="271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71" t="str">
        <f>IF(SP_SUL!K169="","*",SP_SUL!K169)</f>
        <v>*</v>
      </c>
      <c r="O167" s="271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71" t="str">
        <f>IF(SP_SUL!K170="","*",SP_SUL!K170)</f>
        <v>*</v>
      </c>
      <c r="O168" s="271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71" t="str">
        <f>IF(SP_SUL!K171="","*",SP_SUL!K171)</f>
        <v>*</v>
      </c>
      <c r="O169" s="271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71" t="str">
        <f>IF(SP_SUL!K172="","*",SP_SUL!K172)</f>
        <v>*</v>
      </c>
      <c r="O170" s="271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71" t="str">
        <f>IF(SP_SUL!K173="","*",SP_SUL!K173)</f>
        <v>*</v>
      </c>
      <c r="O171" s="271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71" t="str">
        <f>IF(SP_SUL!K174="","*",SP_SUL!K174)</f>
        <v>*</v>
      </c>
      <c r="O172" s="271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71" t="str">
        <f>IF(SP_SUL!K175="","*",SP_SUL!K175)</f>
        <v>*</v>
      </c>
      <c r="O173" s="271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71" t="str">
        <f>IF(SP_SUL!K176="","*",SP_SUL!K176)</f>
        <v>*</v>
      </c>
      <c r="O174" s="271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71" t="str">
        <f>IF(SP_SUL!K177="","*",SP_SUL!K177)</f>
        <v>*</v>
      </c>
      <c r="O175" s="271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71" t="str">
        <f>IF(SP_SUL!K178="","*",SP_SUL!K178)</f>
        <v>*</v>
      </c>
      <c r="O176" s="271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71" t="str">
        <f>IF(SP_SUL!K179="","*",SP_SUL!K179)</f>
        <v>*</v>
      </c>
      <c r="O177" s="271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71" t="str">
        <f>IF(SP_SUL!K180="","*",SP_SUL!K180)</f>
        <v>*</v>
      </c>
      <c r="O178" s="271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71" t="str">
        <f>IF(SP_SUL!K181="","*",SP_SUL!K181)</f>
        <v>*</v>
      </c>
      <c r="O179" s="271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71" t="str">
        <f>IF(SP_SUL!K182="","*",SP_SUL!K182)</f>
        <v>*</v>
      </c>
      <c r="O180" s="271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71" t="str">
        <f>IF(SP_SUL!K183="","*",SP_SUL!K183)</f>
        <v>*</v>
      </c>
      <c r="O181" s="271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71" t="str">
        <f>IF(SP_SUL!K184="","*",SP_SUL!K184)</f>
        <v>*</v>
      </c>
      <c r="O182" s="271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71" t="str">
        <f>IF(SP_SUL!K185="","*",SP_SUL!K185)</f>
        <v>*</v>
      </c>
      <c r="O183" s="271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71" t="str">
        <f>IF(SP_SUL!K186="","*",SP_SUL!K186)</f>
        <v>*</v>
      </c>
      <c r="O184" s="271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71" t="str">
        <f>IF(SP_SUL!K187="","*",SP_SUL!K187)</f>
        <v>*</v>
      </c>
      <c r="O185" s="271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71" t="str">
        <f>IF(SP_SUL!K188="","*",SP_SUL!K188)</f>
        <v>*</v>
      </c>
      <c r="O186" s="271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71" t="str">
        <f>IF(SP_SUL!K189="","*",SP_SUL!K189)</f>
        <v>*</v>
      </c>
      <c r="O187" s="271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71" t="str">
        <f>IF(SP_SUL!K190="","*",SP_SUL!K190)</f>
        <v>*</v>
      </c>
      <c r="O188" s="271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71" t="str">
        <f>IF(SP_SUL!K191="","*",SP_SUL!K191)</f>
        <v>*</v>
      </c>
      <c r="O189" s="271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71" t="str">
        <f>IF(SP_SUL!K192="","*",SP_SUL!K192)</f>
        <v>*</v>
      </c>
      <c r="O190" s="271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71" t="str">
        <f>IF(SP_SUL!K193="","*",SP_SUL!K193)</f>
        <v>*</v>
      </c>
      <c r="O191" s="271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71" t="str">
        <f>IF(SP_SUL!K194="","*",SP_SUL!K194)</f>
        <v>*</v>
      </c>
      <c r="O192" s="271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71" t="str">
        <f>IF(SP_SUL!K195="","*",SP_SUL!K195)</f>
        <v>*</v>
      </c>
      <c r="O193" s="271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71" t="str">
        <f>IF(SP_SUL!K196="","*",SP_SUL!K196)</f>
        <v>*</v>
      </c>
      <c r="O194" s="271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71" t="str">
        <f>IF(SP_SUL!K197="","*",SP_SUL!K197)</f>
        <v>*</v>
      </c>
      <c r="O195" s="271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71" t="str">
        <f>IF(SP_SUL!K198="","*",SP_SUL!K198)</f>
        <v>*</v>
      </c>
      <c r="O196" s="271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71" t="str">
        <f>IF(SP_SUL!K199="","*",SP_SUL!K199)</f>
        <v>*</v>
      </c>
      <c r="O197" s="271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71" t="str">
        <f>IF(SP_SUL!K200="","*",SP_SUL!K200)</f>
        <v>*</v>
      </c>
      <c r="O198" s="271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71" t="str">
        <f>IF(SP_SUL!K201="","*",SP_SUL!K201)</f>
        <v>*</v>
      </c>
      <c r="O199" s="271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71" t="str">
        <f>IF(SP_SUL!K202="","*",SP_SUL!K202)</f>
        <v>*</v>
      </c>
      <c r="O200" s="271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71" t="str">
        <f>IF(SP_SUL!K203="","*",SP_SUL!K203)</f>
        <v>*</v>
      </c>
      <c r="O201" s="271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71" t="str">
        <f>IF(SP_SUL!K204="","*",SP_SUL!K204)</f>
        <v>*</v>
      </c>
      <c r="O202" s="271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71" t="str">
        <f>IF(SP_SUL!K205="","*",SP_SUL!K205)</f>
        <v>*</v>
      </c>
      <c r="O203" s="271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71" t="str">
        <f>IF(SP_SUL!K206="","*",SP_SUL!K206)</f>
        <v>*</v>
      </c>
      <c r="O204" s="271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71" t="str">
        <f>IF(SP_SUL!K207="","*",SP_SUL!K207)</f>
        <v>*</v>
      </c>
      <c r="O205" s="271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71" t="str">
        <f>IF(SP_SUL!K208="","*",SP_SUL!K208)</f>
        <v>*</v>
      </c>
      <c r="O206" s="271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71" t="str">
        <f>IF(SP_SUL!K209="","*",SP_SUL!K209)</f>
        <v>*</v>
      </c>
      <c r="O207" s="271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71" t="str">
        <f>IF(SP_SUL!K210="","*",SP_SUL!K210)</f>
        <v>*</v>
      </c>
      <c r="O208" s="271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71" t="str">
        <f>IF(SP_SUL!K211="","*",SP_SUL!K211)</f>
        <v>*</v>
      </c>
      <c r="O209" s="271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71" t="str">
        <f>IF(SP_SUL!K212="","*",SP_SUL!K212)</f>
        <v>*</v>
      </c>
      <c r="O210" s="271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71" t="str">
        <f>IF(SP_SUL!K213="","*",SP_SUL!K213)</f>
        <v>*</v>
      </c>
      <c r="O211" s="271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71" t="str">
        <f>IF(SP_SUL!K214="","*",SP_SUL!K214)</f>
        <v>*</v>
      </c>
      <c r="O212" s="271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71" t="str">
        <f>IF(SP_SUL!K215="","*",SP_SUL!K215)</f>
        <v>*</v>
      </c>
      <c r="O213" s="271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71" t="str">
        <f>IF(SP_SUL!K216="","*",SP_SUL!K216)</f>
        <v>*</v>
      </c>
      <c r="O214" s="271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71" t="str">
        <f>IF(SP_SUL!K217="","*",SP_SUL!K217)</f>
        <v>*</v>
      </c>
      <c r="O215" s="271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71" t="str">
        <f>IF(SP_SUL!K218="","*",SP_SUL!K218)</f>
        <v>*</v>
      </c>
      <c r="O216" s="271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71" t="str">
        <f>IF(SP_SUL!K219="","*",SP_SUL!K219)</f>
        <v>*</v>
      </c>
      <c r="O217" s="271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71" t="str">
        <f>IF(SP_SUL!K220="","*",SP_SUL!K220)</f>
        <v>*</v>
      </c>
      <c r="O218" s="271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71" t="str">
        <f>IF(SP_SUL!K221="","*",SP_SUL!K221)</f>
        <v>*</v>
      </c>
      <c r="O219" s="271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71" t="str">
        <f>IF(SP_SUL!K222="","*",SP_SUL!K222)</f>
        <v>*</v>
      </c>
      <c r="O220" s="271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71" t="str">
        <f>IF(SP_SUL!K223="","*",SP_SUL!K223)</f>
        <v>*</v>
      </c>
      <c r="O221" s="271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71" t="str">
        <f>IF(SP_SUL!K224="","*",SP_SUL!K224)</f>
        <v>*</v>
      </c>
      <c r="O222" s="271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71" t="str">
        <f>IF(SP_SUL!K225="","*",SP_SUL!K225)</f>
        <v>*</v>
      </c>
      <c r="O223" s="271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71" t="str">
        <f>IF(SP_SUL!K226="","*",SP_SUL!K226)</f>
        <v>*</v>
      </c>
      <c r="O224" s="271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71" t="str">
        <f>IF(SP_SUL!K227="","*",SP_SUL!K227)</f>
        <v>*</v>
      </c>
      <c r="O225" s="271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71" t="str">
        <f>IF(SP_SUL!K228="","*",SP_SUL!K228)</f>
        <v>*</v>
      </c>
      <c r="O226" s="271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71" t="str">
        <f>IF(SP_SUL!K229="","*",SP_SUL!K229)</f>
        <v>*</v>
      </c>
      <c r="O227" s="271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71" t="str">
        <f>IF(SP_SUL!K230="","*",SP_SUL!K230)</f>
        <v>*</v>
      </c>
      <c r="O228" s="271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71" t="str">
        <f>IF(SP_SUL!K231="","*",SP_SUL!K231)</f>
        <v>*</v>
      </c>
      <c r="O229" s="271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71" t="str">
        <f>IF(SP_SUL!K232="","*",SP_SUL!K232)</f>
        <v>*</v>
      </c>
      <c r="O230" s="271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71" t="str">
        <f>IF(SP_SUL!K233="","*",SP_SUL!K233)</f>
        <v>*</v>
      </c>
      <c r="O231" s="271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71" t="str">
        <f>IF(SP_SUL!K234="","*",SP_SUL!K234)</f>
        <v>*</v>
      </c>
      <c r="O232" s="271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71" t="str">
        <f>IF(SP_SUL!K235="","*",SP_SUL!K235)</f>
        <v>*</v>
      </c>
      <c r="O233" s="271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71" t="str">
        <f>IF(SP_SUL!K236="","*",SP_SUL!K236)</f>
        <v>*</v>
      </c>
      <c r="O234" s="271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71" t="str">
        <f>IF(SP_SUL!K237="","*",SP_SUL!K237)</f>
        <v>*</v>
      </c>
      <c r="O235" s="271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71" t="str">
        <f>IF(SP_SUL!K238="","*",SP_SUL!K238)</f>
        <v>*</v>
      </c>
      <c r="O236" s="271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71" t="str">
        <f>IF(SP_SUL!K239="","*",SP_SUL!K239)</f>
        <v>*</v>
      </c>
      <c r="O237" s="271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71" t="str">
        <f>IF(SP_SUL!K240="","*",SP_SUL!K240)</f>
        <v>*</v>
      </c>
      <c r="O238" s="271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71" t="str">
        <f>IF(SP_SUL!K241="","*",SP_SUL!K241)</f>
        <v>*</v>
      </c>
      <c r="O239" s="271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71" t="str">
        <f>IF(SP_SUL!K242="","*",SP_SUL!K242)</f>
        <v>*</v>
      </c>
      <c r="O240" s="271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71" t="str">
        <f>IF(SP_SUL!K243="","*",SP_SUL!K243)</f>
        <v>*</v>
      </c>
      <c r="O241" s="271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71" t="str">
        <f>IF(SP_SUL!K244="","*",SP_SUL!K244)</f>
        <v>*</v>
      </c>
      <c r="O242" s="271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71" t="str">
        <f>IF(SP_SUL!K245="","*",SP_SUL!K245)</f>
        <v>*</v>
      </c>
      <c r="O243" s="271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71" t="str">
        <f>IF(SP_SUL!K246="","*",SP_SUL!K246)</f>
        <v>*</v>
      </c>
      <c r="O244" s="271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71" t="str">
        <f>IF(SP_SUL!K247="","*",SP_SUL!K247)</f>
        <v>*</v>
      </c>
      <c r="O245" s="271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71" t="str">
        <f>IF(SP_SUL!K248="","*",SP_SUL!K248)</f>
        <v>*</v>
      </c>
      <c r="O246" s="271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71" t="str">
        <f>IF(SP_SUL!K249="","*",SP_SUL!K249)</f>
        <v>*</v>
      </c>
      <c r="O247" s="271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71" t="str">
        <f>IF(SP_SUL!K250="","*",SP_SUL!K250)</f>
        <v>*</v>
      </c>
      <c r="O248" s="271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71" t="str">
        <f>IF(SP_SUL!K251="","*",SP_SUL!K251)</f>
        <v>*</v>
      </c>
      <c r="O249" s="271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71" t="str">
        <f>IF(SP_SUL!K252="","*",SP_SUL!K252)</f>
        <v>*</v>
      </c>
      <c r="O250" s="271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71" t="str">
        <f>IF(SP_SUL!K253="","*",SP_SUL!K253)</f>
        <v>*</v>
      </c>
      <c r="O251" s="271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71" t="str">
        <f>IF(SP_SUL!K254="","*",SP_SUL!K254)</f>
        <v>*</v>
      </c>
      <c r="O252" s="271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71" t="str">
        <f>IF(SP_SUL!K255="","*",SP_SUL!K255)</f>
        <v>*</v>
      </c>
      <c r="O253" s="271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71" t="str">
        <f>IF(SP_SUL!K256="","*",SP_SUL!K256)</f>
        <v>*</v>
      </c>
      <c r="O254" s="271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71" t="str">
        <f>IF(SP_SUL!K257="","*",SP_SUL!K257)</f>
        <v>*</v>
      </c>
      <c r="O255" s="271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71" t="str">
        <f>IF(SP_SUL!K258="","*",SP_SUL!K258)</f>
        <v>*</v>
      </c>
      <c r="O256" s="271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71" t="str">
        <f>IF(SP_SUL!K259="","*",SP_SUL!K259)</f>
        <v>*</v>
      </c>
      <c r="O257" s="271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71" t="str">
        <f>IF(SP_SUL!K260="","*",SP_SUL!K260)</f>
        <v>*</v>
      </c>
      <c r="O258" s="271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71" t="str">
        <f>IF(SP_SUL!K261="","*",SP_SUL!K261)</f>
        <v>*</v>
      </c>
      <c r="O259" s="271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71" t="str">
        <f>IF(SP_SUL!K262="","*",SP_SUL!K262)</f>
        <v>*</v>
      </c>
      <c r="O260" s="271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71" t="str">
        <f>IF(SP_SUL!K263="","*",SP_SUL!K263)</f>
        <v>*</v>
      </c>
      <c r="O261" s="271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71" t="str">
        <f>IF(SP_SUL!K264="","*",SP_SUL!K264)</f>
        <v>*</v>
      </c>
      <c r="O262" s="271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71" t="str">
        <f>IF(SP_SUL!K265="","*",SP_SUL!K265)</f>
        <v>*</v>
      </c>
      <c r="O263" s="271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71" t="str">
        <f>IF(SP_SUL!K266="","*",SP_SUL!K266)</f>
        <v>*</v>
      </c>
      <c r="O264" s="271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71" t="str">
        <f>IF(SP_SUL!K267="","*",SP_SUL!K267)</f>
        <v>*</v>
      </c>
      <c r="O265" s="271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71" t="str">
        <f>IF(SP_SUL!K268="","*",SP_SUL!K268)</f>
        <v>*</v>
      </c>
      <c r="O266" s="271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71" t="str">
        <f>IF(SP_SUL!K269="","*",SP_SUL!K269)</f>
        <v>*</v>
      </c>
      <c r="O267" s="271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71" t="str">
        <f>IF(SP_SUL!K270="","*",SP_SUL!K270)</f>
        <v>*</v>
      </c>
      <c r="O268" s="271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71" t="str">
        <f>IF(SP_SUL!K271="","*",SP_SUL!K271)</f>
        <v>*</v>
      </c>
      <c r="O269" s="271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71" t="str">
        <f>IF(SP_SUL!K272="","*",SP_SUL!K272)</f>
        <v>*</v>
      </c>
      <c r="O270" s="271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71" t="str">
        <f>IF(SP_SUL!K273="","*",SP_SUL!K273)</f>
        <v>*</v>
      </c>
      <c r="O271" s="271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71" t="str">
        <f>IF(SP_SUL!K274="","*",SP_SUL!K274)</f>
        <v>*</v>
      </c>
      <c r="O272" s="271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71" t="str">
        <f>IF(SP_SUL!K275="","*",SP_SUL!K275)</f>
        <v>*</v>
      </c>
      <c r="O273" s="271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71" t="str">
        <f>IF(SP_SUL!K276="","*",SP_SUL!K276)</f>
        <v>*</v>
      </c>
      <c r="O274" s="271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71" t="str">
        <f>IF(SP_SUL!K277="","*",SP_SUL!K277)</f>
        <v>*</v>
      </c>
      <c r="O275" s="271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71" t="str">
        <f>IF(SP_SUL!K278="","*",SP_SUL!K278)</f>
        <v>*</v>
      </c>
      <c r="O276" s="271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71" t="str">
        <f>IF(SP_SUL!K279="","*",SP_SUL!K279)</f>
        <v>*</v>
      </c>
      <c r="O277" s="271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71" t="str">
        <f>IF(SP_SUL!K280="","*",SP_SUL!K280)</f>
        <v>*</v>
      </c>
      <c r="O278" s="271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71" t="str">
        <f>IF(SP_SUL!K281="","*",SP_SUL!K281)</f>
        <v>*</v>
      </c>
      <c r="O279" s="271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71" t="str">
        <f>IF(SP_SUL!K282="","*",SP_SUL!K282)</f>
        <v>*</v>
      </c>
      <c r="O280" s="271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71" t="str">
        <f>IF(SP_SUL!K283="","*",SP_SUL!K283)</f>
        <v>*</v>
      </c>
      <c r="O281" s="271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71" t="str">
        <f>IF(SP_SUL!K284="","*",SP_SUL!K284)</f>
        <v>*</v>
      </c>
      <c r="O282" s="271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71" t="str">
        <f>IF(SP_SUL!K285="","*",SP_SUL!K285)</f>
        <v>*</v>
      </c>
      <c r="O283" s="271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71" t="str">
        <f>IF(SP_SUL!K286="","*",SP_SUL!K286)</f>
        <v>*</v>
      </c>
      <c r="O284" s="271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71" t="str">
        <f>IF(SP_SUL!K287="","*",SP_SUL!K287)</f>
        <v>*</v>
      </c>
      <c r="O285" s="271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71" t="str">
        <f>IF(SP_SUL!K288="","*",SP_SUL!K288)</f>
        <v>*</v>
      </c>
      <c r="O286" s="271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71" t="str">
        <f>IF(SP_SUL!K289="","*",SP_SUL!K289)</f>
        <v>*</v>
      </c>
      <c r="O287" s="271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71" t="str">
        <f>IF(SP_SUL!K290="","*",SP_SUL!K290)</f>
        <v>*</v>
      </c>
      <c r="O288" s="271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71" t="str">
        <f>IF(SP_SUL!K291="","*",SP_SUL!K291)</f>
        <v>*</v>
      </c>
      <c r="O289" s="271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71" t="str">
        <f>IF(SP_SUL!K292="","*",SP_SUL!K292)</f>
        <v>*</v>
      </c>
      <c r="O290" s="271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71" t="str">
        <f>IF(SP_SUL!K293="","*",SP_SUL!K293)</f>
        <v>*</v>
      </c>
      <c r="O291" s="271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71" t="str">
        <f>IF(SP_SUL!K294="","*",SP_SUL!K294)</f>
        <v>*</v>
      </c>
      <c r="O292" s="271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71" t="str">
        <f>IF(SP_SUL!K295="","*",SP_SUL!K295)</f>
        <v>*</v>
      </c>
      <c r="O293" s="271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71" t="str">
        <f>IF(SP_SUL!K296="","*",SP_SUL!K296)</f>
        <v>*</v>
      </c>
      <c r="O294" s="271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71" t="str">
        <f>IF(SP_SUL!K297="","*",SP_SUL!K297)</f>
        <v>*</v>
      </c>
      <c r="O295" s="271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71" t="str">
        <f>IF(SP_SUL!K298="","*",SP_SUL!K298)</f>
        <v>*</v>
      </c>
      <c r="O296" s="271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71" t="str">
        <f>IF(SP_SUL!K299="","*",SP_SUL!K299)</f>
        <v>*</v>
      </c>
      <c r="O297" s="271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71" t="str">
        <f>IF(SP_SUL!K300="","*",SP_SUL!K300)</f>
        <v>*</v>
      </c>
      <c r="O298" s="271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71" t="str">
        <f>IF(SP_SUL!K301="","*",SP_SUL!K301)</f>
        <v>*</v>
      </c>
      <c r="O299" s="271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71" t="str">
        <f>IF(SP_SUL!K302="","*",SP_SUL!K302)</f>
        <v>*</v>
      </c>
      <c r="O300" s="271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71" t="str">
        <f>IF(SP_SUL!K303="","*",SP_SUL!K303)</f>
        <v>*</v>
      </c>
      <c r="O301" s="271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71" t="str">
        <f>IF(SP_SUL!K304="","*",SP_SUL!K304)</f>
        <v>*</v>
      </c>
      <c r="O302" s="271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71" t="str">
        <f>IF(SP_SUL!K305="","*",SP_SUL!K305)</f>
        <v>*</v>
      </c>
      <c r="O303" s="271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71" t="str">
        <f>IF(SP_SUL!K306="","*",SP_SUL!K306)</f>
        <v>*</v>
      </c>
      <c r="O304" s="271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71" t="str">
        <f>IF(SP_SUL!K307="","*",SP_SUL!K307)</f>
        <v>*</v>
      </c>
      <c r="O305" s="271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71" t="str">
        <f>IF(SP_SUL!K308="","*",SP_SUL!K308)</f>
        <v>*</v>
      </c>
      <c r="O306" s="271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71" t="str">
        <f>IF(SP_SUL!K309="","*",SP_SUL!K309)</f>
        <v>*</v>
      </c>
      <c r="O307" s="271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71" t="str">
        <f>IF(SP_SUL!K310="","*",SP_SUL!K310)</f>
        <v>*</v>
      </c>
      <c r="O308" s="271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71" t="str">
        <f>IF(SP_SUL!K311="","*",SP_SUL!K311)</f>
        <v>*</v>
      </c>
      <c r="O309" s="271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71" t="str">
        <f>IF(SP_SUL!K312="","*",SP_SUL!K312)</f>
        <v>*</v>
      </c>
      <c r="O310" s="271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71" t="str">
        <f>IF(SP_SUL!K313="","*",SP_SUL!K313)</f>
        <v>*</v>
      </c>
      <c r="O311" s="271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71" t="str">
        <f>IF(SP_SUL!K314="","*",SP_SUL!K314)</f>
        <v>*</v>
      </c>
      <c r="O312" s="271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71" t="str">
        <f>IF(SP_SUL!K315="","*",SP_SUL!K315)</f>
        <v>*</v>
      </c>
      <c r="O313" s="271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71" t="str">
        <f>IF(SP_SUL!K316="","*",SP_SUL!K316)</f>
        <v>*</v>
      </c>
      <c r="O314" s="271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71" t="str">
        <f>IF(SP_SUL!K317="","*",SP_SUL!K317)</f>
        <v>*</v>
      </c>
      <c r="O315" s="271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71" t="str">
        <f>IF(SP_SUL!K318="","*",SP_SUL!K318)</f>
        <v>*</v>
      </c>
      <c r="O316" s="271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71" t="str">
        <f>IF(SP_SUL!K319="","*",SP_SUL!K319)</f>
        <v>*</v>
      </c>
      <c r="O317" s="271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71" t="str">
        <f>IF(SP_SUL!K320="","*",SP_SUL!K320)</f>
        <v>*</v>
      </c>
      <c r="O318" s="271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71" t="str">
        <f>IF(SP_SUL!K321="","*",SP_SUL!K321)</f>
        <v>*</v>
      </c>
      <c r="O319" s="271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71" t="str">
        <f>IF(SP_SUL!K322="","*",SP_SUL!K322)</f>
        <v>*</v>
      </c>
      <c r="O320" s="271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71" t="str">
        <f>IF(SP_SUL!K323="","*",SP_SUL!K323)</f>
        <v>*</v>
      </c>
      <c r="O321" s="271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71" t="str">
        <f>IF(SP_SUL!K324="","*",SP_SUL!K324)</f>
        <v>*</v>
      </c>
      <c r="O322" s="271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71" t="str">
        <f>IF(SP_SUL!K325="","*",SP_SUL!K325)</f>
        <v>*</v>
      </c>
      <c r="O323" s="271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71" t="str">
        <f>IF(SP_SUL!K326="","*",SP_SUL!K326)</f>
        <v>*</v>
      </c>
      <c r="O324" s="271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71" t="str">
        <f>IF(SP_SUL!K327="","*",SP_SUL!K327)</f>
        <v>*</v>
      </c>
      <c r="O325" s="271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71" t="str">
        <f>IF(SP_SUL!K328="","*",SP_SUL!K328)</f>
        <v>*</v>
      </c>
      <c r="O326" s="271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71" t="str">
        <f>IF(SP_SUL!K329="","*",SP_SUL!K329)</f>
        <v>*</v>
      </c>
      <c r="O327" s="271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71" t="str">
        <f>IF(SP_SUL!K330="","*",SP_SUL!K330)</f>
        <v>*</v>
      </c>
      <c r="O328" s="271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71" t="str">
        <f>IF(SP_SUL!K331="","*",SP_SUL!K331)</f>
        <v>*</v>
      </c>
      <c r="O329" s="271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71" t="str">
        <f>IF(SP_SUL!K332="","*",SP_SUL!K332)</f>
        <v>*</v>
      </c>
      <c r="O330" s="271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71" t="str">
        <f>IF(SP_SUL!K333="","*",SP_SUL!K333)</f>
        <v>*</v>
      </c>
      <c r="O331" s="271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71" t="str">
        <f>IF(SP_SUL!K334="","*",SP_SUL!K334)</f>
        <v>*</v>
      </c>
      <c r="O332" s="271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71" t="str">
        <f>IF(SP_SUL!K335="","*",SP_SUL!K335)</f>
        <v>*</v>
      </c>
      <c r="O333" s="271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71" t="str">
        <f>IF(SP_SUL!K336="","*",SP_SUL!K336)</f>
        <v>*</v>
      </c>
      <c r="O334" s="271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71" t="str">
        <f>IF(SP_SUL!K337="","*",SP_SUL!K337)</f>
        <v>*</v>
      </c>
      <c r="O335" s="271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71" t="str">
        <f>IF(SP_SUL!K338="","*",SP_SUL!K338)</f>
        <v>*</v>
      </c>
      <c r="O336" s="271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71" t="str">
        <f>IF(SP_SUL!K339="","*",SP_SUL!K339)</f>
        <v>*</v>
      </c>
      <c r="O337" s="271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71" t="str">
        <f>IF(SP_SUL!K340="","*",SP_SUL!K340)</f>
        <v>*</v>
      </c>
      <c r="O338" s="271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71" t="str">
        <f>IF(SP_SUL!K341="","*",SP_SUL!K341)</f>
        <v>*</v>
      </c>
      <c r="O339" s="271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71" t="str">
        <f>IF(SP_SUL!K342="","*",SP_SUL!K342)</f>
        <v>*</v>
      </c>
      <c r="O340" s="271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71" t="str">
        <f>IF(SP_SUL!K343="","*",SP_SUL!K343)</f>
        <v>*</v>
      </c>
      <c r="O341" s="271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71" t="str">
        <f>IF(SP_SUL!K344="","*",SP_SUL!K344)</f>
        <v>*</v>
      </c>
      <c r="O342" s="271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71" t="str">
        <f>IF(SP_SUL!K345="","*",SP_SUL!K345)</f>
        <v>*</v>
      </c>
      <c r="O343" s="271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71" t="str">
        <f>IF(SP_SUL!K346="","*",SP_SUL!K346)</f>
        <v>*</v>
      </c>
      <c r="O344" s="271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71" t="str">
        <f>IF(SP_SUL!K347="","*",SP_SUL!K347)</f>
        <v>*</v>
      </c>
      <c r="O345" s="271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71" t="str">
        <f>IF(SP_SUL!K348="","*",SP_SUL!K348)</f>
        <v>*</v>
      </c>
      <c r="O346" s="271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71" t="str">
        <f>IF(SP_SUL!K349="","*",SP_SUL!K349)</f>
        <v>*</v>
      </c>
      <c r="O347" s="271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71" t="str">
        <f>IF(SP_SUL!K350="","*",SP_SUL!K350)</f>
        <v>*</v>
      </c>
      <c r="O348" s="271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71" t="str">
        <f>IF(SP_SUL!K351="","*",SP_SUL!K351)</f>
        <v>*</v>
      </c>
      <c r="O349" s="271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71" t="str">
        <f>IF(SP_SUL!K352="","*",SP_SUL!K352)</f>
        <v>*</v>
      </c>
      <c r="O350" s="271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71" t="str">
        <f>IF(SP_SUL!K353="","*",SP_SUL!K353)</f>
        <v>*</v>
      </c>
      <c r="O351" s="271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71" t="str">
        <f>IF(SP_SUL!K354="","*",SP_SUL!K354)</f>
        <v>*</v>
      </c>
      <c r="O352" s="271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71" t="str">
        <f>IF(SP_SUL!K355="","*",SP_SUL!K355)</f>
        <v>*</v>
      </c>
      <c r="O353" s="271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71" t="str">
        <f>IF(SP_SUL!K356="","*",SP_SUL!K356)</f>
        <v>*</v>
      </c>
      <c r="O354" s="271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71" t="str">
        <f>IF(SP_SUL!K357="","*",SP_SUL!K357)</f>
        <v>*</v>
      </c>
      <c r="O355" s="271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71" t="str">
        <f>IF(SP_SUL!K358="","*",SP_SUL!K358)</f>
        <v>*</v>
      </c>
      <c r="O356" s="271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71" t="str">
        <f>IF(SP_SUL!K359="","*",SP_SUL!K359)</f>
        <v>*</v>
      </c>
      <c r="O357" s="271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71" t="str">
        <f>IF(SP_SUL!K360="","*",SP_SUL!K360)</f>
        <v>*</v>
      </c>
      <c r="O358" s="271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71" t="str">
        <f>IF(SP_SUL!K361="","*",SP_SUL!K361)</f>
        <v>*</v>
      </c>
      <c r="O359" s="271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71" t="str">
        <f>IF(SP_SUL!K362="","*",SP_SUL!K362)</f>
        <v>*</v>
      </c>
      <c r="O360" s="271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71" t="str">
        <f>IF(SP_SUL!K363="","*",SP_SUL!K363)</f>
        <v>*</v>
      </c>
      <c r="O361" s="271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71" t="str">
        <f>IF(SP_SUL!K364="","*",SP_SUL!K364)</f>
        <v>*</v>
      </c>
      <c r="O362" s="271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71" t="str">
        <f>IF(SP_SUL!K365="","*",SP_SUL!K365)</f>
        <v>*</v>
      </c>
      <c r="O363" s="271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71" t="str">
        <f>IF(SP_SUL!K366="","*",SP_SUL!K366)</f>
        <v>*</v>
      </c>
      <c r="O364" s="271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71" t="str">
        <f>IF(SP_SUL!K367="","*",SP_SUL!K367)</f>
        <v>*</v>
      </c>
      <c r="O365" s="271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71" t="str">
        <f>IF(SP_SUL!K368="","*",SP_SUL!K368)</f>
        <v>*</v>
      </c>
      <c r="O366" s="271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71" t="str">
        <f>IF(SP_SUL!K369="","*",SP_SUL!K369)</f>
        <v>*</v>
      </c>
      <c r="O367" s="271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71" t="str">
        <f>IF(SP_SUL!K370="","*",SP_SUL!K370)</f>
        <v>*</v>
      </c>
      <c r="O368" s="271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71" t="str">
        <f>IF(SP_SUL!K371="","*",SP_SUL!K371)</f>
        <v>*</v>
      </c>
      <c r="O369" s="271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71" t="str">
        <f>IF(SP_SUL!K372="","*",SP_SUL!K372)</f>
        <v>*</v>
      </c>
      <c r="O370" s="271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71" t="str">
        <f>IF(SP_SUL!K373="","*",SP_SUL!K373)</f>
        <v>*</v>
      </c>
      <c r="O371" s="271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71" t="str">
        <f>IF(SP_SUL!K374="","*",SP_SUL!K374)</f>
        <v>*</v>
      </c>
      <c r="O372" s="271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71" t="str">
        <f>IF(SP_SUL!K375="","*",SP_SUL!K375)</f>
        <v>*</v>
      </c>
      <c r="O373" s="271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71" t="str">
        <f>IF(SP_SUL!K376="","*",SP_SUL!K376)</f>
        <v>*</v>
      </c>
      <c r="O374" s="271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71" t="str">
        <f>IF(SP_SUL!K377="","*",SP_SUL!K377)</f>
        <v>*</v>
      </c>
      <c r="O375" s="271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71" t="str">
        <f>IF(SP_SUL!K378="","*",SP_SUL!K378)</f>
        <v>*</v>
      </c>
      <c r="O376" s="271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71" t="str">
        <f>IF(SP_SUL!K379="","*",SP_SUL!K379)</f>
        <v>*</v>
      </c>
      <c r="O377" s="271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71" t="str">
        <f>IF(SP_SUL!K380="","*",SP_SUL!K380)</f>
        <v>*</v>
      </c>
      <c r="O378" s="271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71" t="str">
        <f>IF(SP_SUL!K381="","*",SP_SUL!K381)</f>
        <v>*</v>
      </c>
      <c r="O379" s="271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71" t="str">
        <f>IF(SP_SUL!K382="","*",SP_SUL!K382)</f>
        <v>*</v>
      </c>
      <c r="O380" s="271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71" t="str">
        <f>IF(SP_SUL!K383="","*",SP_SUL!K383)</f>
        <v>*</v>
      </c>
      <c r="O381" s="271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71" t="str">
        <f>IF(SP_SUL!K384="","*",SP_SUL!K384)</f>
        <v>*</v>
      </c>
      <c r="O382" s="271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71" t="str">
        <f>IF(SP_SUL!K385="","*",SP_SUL!K385)</f>
        <v>*</v>
      </c>
      <c r="O383" s="271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71" t="str">
        <f>IF(SP_SUL!K386="","*",SP_SUL!K386)</f>
        <v>*</v>
      </c>
      <c r="O384" s="271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71" t="str">
        <f>IF(SP_SUL!K387="","*",SP_SUL!K387)</f>
        <v>*</v>
      </c>
      <c r="O385" s="271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71" t="str">
        <f>IF(SP_SUL!K388="","*",SP_SUL!K388)</f>
        <v>*</v>
      </c>
      <c r="O386" s="271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71" t="str">
        <f>IF(SP_SUL!K389="","*",SP_SUL!K389)</f>
        <v>*</v>
      </c>
      <c r="O387" s="271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71" t="str">
        <f>IF(SP_SUL!K390="","*",SP_SUL!K390)</f>
        <v>*</v>
      </c>
      <c r="O388" s="271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71" t="str">
        <f>IF(SP_SUL!K391="","*",SP_SUL!K391)</f>
        <v>*</v>
      </c>
      <c r="O389" s="271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71" t="str">
        <f>IF(SP_SUL!K412="","*",SP_SUL!K412)</f>
        <v>*</v>
      </c>
      <c r="O390" s="271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71" t="str">
        <f>IF(SP_SUL!K413="","*",SP_SUL!K413)</f>
        <v>*</v>
      </c>
      <c r="O391" s="271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71" t="str">
        <f>IF(SP_SUL!K414="","*",SP_SUL!K414)</f>
        <v>*</v>
      </c>
      <c r="O392" s="271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71" t="str">
        <f>IF(SP_SUL!K415="","*",SP_SUL!K415)</f>
        <v>*</v>
      </c>
      <c r="O393" s="271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71" t="str">
        <f>IF(SP_SUL!K416="","*",SP_SUL!K416)</f>
        <v>*</v>
      </c>
      <c r="O394" s="271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71" t="str">
        <f>IF(SP_SUL!K417="","*",SP_SUL!K417)</f>
        <v>*</v>
      </c>
      <c r="O395" s="271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71" t="str">
        <f>IF(SP_SUL!K418="","*",SP_SUL!K418)</f>
        <v>*</v>
      </c>
      <c r="O396" s="271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71" t="str">
        <f>IF(SP_SUL!K419="","*",SP_SUL!K419)</f>
        <v>*</v>
      </c>
      <c r="O397" s="271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71" t="str">
        <f>IF(SP_SUL!K420="","*",SP_SUL!K420)</f>
        <v>*</v>
      </c>
      <c r="O398" s="271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71" t="str">
        <f>IF(SP_SUL!K421="","*",SP_SUL!K421)</f>
        <v>*</v>
      </c>
      <c r="O399" s="271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71" t="str">
        <f>IF(SP_SUL!K422="","*",SP_SUL!K422)</f>
        <v>*</v>
      </c>
      <c r="O400" s="271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71" t="str">
        <f>IF(SP_SUL!K423="","*",SP_SUL!K423)</f>
        <v>*</v>
      </c>
      <c r="O401" s="271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71" t="str">
        <f>IF(SP_SUL!K424="","*",SP_SUL!K424)</f>
        <v>*</v>
      </c>
      <c r="O402" s="271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71" t="str">
        <f>IF(SP_SUL!K425="","*",SP_SUL!K425)</f>
        <v>*</v>
      </c>
      <c r="O403" s="271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71" t="str">
        <f>IF(SP_SUL!K426="","*",SP_SUL!K426)</f>
        <v>*</v>
      </c>
      <c r="O404" s="271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71" t="str">
        <f>IF(SP_SUL!K427="","*",SP_SUL!K427)</f>
        <v>*</v>
      </c>
      <c r="O405" s="271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71" t="str">
        <f>IF(SP_SUL!K428="","*",SP_SUL!K428)</f>
        <v>*</v>
      </c>
      <c r="O406" s="271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71" t="str">
        <f>IF(SP_SUL!K429="","*",SP_SUL!K429)</f>
        <v>*</v>
      </c>
      <c r="O407" s="271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71" t="str">
        <f>IF(SP_SUL!K430="","*",SP_SUL!K430)</f>
        <v>*</v>
      </c>
      <c r="O408" s="271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71" t="str">
        <f>IF(SP_SUL!K431="","*",SP_SUL!K431)</f>
        <v>*</v>
      </c>
      <c r="O409" s="271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71" t="str">
        <f>IF(SP_SUL!K432="","*",SP_SUL!K432)</f>
        <v>*</v>
      </c>
      <c r="O410" s="271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71" t="str">
        <f>IF(SP_SUL!K433="","*",SP_SUL!K433)</f>
        <v>*</v>
      </c>
      <c r="O411" s="271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71" t="str">
        <f>IF(SP_SUL!K434="","*",SP_SUL!K434)</f>
        <v>*</v>
      </c>
      <c r="O412" s="271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71" t="str">
        <f>IF(SP_SUL!K435="","*",SP_SUL!K435)</f>
        <v>*</v>
      </c>
      <c r="O413" s="271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71" t="str">
        <f>IF(SP_SUL!K436="","*",SP_SUL!K436)</f>
        <v>*</v>
      </c>
      <c r="O414" s="271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71" t="str">
        <f>IF(SP_SUL!K437="","*",SP_SUL!K437)</f>
        <v>*</v>
      </c>
      <c r="O415" s="271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71" t="str">
        <f>IF(SP_SUL!K438="","*",SP_SUL!K438)</f>
        <v>*</v>
      </c>
      <c r="O416" s="271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71" t="str">
        <f>IF(SP_SUL!K439="","*",SP_SUL!K439)</f>
        <v>*</v>
      </c>
      <c r="O417" s="271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71" t="str">
        <f>IF(SP_SUL!K440="","*",SP_SUL!K440)</f>
        <v>*</v>
      </c>
      <c r="O418" s="271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71" t="str">
        <f>IF(SP_SUL!K441="","*",SP_SUL!K441)</f>
        <v>*</v>
      </c>
      <c r="O419" s="271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71" t="str">
        <f>IF(SP_SUL!K442="","*",SP_SUL!K442)</f>
        <v>*</v>
      </c>
      <c r="O420" s="271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71" t="str">
        <f>IF(SP_SUL!K443="","*",SP_SUL!K443)</f>
        <v>*</v>
      </c>
      <c r="O421" s="271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71" t="str">
        <f>IF(SP_SUL!K444="","*",SP_SUL!K444)</f>
        <v>*</v>
      </c>
      <c r="O422" s="271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71" t="str">
        <f>IF(SP_SUL!K445="","*",SP_SUL!K445)</f>
        <v>*</v>
      </c>
      <c r="O423" s="271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71" t="str">
        <f>IF(SP_SUL!K446="","*",SP_SUL!K446)</f>
        <v>*</v>
      </c>
      <c r="O424" s="271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71" t="str">
        <f>IF(SP_SUL!K447="","*",SP_SUL!K447)</f>
        <v>*</v>
      </c>
      <c r="O425" s="271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71" t="str">
        <f>IF(SP_SUL!K448="","*",SP_SUL!K448)</f>
        <v>*</v>
      </c>
      <c r="O426" s="271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71" t="str">
        <f>IF(SP_SUL!K449="","*",SP_SUL!K449)</f>
        <v>*</v>
      </c>
      <c r="O427" s="271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71" t="str">
        <f>IF(SP_SUL!K450="","*",SP_SUL!K450)</f>
        <v>*</v>
      </c>
      <c r="O428" s="271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71" t="str">
        <f>IF(SP_SUL!K451="","*",SP_SUL!K451)</f>
        <v>*</v>
      </c>
      <c r="O429" s="271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71" t="str">
        <f>IF(SP_SUL!K452="","*",SP_SUL!K452)</f>
        <v>*</v>
      </c>
      <c r="O430" s="271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71" t="str">
        <f>IF(SP_SUL!K453="","*",SP_SUL!K453)</f>
        <v>*</v>
      </c>
      <c r="O431" s="271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71" t="str">
        <f>IF(SP_SUL!K454="","*",SP_SUL!K454)</f>
        <v>*</v>
      </c>
      <c r="O432" s="271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71" t="str">
        <f>IF(SP_SUL!K455="","*",SP_SUL!K455)</f>
        <v>*</v>
      </c>
      <c r="O433" s="271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71" t="str">
        <f>IF(SP_SUL!K456="","*",SP_SUL!K456)</f>
        <v>*</v>
      </c>
      <c r="O434" s="271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71" t="str">
        <f>IF(SP_SUL!K457="","*",SP_SUL!K457)</f>
        <v>*</v>
      </c>
      <c r="O435" s="271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71" t="str">
        <f>IF(SP_SUL!K458="","*",SP_SUL!K458)</f>
        <v>*</v>
      </c>
      <c r="O436" s="271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71" t="str">
        <f>IF(SP_SUL!K459="","*",SP_SUL!K459)</f>
        <v>*</v>
      </c>
      <c r="O437" s="271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71" t="str">
        <f>IF(SP_SUL!K460="","*",SP_SUL!K460)</f>
        <v>*</v>
      </c>
      <c r="O438" s="271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71" t="str">
        <f>IF(SP_SUL!K461="","*",SP_SUL!K461)</f>
        <v>*</v>
      </c>
      <c r="O439" s="271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71" t="str">
        <f>IF(SP_SUL!K462="","*",SP_SUL!K462)</f>
        <v>*</v>
      </c>
      <c r="O440" s="271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71" t="str">
        <f>IF(SP_SUL!K463="","*",SP_SUL!K463)</f>
        <v>*</v>
      </c>
      <c r="O441" s="271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71" t="str">
        <f>IF(SP_SUL!K464="","*",SP_SUL!K464)</f>
        <v>*</v>
      </c>
      <c r="O442" s="271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71" t="str">
        <f>IF(SP_SUL!K465="","*",SP_SUL!K465)</f>
        <v>*</v>
      </c>
      <c r="O443" s="271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71" t="str">
        <f>IF(SP_SUL!K466="","*",SP_SUL!K466)</f>
        <v>*</v>
      </c>
      <c r="O444" s="271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71" t="str">
        <f>IF(SP_SUL!K467="","*",SP_SUL!K467)</f>
        <v>*</v>
      </c>
      <c r="O445" s="271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71" t="str">
        <f>IF(SP_SUL!K468="","*",SP_SUL!K468)</f>
        <v>*</v>
      </c>
      <c r="O446" s="271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71" t="str">
        <f>IF(SP_SUL!K469="","*",SP_SUL!K469)</f>
        <v>*</v>
      </c>
      <c r="O447" s="271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71" t="str">
        <f>IF(SP_SUL!K470="","*",SP_SUL!K470)</f>
        <v>*</v>
      </c>
      <c r="O448" s="271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71" t="str">
        <f>IF(SP_SUL!K471="","*",SP_SUL!K471)</f>
        <v>*</v>
      </c>
      <c r="O449" s="271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71" t="str">
        <f>IF(SP_SUL!K472="","*",SP_SUL!K472)</f>
        <v>*</v>
      </c>
      <c r="O450" s="271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71" t="str">
        <f>IF(SP_SUL!K473="","*",SP_SUL!K473)</f>
        <v>*</v>
      </c>
      <c r="O451" s="271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71" t="str">
        <f>IF(SP_SUL!K474="","*",SP_SUL!K474)</f>
        <v>*</v>
      </c>
      <c r="O452" s="271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71" t="str">
        <f>IF(SP_SUL!K475="","*",SP_SUL!K475)</f>
        <v>*</v>
      </c>
      <c r="O453" s="271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71" t="str">
        <f>IF(SP_SUL!K476="","*",SP_SUL!K476)</f>
        <v>*</v>
      </c>
      <c r="O454" s="271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71" t="str">
        <f>IF(SP_SUL!K477="","*",SP_SUL!K477)</f>
        <v>*</v>
      </c>
      <c r="O455" s="271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71" t="str">
        <f>IF(SP_SUL!K478="","*",SP_SUL!K478)</f>
        <v>*</v>
      </c>
      <c r="O456" s="271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71" t="str">
        <f>IF(SP_SUL!K479="","*",SP_SUL!K479)</f>
        <v>*</v>
      </c>
      <c r="O457" s="271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71" t="str">
        <f>IF(SP_SUL!K480="","*",SP_SUL!K480)</f>
        <v>*</v>
      </c>
      <c r="O458" s="271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71" t="str">
        <f>IF(SP_SUL!K481="","*",SP_SUL!K481)</f>
        <v>*</v>
      </c>
      <c r="O459" s="271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71" t="str">
        <f>IF(SP_SUL!K482="","*",SP_SUL!K482)</f>
        <v>*</v>
      </c>
      <c r="O460" s="271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71" t="str">
        <f>IF(SP_SUL!K483="","*",SP_SUL!K483)</f>
        <v>*</v>
      </c>
      <c r="O461" s="271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71" t="str">
        <f>IF(SP_SUL!K484="","*",SP_SUL!K484)</f>
        <v>*</v>
      </c>
      <c r="O462" s="271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71" t="str">
        <f>IF(SP_SUL!K485="","*",SP_SUL!K485)</f>
        <v>*</v>
      </c>
      <c r="O463" s="271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71" t="str">
        <f>IF(SP_SUL!K486="","*",SP_SUL!K486)</f>
        <v>*</v>
      </c>
      <c r="O464" s="271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71" t="str">
        <f>IF(SP_SUL!K487="","*",SP_SUL!K487)</f>
        <v>*</v>
      </c>
      <c r="O465" s="271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71" t="str">
        <f>IF(SP_SUL!K488="","*",SP_SUL!K488)</f>
        <v>*</v>
      </c>
      <c r="O466" s="271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71" t="str">
        <f>IF(SP_SUL!K489="","*",SP_SUL!K489)</f>
        <v>*</v>
      </c>
      <c r="O467" s="271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71" t="str">
        <f>IF(SP_SUL!K490="","*",SP_SUL!K490)</f>
        <v>*</v>
      </c>
      <c r="O468" s="271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71" t="str">
        <f>IF(SP_SUL!K491="","*",SP_SUL!K491)</f>
        <v>*</v>
      </c>
      <c r="O469" s="271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71" t="str">
        <f>IF(SP_SUL!K523="","*",SP_SUL!K523)</f>
        <v>*</v>
      </c>
      <c r="O470" s="271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71" t="str">
        <f>IF(SP_SUL!K524="","*",SP_SUL!K524)</f>
        <v>*</v>
      </c>
      <c r="O471" s="271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71" t="e">
        <f>IF(SP_SUL!#REF!="","*",SP_SUL!#REF!)</f>
        <v>#REF!</v>
      </c>
      <c r="O472" s="271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71" t="e">
        <f>IF(SP_SUL!#REF!="","*",SP_SUL!#REF!)</f>
        <v>#REF!</v>
      </c>
      <c r="O473" s="271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71" t="e">
        <f>IF(SP_SUL!#REF!="","*",SP_SUL!#REF!)</f>
        <v>#REF!</v>
      </c>
      <c r="O474" s="271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71" t="str">
        <f>IF(SP_SUL!K525="","*",SP_SUL!K525)</f>
        <v>*</v>
      </c>
      <c r="O475" s="271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71" t="str">
        <f>IF(SP_SUL!K526="","*",SP_SUL!K526)</f>
        <v>*</v>
      </c>
      <c r="O476" s="271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71" t="str">
        <f>IF(SP_SUL!K527="","*",SP_SUL!K527)</f>
        <v>*</v>
      </c>
      <c r="O477" s="271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71" t="str">
        <f>IF(SP_SUL!K528="","*",SP_SUL!K528)</f>
        <v>*</v>
      </c>
      <c r="O478" s="271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71" t="str">
        <f>IF(SP_SUL!K529="","*",SP_SUL!K529)</f>
        <v>*</v>
      </c>
      <c r="O479" s="271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71" t="str">
        <f>IF(SP_SUL!K530="","*",SP_SUL!K530)</f>
        <v>*</v>
      </c>
      <c r="O480" s="271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71" t="str">
        <f>IF(SP_SUL!K531="","*",SP_SUL!K531)</f>
        <v>*</v>
      </c>
      <c r="O481" s="271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71" t="str">
        <f>IF(SP_SUL!K532="","*",SP_SUL!K532)</f>
        <v>*</v>
      </c>
      <c r="O482" s="271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71" t="str">
        <f>IF(SP_SUL!K533="","*",SP_SUL!K533)</f>
        <v>*</v>
      </c>
      <c r="O483" s="271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71" t="str">
        <f>IF(SP_SUL!K534="","*",SP_SUL!K534)</f>
        <v>*</v>
      </c>
      <c r="O484" s="271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71" t="str">
        <f>IF(SP_SUL!K535="","*",SP_SUL!K535)</f>
        <v>*</v>
      </c>
      <c r="O485" s="271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71" t="str">
        <f>IF(SP_SUL!K536="","*",SP_SUL!K536)</f>
        <v>*</v>
      </c>
      <c r="O486" s="271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71" t="str">
        <f>IF(SP_SUL!K537="","*",SP_SUL!K537)</f>
        <v>*</v>
      </c>
      <c r="O487" s="271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71" t="str">
        <f>IF(SP_SUL!K538="","*",SP_SUL!K538)</f>
        <v>*</v>
      </c>
      <c r="O488" s="271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71" t="str">
        <f>IF(SP_SUL!K539="","*",SP_SUL!K539)</f>
        <v>*</v>
      </c>
      <c r="O489" s="271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71" t="str">
        <f>IF(SP_SUL!K540="","*",SP_SUL!K540)</f>
        <v>*</v>
      </c>
      <c r="O490" s="271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71" t="str">
        <f>IF(SP_SUL!K541="","*",SP_SUL!K541)</f>
        <v>*</v>
      </c>
      <c r="O491" s="271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71" t="str">
        <f>IF(SP_SUL!K542="","*",SP_SUL!K542)</f>
        <v>*</v>
      </c>
      <c r="O492" s="271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71" t="str">
        <f>IF(SP_SUL!K543="","*",SP_SUL!K543)</f>
        <v>*</v>
      </c>
      <c r="O493" s="271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71" t="str">
        <f>IF(SP_SUL!K544="","*",SP_SUL!K544)</f>
        <v>*</v>
      </c>
      <c r="O494" s="271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71" t="str">
        <f>IF(SP_SUL!K545="","*",SP_SUL!K545)</f>
        <v>*</v>
      </c>
      <c r="O495" s="271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71" t="str">
        <f>IF(SP_SUL!K546="","*",SP_SUL!K546)</f>
        <v>*</v>
      </c>
      <c r="O496" s="271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71" t="str">
        <f>IF(SP_SUL!K547="","*",SP_SUL!K547)</f>
        <v>*</v>
      </c>
      <c r="O497" s="271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71" t="str">
        <f>IF(SP_SUL!K585="","*",SP_SUL!K585)</f>
        <v>*</v>
      </c>
      <c r="O498" s="271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71" t="str">
        <f>IF(SP_SUL!K586="","*",SP_SUL!K586)</f>
        <v>*</v>
      </c>
      <c r="O499" s="271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71" t="str">
        <f>IF(SP_SUL!K587="","*",SP_SUL!K587)</f>
        <v>*</v>
      </c>
      <c r="O500" s="271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71" t="str">
        <f>IF(SP_SUL!K588="","*",SP_SUL!K588)</f>
        <v>*</v>
      </c>
      <c r="O501" s="271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71" t="str">
        <f>IF(SP_SUL!K589="","*",SP_SUL!K589)</f>
        <v>*</v>
      </c>
      <c r="O502" s="271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71" t="str">
        <f>IF(SP_SUL!K590="","*",SP_SUL!K590)</f>
        <v>*</v>
      </c>
      <c r="O503" s="271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71" t="str">
        <f>IF(SP_SUL!K591="","*",SP_SUL!K591)</f>
        <v>*</v>
      </c>
      <c r="O504" s="271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71" t="str">
        <f>IF(SP_SUL!K592="","*",SP_SUL!K592)</f>
        <v>*</v>
      </c>
      <c r="O505" s="271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71" t="str">
        <f>IF(SP_SUL!K593="","*",SP_SUL!K593)</f>
        <v>*</v>
      </c>
      <c r="O506" s="271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71" t="str">
        <f>IF(SP_SUL!K594="","*",SP_SUL!K594)</f>
        <v>*</v>
      </c>
      <c r="O507" s="271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71" t="str">
        <f>IF(SP_SUL!K595="","*",SP_SUL!K595)</f>
        <v>*</v>
      </c>
      <c r="O508" s="271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71" t="str">
        <f>IF(SP_SUL!K596="","*",SP_SUL!K596)</f>
        <v>*</v>
      </c>
      <c r="O509" s="271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71" t="str">
        <f>IF(SP_SUL!K597="","*",SP_SUL!K597)</f>
        <v>*</v>
      </c>
      <c r="O510" s="271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71" t="str">
        <f>IF(SP_SUL!K598="","*",SP_SUL!K598)</f>
        <v>*</v>
      </c>
      <c r="O511" s="271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71" t="str">
        <f>IF(SP_SUL!K599="","*",SP_SUL!K599)</f>
        <v>*</v>
      </c>
      <c r="O512" s="271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71" t="str">
        <f>IF(SP_SUL!K600="","*",SP_SUL!K600)</f>
        <v>*</v>
      </c>
      <c r="O513" s="271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71" t="str">
        <f>IF(SP_SUL!K601="","*",SP_SUL!K601)</f>
        <v>*</v>
      </c>
      <c r="O514" s="271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71" t="str">
        <f>IF(SP_SUL!K602="","*",SP_SUL!K602)</f>
        <v>*</v>
      </c>
      <c r="O515" s="271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71" t="str">
        <f>IF(SP_SUL!K603="","*",SP_SUL!K603)</f>
        <v>*</v>
      </c>
      <c r="O516" s="271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71" t="str">
        <f>IF(SP_SUL!K604="","*",SP_SUL!K604)</f>
        <v>*</v>
      </c>
      <c r="O517" s="271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71" t="str">
        <f>IF(SP_SUL!K605="","*",SP_SUL!K605)</f>
        <v>*</v>
      </c>
      <c r="O518" s="271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71" t="str">
        <f>IF(SP_SUL!K606="","*",SP_SUL!K606)</f>
        <v>*</v>
      </c>
      <c r="O519" s="271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71" t="str">
        <f>IF(SP_SUL!K607="","*",SP_SUL!K607)</f>
        <v>*</v>
      </c>
      <c r="O520" s="271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71" t="str">
        <f>IF(SP_SUL!K608="","*",SP_SUL!K608)</f>
        <v>*</v>
      </c>
      <c r="O521" s="271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71" t="str">
        <f>IF(SP_SUL!K609="","*",SP_SUL!K609)</f>
        <v>*</v>
      </c>
      <c r="O522" s="271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71" t="str">
        <f>IF(SP_SUL!K610="","*",SP_SUL!K610)</f>
        <v>*</v>
      </c>
      <c r="O523" s="271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71" t="str">
        <f>IF(SP_SUL!K611="","*",SP_SUL!K611)</f>
        <v>*</v>
      </c>
      <c r="O524" s="271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71" t="str">
        <f>IF(SP_SUL!K612="","*",SP_SUL!K612)</f>
        <v>*</v>
      </c>
      <c r="O525" s="271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71" t="str">
        <f>IF(SP_SUL!K613="","*",SP_SUL!K613)</f>
        <v>*</v>
      </c>
      <c r="O526" s="271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71" t="str">
        <f>IF(SP_SUL!K614="","*",SP_SUL!K614)</f>
        <v>*</v>
      </c>
      <c r="O527" s="271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71" t="str">
        <f>IF(SP_SUL!K615="","*",SP_SUL!K615)</f>
        <v>*</v>
      </c>
      <c r="O528" s="271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71" t="str">
        <f>IF(SP_SUL!K616="","*",SP_SUL!K616)</f>
        <v>*</v>
      </c>
      <c r="O529" s="271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71" t="str">
        <f>IF(SP_SUL!K617="","*",SP_SUL!K617)</f>
        <v>*</v>
      </c>
      <c r="O530" s="271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71" t="str">
        <f>IF(SP_SUL!K618="","*",SP_SUL!K618)</f>
        <v>*</v>
      </c>
      <c r="O531" s="271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71" t="str">
        <f>IF(SP_SUL!K619="","*",SP_SUL!K619)</f>
        <v>*</v>
      </c>
      <c r="O532" s="271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71" t="str">
        <f>IF(SP_SUL!K620="","*",SP_SUL!K620)</f>
        <v>*</v>
      </c>
      <c r="O533" s="271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71" t="str">
        <f>IF(SP_SUL!K621="","*",SP_SUL!K621)</f>
        <v>*</v>
      </c>
      <c r="O534" s="271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71" t="str">
        <f>IF(SP_SUL!K622="","*",SP_SUL!K622)</f>
        <v>*</v>
      </c>
      <c r="O535" s="271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71" t="str">
        <f>IF(SP_SUL!K623="","*",SP_SUL!K623)</f>
        <v>*</v>
      </c>
      <c r="O536" s="271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71" t="str">
        <f>IF(SP_SUL!K624="","*",SP_SUL!K624)</f>
        <v>*</v>
      </c>
      <c r="O537" s="271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71" t="str">
        <f>IF(SP_SUL!K625="","*",SP_SUL!K625)</f>
        <v>*</v>
      </c>
      <c r="O538" s="271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71" t="str">
        <f>IF(SP_SUL!K626="","*",SP_SUL!K626)</f>
        <v>*</v>
      </c>
      <c r="O539" s="271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71" t="str">
        <f>IF(SP_SUL!K627="","*",SP_SUL!K627)</f>
        <v>*</v>
      </c>
      <c r="O540" s="271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71" t="str">
        <f>IF(SP_SUL!K628="","*",SP_SUL!K628)</f>
        <v>*</v>
      </c>
      <c r="O541" s="271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71" t="str">
        <f>IF(SP_SUL!K629="","*",SP_SUL!K629)</f>
        <v>*</v>
      </c>
      <c r="O542" s="271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71" t="str">
        <f>IF(SP_SUL!K630="","*",SP_SUL!K630)</f>
        <v>*</v>
      </c>
      <c r="O543" s="271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71" t="str">
        <f>IF(SP_SUL!K631="","*",SP_SUL!K631)</f>
        <v>*</v>
      </c>
      <c r="O544" s="271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71" t="str">
        <f>IF(SP_SUL!K632="","*",SP_SUL!K632)</f>
        <v>*</v>
      </c>
      <c r="O545" s="271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71" t="str">
        <f>IF(SP_SUL!K633="","*",SP_SUL!K633)</f>
        <v>*</v>
      </c>
      <c r="O546" s="271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71" t="str">
        <f>IF(SP_SUL!K634="","*",SP_SUL!K634)</f>
        <v>*</v>
      </c>
      <c r="O547" s="271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71" t="str">
        <f>IF(SP_SUL!K635="","*",SP_SUL!K635)</f>
        <v>*</v>
      </c>
      <c r="O548" s="271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71" t="str">
        <f>IF(SP_SUL!K636="","*",SP_SUL!K636)</f>
        <v>*</v>
      </c>
      <c r="O549" s="271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71" t="str">
        <f>IF(SP_SUL!K637="","*",SP_SUL!K637)</f>
        <v>*</v>
      </c>
      <c r="O550" s="271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71" t="str">
        <f>IF(SP_SUL!K638="","*",SP_SUL!K638)</f>
        <v>*</v>
      </c>
      <c r="O551" s="271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71" t="str">
        <f>IF(SP_SUL!K639="","*",SP_SUL!K639)</f>
        <v>*</v>
      </c>
      <c r="O552" s="271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71" t="str">
        <f>IF(SP_SUL!K640="","*",SP_SUL!K640)</f>
        <v>*</v>
      </c>
      <c r="O553" s="271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71" t="str">
        <f>IF(SP_SUL!K641="","*",SP_SUL!K641)</f>
        <v>*</v>
      </c>
      <c r="O554" s="271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71" t="str">
        <f>IF(SP_SUL!K642="","*",SP_SUL!K642)</f>
        <v>*</v>
      </c>
      <c r="O555" s="271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71" t="str">
        <f>IF(SP_SUL!K643="","*",SP_SUL!K643)</f>
        <v>*</v>
      </c>
      <c r="O556" s="271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71" t="str">
        <f>IF(SP_SUL!K644="","*",SP_SUL!K644)</f>
        <v>*</v>
      </c>
      <c r="O557" s="271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71" t="str">
        <f>IF(SP_SUL!K645="","*",SP_SUL!K645)</f>
        <v>*</v>
      </c>
      <c r="O558" s="271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71" t="str">
        <f>IF(SP_SUL!K646="","*",SP_SUL!K646)</f>
        <v>*</v>
      </c>
      <c r="O559" s="271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71" t="str">
        <f>IF(SP_SUL!K647="","*",SP_SUL!K647)</f>
        <v>*</v>
      </c>
      <c r="O560" s="271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71" t="str">
        <f>IF(SP_SUL!K648="","*",SP_SUL!K648)</f>
        <v>*</v>
      </c>
      <c r="O561" s="271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71" t="str">
        <f>IF(SP_SUL!K649="","*",SP_SUL!K649)</f>
        <v>*</v>
      </c>
      <c r="O562" s="271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71" t="str">
        <f>IF(SP_SUL!K650="","*",SP_SUL!K650)</f>
        <v>*</v>
      </c>
      <c r="O563" s="271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71" t="str">
        <f>IF(SP_SUL!K651="","*",SP_SUL!K651)</f>
        <v>*</v>
      </c>
      <c r="O564" s="271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71" t="str">
        <f>IF(SP_SUL!K652="","*",SP_SUL!K652)</f>
        <v>*</v>
      </c>
      <c r="O565" s="271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71" t="str">
        <f>IF(SP_SUL!K653="","*",SP_SUL!K653)</f>
        <v>*</v>
      </c>
      <c r="O566" s="271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71" t="str">
        <f>IF(SP_SUL!K654="","*",SP_SUL!K654)</f>
        <v>*</v>
      </c>
      <c r="O567" s="271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71" t="str">
        <f>IF(SP_SUL!K655="","*",SP_SUL!K655)</f>
        <v>*</v>
      </c>
      <c r="O568" s="271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71" t="str">
        <f>IF(SP_SUL!K656="","*",SP_SUL!K656)</f>
        <v>*</v>
      </c>
      <c r="O569" s="271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71" t="str">
        <f>IF(SP_SUL!K657="","*",SP_SUL!K657)</f>
        <v>*</v>
      </c>
      <c r="O570" s="271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71" t="str">
        <f>IF(SP_SUL!K658="","*",SP_SUL!K658)</f>
        <v>*</v>
      </c>
      <c r="O571" s="271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71" t="str">
        <f>IF(SP_SUL!K659="","*",SP_SUL!K659)</f>
        <v>*</v>
      </c>
      <c r="O572" s="271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71" t="str">
        <f>IF(SP_SUL!K660="","*",SP_SUL!K660)</f>
        <v>*</v>
      </c>
      <c r="O573" s="271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71" t="str">
        <f>IF(SP_SUL!K661="","*",SP_SUL!K661)</f>
        <v>*</v>
      </c>
      <c r="O574" s="271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71" t="str">
        <f>IF(SP_SUL!K662="","*",SP_SUL!K662)</f>
        <v>*</v>
      </c>
      <c r="O575" s="271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71" t="str">
        <f>IF(SP_SUL!K663="","*",SP_SUL!K663)</f>
        <v>*</v>
      </c>
      <c r="O576" s="271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71" t="str">
        <f>IF(SP_SUL!K664="","*",SP_SUL!K664)</f>
        <v>*</v>
      </c>
      <c r="O577" s="271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71" t="str">
        <f>IF(SP_SUL!K665="","*",SP_SUL!K665)</f>
        <v>*</v>
      </c>
      <c r="O578" s="271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71" t="str">
        <f>IF(SP_SUL!K666="","*",SP_SUL!K666)</f>
        <v>*</v>
      </c>
      <c r="O579" s="271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71" t="str">
        <f>IF(SP_SUL!K667="","*",SP_SUL!K667)</f>
        <v>*</v>
      </c>
      <c r="O580" s="271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71" t="str">
        <f>IF(SP_SUL!K668="","*",SP_SUL!K668)</f>
        <v>*</v>
      </c>
      <c r="O581" s="271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71" t="str">
        <f>IF(SP_SUL!K669="","*",SP_SUL!K669)</f>
        <v>*</v>
      </c>
      <c r="O582" s="271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71" t="str">
        <f>IF(SP_SUL!K670="","*",SP_SUL!K670)</f>
        <v>*</v>
      </c>
      <c r="O583" s="271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71" t="str">
        <f>IF(SP_SUL!K671="","*",SP_SUL!K671)</f>
        <v>*</v>
      </c>
      <c r="O584" s="271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71" t="str">
        <f>IF(SP_SUL!K672="","*",SP_SUL!K672)</f>
        <v>*</v>
      </c>
      <c r="O585" s="271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71" t="str">
        <f>IF(SP_SUL!K673="","*",SP_SUL!K673)</f>
        <v>*</v>
      </c>
      <c r="O586" s="271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71" t="str">
        <f>IF(SP_SUL!K674="","*",SP_SUL!K674)</f>
        <v>*</v>
      </c>
      <c r="O587" s="271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71" t="str">
        <f>IF(SP_SUL!K675="","*",SP_SUL!K675)</f>
        <v>*</v>
      </c>
      <c r="O588" s="271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71" t="str">
        <f>IF(SP_SUL!K676="","*",SP_SUL!K676)</f>
        <v>*</v>
      </c>
      <c r="O589" s="271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71" t="str">
        <f>IF(SP_SUL!K677="","*",SP_SUL!K677)</f>
        <v>*</v>
      </c>
      <c r="O590" s="271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71" t="str">
        <f>IF(SP_SUL!K678="","*",SP_SUL!K678)</f>
        <v>*</v>
      </c>
      <c r="O591" s="271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71" t="str">
        <f>IF(SP_SUL!K679="","*",SP_SUL!K679)</f>
        <v>*</v>
      </c>
      <c r="O592" s="271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71" t="str">
        <f>IF(SP_SUL!K680="","*",SP_SUL!K680)</f>
        <v>*</v>
      </c>
      <c r="O593" s="271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71" t="str">
        <f>IF(SP_SUL!K681="","*",SP_SUL!K681)</f>
        <v>*</v>
      </c>
      <c r="O594" s="271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71" t="str">
        <f>IF(SP_SUL!K682="","*",SP_SUL!K682)</f>
        <v>*</v>
      </c>
      <c r="O595" s="271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71" t="str">
        <f>IF(SP_SUL!K683="","*",SP_SUL!K683)</f>
        <v>*</v>
      </c>
      <c r="O596" s="271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71" t="str">
        <f>IF(SP_SUL!K684="","*",SP_SUL!K684)</f>
        <v>*</v>
      </c>
      <c r="O597" s="271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71" t="str">
        <f>IF(SP_SUL!K685="","*",SP_SUL!K685)</f>
        <v>*</v>
      </c>
      <c r="O598" s="271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71" t="str">
        <f>IF(SP_SUL!K686="","*",SP_SUL!K686)</f>
        <v>*</v>
      </c>
      <c r="O599" s="271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71" t="str">
        <f>IF(SP_SUL!K687="","*",SP_SUL!K687)</f>
        <v>*</v>
      </c>
      <c r="O600" s="271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71" t="str">
        <f>IF(SP_SUL!K688="","*",SP_SUL!K688)</f>
        <v>*</v>
      </c>
      <c r="O601" s="271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71" t="str">
        <f>IF(SP_SUL!K689="","*",SP_SUL!K689)</f>
        <v>*</v>
      </c>
      <c r="O602" s="271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71" t="str">
        <f>IF(SP_SUL!K690="","*",SP_SUL!K690)</f>
        <v>*</v>
      </c>
      <c r="O603" s="271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71" t="str">
        <f>IF(SP_SUL!K691="","*",SP_SUL!K691)</f>
        <v>*</v>
      </c>
      <c r="O604" s="271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71" t="str">
        <f>IF(SP_SUL!K692="","*",SP_SUL!K692)</f>
        <v>*</v>
      </c>
      <c r="O605" s="271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71" t="str">
        <f>IF(SP_SUL!K693="","*",SP_SUL!K693)</f>
        <v>*</v>
      </c>
      <c r="O606" s="271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71" t="str">
        <f>IF(SP_SUL!K694="","*",SP_SUL!K694)</f>
        <v>*</v>
      </c>
      <c r="O607" s="271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71" t="str">
        <f>IF(SP_SUL!K695="","*",SP_SUL!K695)</f>
        <v>*</v>
      </c>
      <c r="O608" s="271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71" t="str">
        <f>IF(SP_SUL!K696="","*",SP_SUL!K696)</f>
        <v>*</v>
      </c>
      <c r="O609" s="271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71" t="str">
        <f>IF(SP_SUL!K697="","*",SP_SUL!K697)</f>
        <v>*</v>
      </c>
      <c r="O610" s="271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71" t="str">
        <f>IF(SP_SUL!K698="","*",SP_SUL!K698)</f>
        <v>*</v>
      </c>
      <c r="O611" s="271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71" t="str">
        <f>IF(SP_SUL!K699="","*",SP_SUL!K699)</f>
        <v>*</v>
      </c>
      <c r="O612" s="271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71" t="str">
        <f>IF(SP_SUL!K700="","*",SP_SUL!K700)</f>
        <v>*</v>
      </c>
      <c r="O613" s="271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71" t="str">
        <f>IF(SP_SUL!K701="","*",SP_SUL!K701)</f>
        <v>*</v>
      </c>
      <c r="O614" s="271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71" t="str">
        <f>IF(SP_SUL!K702="","*",SP_SUL!K702)</f>
        <v>*</v>
      </c>
      <c r="O615" s="271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71" t="str">
        <f>IF(SP_SUL!K703="","*",SP_SUL!K703)</f>
        <v>*</v>
      </c>
      <c r="O616" s="271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72" t="str">
        <f>IF(SP_SUL!K638="","*",SP_SUL!K638)</f>
        <v>*</v>
      </c>
      <c r="O617" s="272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71" t="str">
        <f>IF(SP_SUL!K639="","*",SP_SUL!K639)</f>
        <v>*</v>
      </c>
      <c r="O618" s="271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72" t="str">
        <f>IF(SP_SUL!K640="","*",SP_SUL!K640)</f>
        <v>*</v>
      </c>
      <c r="O619" s="272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72" t="str">
        <f>IF(SP_SUL!K641="","*",SP_SUL!K641)</f>
        <v>*</v>
      </c>
      <c r="O620" s="272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71" t="str">
        <f>IF(SP_SUL!K642="","*",SP_SUL!K642)</f>
        <v>*</v>
      </c>
      <c r="O621" s="271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72" t="str">
        <f>IF(SP_SUL!K643="","*",SP_SUL!K643)</f>
        <v>*</v>
      </c>
      <c r="O622" s="272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72" t="str">
        <f>IF(SP_SUL!K644="","*",SP_SUL!K644)</f>
        <v>*</v>
      </c>
      <c r="O623" s="272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71" t="str">
        <f>IF(SP_SUL!K645="","*",SP_SUL!K645)</f>
        <v>*</v>
      </c>
      <c r="O624" s="271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72" t="str">
        <f>IF(SP_SUL!K646="","*",SP_SUL!K646)</f>
        <v>*</v>
      </c>
      <c r="O625" s="272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72" t="str">
        <f>IF(SP_SUL!K647="","*",SP_SUL!K647)</f>
        <v>*</v>
      </c>
      <c r="O626" s="272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71" t="str">
        <f>IF(SP_SUL!K648="","*",SP_SUL!K648)</f>
        <v>*</v>
      </c>
      <c r="O627" s="271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72" t="str">
        <f>IF(SP_SUL!K649="","*",SP_SUL!K649)</f>
        <v>*</v>
      </c>
      <c r="O628" s="272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72" t="str">
        <f>IF(SP_SUL!K650="","*",SP_SUL!K650)</f>
        <v>*</v>
      </c>
      <c r="O629" s="272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71" t="str">
        <f>IF(SP_SUL!K651="","*",SP_SUL!K651)</f>
        <v>*</v>
      </c>
      <c r="O630" s="271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72" t="str">
        <f>IF(SP_SUL!K652="","*",SP_SUL!K652)</f>
        <v>*</v>
      </c>
      <c r="O631" s="272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72" t="str">
        <f>IF(SP_SUL!K653="","*",SP_SUL!K653)</f>
        <v>*</v>
      </c>
      <c r="O632" s="272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71" t="str">
        <f>IF(SP_SUL!K654="","*",SP_SUL!K654)</f>
        <v>*</v>
      </c>
      <c r="O633" s="271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72" t="str">
        <f>IF(SP_SUL!K655="","*",SP_SUL!K655)</f>
        <v>*</v>
      </c>
      <c r="O634" s="272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72" t="str">
        <f>IF(SP_SUL!K656="","*",SP_SUL!K656)</f>
        <v>*</v>
      </c>
      <c r="O635" s="272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71" t="str">
        <f>IF(SP_SUL!K657="","*",SP_SUL!K657)</f>
        <v>*</v>
      </c>
      <c r="O636" s="271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72" t="str">
        <f>IF(SP_SUL!K658="","*",SP_SUL!K658)</f>
        <v>*</v>
      </c>
      <c r="O637" s="272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72" t="str">
        <f>IF(SP_SUL!K659="","*",SP_SUL!K659)</f>
        <v>*</v>
      </c>
      <c r="O638" s="272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71" t="str">
        <f>IF(SP_SUL!K660="","*",SP_SUL!K660)</f>
        <v>*</v>
      </c>
      <c r="O639" s="271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72" t="str">
        <f>IF(SP_SUL!K661="","*",SP_SUL!K661)</f>
        <v>*</v>
      </c>
      <c r="O640" s="272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72" t="str">
        <f>IF(SP_SUL!K662="","*",SP_SUL!K662)</f>
        <v>*</v>
      </c>
      <c r="O641" s="272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71" t="str">
        <f>IF(SP_SUL!K663="","*",SP_SUL!K663)</f>
        <v>*</v>
      </c>
      <c r="O642" s="271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72" t="str">
        <f>IF(SP_SUL!K664="","*",SP_SUL!K664)</f>
        <v>*</v>
      </c>
      <c r="O643" s="272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72" t="str">
        <f>IF(SP_SUL!K665="","*",SP_SUL!K665)</f>
        <v>*</v>
      </c>
      <c r="O644" s="272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71" t="str">
        <f>IF(SP_SUL!K666="","*",SP_SUL!K666)</f>
        <v>*</v>
      </c>
      <c r="O645" s="271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72" t="str">
        <f>IF(SP_SUL!K667="","*",SP_SUL!K667)</f>
        <v>*</v>
      </c>
      <c r="O646" s="272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72" t="str">
        <f>IF(SP_SUL!K668="","*",SP_SUL!K668)</f>
        <v>*</v>
      </c>
      <c r="O647" s="272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71" t="str">
        <f>IF(SP_SUL!K669="","*",SP_SUL!K669)</f>
        <v>*</v>
      </c>
      <c r="O648" s="271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72" t="str">
        <f>IF(SP_SUL!K670="","*",SP_SUL!K670)</f>
        <v>*</v>
      </c>
      <c r="O649" s="272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72" t="str">
        <f>IF(SP_SUL!K671="","*",SP_SUL!K671)</f>
        <v>*</v>
      </c>
      <c r="O650" s="272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71" t="str">
        <f>IF(SP_SUL!K672="","*",SP_SUL!K672)</f>
        <v>*</v>
      </c>
      <c r="O651" s="271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72" t="str">
        <f>IF(SP_SUL!K673="","*",SP_SUL!K673)</f>
        <v>*</v>
      </c>
      <c r="O652" s="272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72" t="str">
        <f>IF(SP_SUL!K674="","*",SP_SUL!K674)</f>
        <v>*</v>
      </c>
      <c r="O653" s="272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71" t="str">
        <f>IF(SP_SUL!K675="","*",SP_SUL!K675)</f>
        <v>*</v>
      </c>
      <c r="O654" s="271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72" t="str">
        <f>IF(SP_SUL!K676="","*",SP_SUL!K676)</f>
        <v>*</v>
      </c>
      <c r="O655" s="272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72" t="str">
        <f>IF(SP_SUL!K677="","*",SP_SUL!K677)</f>
        <v>*</v>
      </c>
      <c r="O656" s="272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71" t="str">
        <f>IF(SP_SUL!K678="","*",SP_SUL!K678)</f>
        <v>*</v>
      </c>
      <c r="O657" s="271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72" t="str">
        <f>IF(SP_SUL!K679="","*",SP_SUL!K679)</f>
        <v>*</v>
      </c>
      <c r="O658" s="272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72" t="str">
        <f>IF(SP_SUL!K680="","*",SP_SUL!K680)</f>
        <v>*</v>
      </c>
      <c r="O659" s="272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71" t="str">
        <f>IF(SP_SUL!K681="","*",SP_SUL!K681)</f>
        <v>*</v>
      </c>
      <c r="O660" s="271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72" t="str">
        <f>IF(SP_SUL!K682="","*",SP_SUL!K682)</f>
        <v>*</v>
      </c>
      <c r="O661" s="272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72" t="str">
        <f>IF(SP_SUL!K683="","*",SP_SUL!K683)</f>
        <v>*</v>
      </c>
      <c r="O662" s="272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71" t="str">
        <f>IF(SP_SUL!K684="","*",SP_SUL!K684)</f>
        <v>*</v>
      </c>
      <c r="O663" s="271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72" t="str">
        <f>IF(SP_SUL!K685="","*",SP_SUL!K685)</f>
        <v>*</v>
      </c>
      <c r="O664" s="272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72" t="str">
        <f>IF(SP_SUL!K686="","*",SP_SUL!K686)</f>
        <v>*</v>
      </c>
      <c r="O665" s="272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71" t="str">
        <f>IF(SP_SUL!K687="","*",SP_SUL!K687)</f>
        <v>*</v>
      </c>
      <c r="O666" s="271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72" t="str">
        <f>IF(SP_SUL!K688="","*",SP_SUL!K688)</f>
        <v>*</v>
      </c>
      <c r="O667" s="272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72" t="str">
        <f>IF(SP_SUL!K689="","*",SP_SUL!K689)</f>
        <v>*</v>
      </c>
      <c r="O668" s="272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71" t="str">
        <f>IF(SP_SUL!K690="","*",SP_SUL!K690)</f>
        <v>*</v>
      </c>
      <c r="O669" s="271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72" t="str">
        <f>IF(SP_SUL!K691="","*",SP_SUL!K691)</f>
        <v>*</v>
      </c>
      <c r="O670" s="272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72" t="str">
        <f>IF(SP_SUL!K692="","*",SP_SUL!K692)</f>
        <v>*</v>
      </c>
      <c r="O671" s="272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71" t="str">
        <f>IF(SP_SUL!K693="","*",SP_SUL!K693)</f>
        <v>*</v>
      </c>
      <c r="O672" s="271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72" t="str">
        <f>IF(SP_SUL!K694="","*",SP_SUL!K694)</f>
        <v>*</v>
      </c>
      <c r="O673" s="272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72" t="str">
        <f>IF(SP_SUL!K695="","*",SP_SUL!K695)</f>
        <v>*</v>
      </c>
      <c r="O674" s="272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71" t="str">
        <f>IF(SP_SUL!K696="","*",SP_SUL!K696)</f>
        <v>*</v>
      </c>
      <c r="O675" s="271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72" t="str">
        <f>IF(SP_SUL!K697="","*",SP_SUL!K697)</f>
        <v>*</v>
      </c>
      <c r="O676" s="272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72" t="str">
        <f>IF(SP_SUL!K698="","*",SP_SUL!K698)</f>
        <v>*</v>
      </c>
      <c r="O677" s="272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71" t="str">
        <f>IF(SP_SUL!K699="","*",SP_SUL!K699)</f>
        <v>*</v>
      </c>
      <c r="O678" s="271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72" t="str">
        <f>IF(SP_SUL!K700="","*",SP_SUL!K700)</f>
        <v>*</v>
      </c>
      <c r="O679" s="272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72" t="str">
        <f>IF(SP_SUL!K701="","*",SP_SUL!K701)</f>
        <v>*</v>
      </c>
      <c r="O680" s="272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71" t="str">
        <f>IF(SP_SUL!K702="","*",SP_SUL!K702)</f>
        <v>*</v>
      </c>
      <c r="O681" s="271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72" t="str">
        <f>IF(SP_SUL!K703="","*",SP_SUL!K703)</f>
        <v>*</v>
      </c>
      <c r="O682" s="272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72" t="str">
        <f>IF(SP_SUL!K704="","*",SP_SUL!K704)</f>
        <v>*</v>
      </c>
      <c r="O683" s="272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71" t="str">
        <f>IF(SP_SUL!K705="","*",SP_SUL!K705)</f>
        <v>*</v>
      </c>
      <c r="O684" s="271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72" t="str">
        <f>IF(SP_SUL!K706="","*",SP_SUL!K706)</f>
        <v>*</v>
      </c>
      <c r="O685" s="272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72" t="str">
        <f>IF(SP_SUL!K707="","*",SP_SUL!K707)</f>
        <v>*</v>
      </c>
      <c r="O686" s="272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71" t="str">
        <f>IF(SP_SUL!K708="","*",SP_SUL!K708)</f>
        <v>*</v>
      </c>
      <c r="O687" s="271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72" t="str">
        <f>IF(SP_SUL!K709="","*",SP_SUL!K709)</f>
        <v>*</v>
      </c>
      <c r="O688" s="272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72" t="str">
        <f>IF(SP_SUL!K710="","*",SP_SUL!K710)</f>
        <v>*</v>
      </c>
      <c r="O689" s="272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71" t="str">
        <f>IF(SP_SUL!K711="","*",SP_SUL!K711)</f>
        <v>*</v>
      </c>
      <c r="O690" s="271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72" t="str">
        <f>IF(SP_SUL!K712="","*",SP_SUL!K712)</f>
        <v>*</v>
      </c>
      <c r="O691" s="272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72" t="str">
        <f>IF(SP_SUL!K713="","*",SP_SUL!K713)</f>
        <v>*</v>
      </c>
      <c r="O692" s="272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71" t="str">
        <f>IF(SP_SUL!K714="","*",SP_SUL!K714)</f>
        <v>*</v>
      </c>
      <c r="O693" s="271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72" t="str">
        <f>IF(SP_SUL!K715="","*",SP_SUL!K715)</f>
        <v>*</v>
      </c>
      <c r="O694" s="272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72" t="str">
        <f>IF(SP_SUL!K716="","*",SP_SUL!K716)</f>
        <v>*</v>
      </c>
      <c r="O695" s="272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71" t="str">
        <f>IF(SP_SUL!K717="","*",SP_SUL!K717)</f>
        <v>*</v>
      </c>
      <c r="O696" s="271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72" t="str">
        <f>IF(SP_SUL!K718="","*",SP_SUL!K718)</f>
        <v>*</v>
      </c>
      <c r="O697" s="272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72" t="str">
        <f>IF(SP_SUL!K719="","*",SP_SUL!K719)</f>
        <v>*</v>
      </c>
      <c r="O698" s="272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71" t="str">
        <f>IF(SP_SUL!K720="","*",SP_SUL!K720)</f>
        <v>*</v>
      </c>
      <c r="O699" s="271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72" t="str">
        <f>IF(SP_SUL!K721="","*",SP_SUL!K721)</f>
        <v>*</v>
      </c>
      <c r="O700" s="272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72" t="str">
        <f>IF(SP_SUL!K722="","*",SP_SUL!K722)</f>
        <v>*</v>
      </c>
      <c r="O701" s="272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71" t="str">
        <f>IF(SP_SUL!K723="","*",SP_SUL!K723)</f>
        <v>*</v>
      </c>
      <c r="O702" s="271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72" t="str">
        <f>IF(SP_SUL!K724="","*",SP_SUL!K724)</f>
        <v>*</v>
      </c>
      <c r="O703" s="272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72" t="str">
        <f>IF(SP_SUL!K725="","*",SP_SUL!K725)</f>
        <v>*</v>
      </c>
      <c r="O704" s="272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71" t="str">
        <f>IF(SP_SUL!K726="","*",SP_SUL!K726)</f>
        <v>*</v>
      </c>
      <c r="O705" s="271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72" t="str">
        <f>IF(SP_SUL!K727="","*",SP_SUL!K727)</f>
        <v>*</v>
      </c>
      <c r="O706" s="272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72" t="str">
        <f>IF(SP_SUL!K728="","*",SP_SUL!K728)</f>
        <v>*</v>
      </c>
      <c r="O707" s="272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71" t="str">
        <f>IF(SP_SUL!K729="","*",SP_SUL!K729)</f>
        <v>*</v>
      </c>
      <c r="O708" s="271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72" t="str">
        <f>IF(SP_SUL!K730="","*",SP_SUL!K730)</f>
        <v>*</v>
      </c>
      <c r="O709" s="272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72" t="str">
        <f>IF(SP_SUL!K731="","*",SP_SUL!K731)</f>
        <v>*</v>
      </c>
      <c r="O710" s="272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71" t="str">
        <f>IF(SP_SUL!K732="","*",SP_SUL!K732)</f>
        <v>*</v>
      </c>
      <c r="O711" s="271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72" t="str">
        <f>IF(SP_SUL!K733="","*",SP_SUL!K733)</f>
        <v>*</v>
      </c>
      <c r="O712" s="272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72" t="str">
        <f>IF(SP_SUL!K734="","*",SP_SUL!K734)</f>
        <v>*</v>
      </c>
      <c r="O713" s="272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71" t="str">
        <f>IF(SP_SUL!K735="","*",SP_SUL!K735)</f>
        <v>*</v>
      </c>
      <c r="O714" s="271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72" t="str">
        <f>IF(SP_SUL!K736="","*",SP_SUL!K736)</f>
        <v>*</v>
      </c>
      <c r="O715" s="272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72" t="str">
        <f>IF(SP_SUL!K737="","*",SP_SUL!K737)</f>
        <v>*</v>
      </c>
      <c r="O716" s="272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71" t="str">
        <f>IF(SP_SUL!K738="","*",SP_SUL!K738)</f>
        <v>*</v>
      </c>
      <c r="O717" s="271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72" t="str">
        <f>IF(SP_SUL!K739="","*",SP_SUL!K739)</f>
        <v>*</v>
      </c>
      <c r="O718" s="272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72" t="str">
        <f>IF(SP_SUL!K740="","*",SP_SUL!K740)</f>
        <v>*</v>
      </c>
      <c r="O719" s="272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71" t="str">
        <f>IF(SP_SUL!K741="","*",SP_SUL!K741)</f>
        <v>*</v>
      </c>
      <c r="O720" s="271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72" t="str">
        <f>IF(SP_SUL!K742="","*",SP_SUL!K742)</f>
        <v>*</v>
      </c>
      <c r="O721" s="272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72" t="str">
        <f>IF(SP_SUL!K743="","*",SP_SUL!K743)</f>
        <v>*</v>
      </c>
      <c r="O722" s="272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71" t="str">
        <f>IF(SP_SUL!K744="","*",SP_SUL!K744)</f>
        <v>*</v>
      </c>
      <c r="O723" s="271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72" t="str">
        <f>IF(SP_SUL!K745="","*",SP_SUL!K745)</f>
        <v>*</v>
      </c>
      <c r="O724" s="272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72" t="str">
        <f>IF(SP_SUL!K746="","*",SP_SUL!K746)</f>
        <v>*</v>
      </c>
      <c r="O725" s="272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71" t="str">
        <f>IF(SP_SUL!K747="","*",SP_SUL!K747)</f>
        <v>*</v>
      </c>
      <c r="O726" s="271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72" t="str">
        <f>IF(SP_SUL!K748="","*",SP_SUL!K748)</f>
        <v>*</v>
      </c>
      <c r="O727" s="272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72" t="str">
        <f>IF(SP_SUL!K749="","*",SP_SUL!K749)</f>
        <v>*</v>
      </c>
      <c r="O728" s="272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71" t="str">
        <f>IF(SP_SUL!K750="","*",SP_SUL!K750)</f>
        <v>*</v>
      </c>
      <c r="O729" s="271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72" t="str">
        <f>IF(SP_SUL!K751="","*",SP_SUL!K751)</f>
        <v>*</v>
      </c>
      <c r="O730" s="272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72" t="str">
        <f>IF(SP_SUL!K752="","*",SP_SUL!K752)</f>
        <v>*</v>
      </c>
      <c r="O731" s="272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71" t="str">
        <f>IF(SP_SUL!K753="","*",SP_SUL!K753)</f>
        <v>*</v>
      </c>
      <c r="O732" s="271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72" t="str">
        <f>IF(SP_SUL!K754="","*",SP_SUL!K754)</f>
        <v>*</v>
      </c>
      <c r="O733" s="272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72" t="str">
        <f>IF(SP_SUL!K755="","*",SP_SUL!K755)</f>
        <v>*</v>
      </c>
      <c r="O734" s="272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71" t="str">
        <f>IF(SP_SUL!K756="","*",SP_SUL!K756)</f>
        <v>*</v>
      </c>
      <c r="O735" s="271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72" t="str">
        <f>IF(SP_SUL!K757="","*",SP_SUL!K757)</f>
        <v>*</v>
      </c>
      <c r="O736" s="272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72" t="str">
        <f>IF(SP_SUL!K758="","*",SP_SUL!K758)</f>
        <v>*</v>
      </c>
      <c r="O737" s="272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71" t="str">
        <f>IF(SP_SUL!K759="","*",SP_SUL!K759)</f>
        <v>*</v>
      </c>
      <c r="O738" s="271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72" t="str">
        <f>IF(SP_SUL!K760="","*",SP_SUL!K760)</f>
        <v>*</v>
      </c>
      <c r="O739" s="272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72" t="str">
        <f>IF(SP_SUL!K761="","*",SP_SUL!K761)</f>
        <v>*</v>
      </c>
      <c r="O740" s="272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71" t="str">
        <f>IF(SP_SUL!K762="","*",SP_SUL!K762)</f>
        <v>*</v>
      </c>
      <c r="O741" s="271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72" t="str">
        <f>IF(SP_SUL!K763="","*",SP_SUL!K763)</f>
        <v>*</v>
      </c>
      <c r="O742" s="272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72" t="str">
        <f>IF(SP_SUL!K764="","*",SP_SUL!K764)</f>
        <v>*</v>
      </c>
      <c r="O743" s="272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71" t="str">
        <f>IF(SP_SUL!K765="","*",SP_SUL!K765)</f>
        <v>*</v>
      </c>
      <c r="O744" s="271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72" t="str">
        <f>IF(SP_SUL!K766="","*",SP_SUL!K766)</f>
        <v>*</v>
      </c>
      <c r="O745" s="272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72" t="str">
        <f>IF(SP_SUL!K767="","*",SP_SUL!K767)</f>
        <v>*</v>
      </c>
      <c r="O746" s="272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71" t="str">
        <f>IF(SP_SUL!K768="","*",SP_SUL!K768)</f>
        <v>*</v>
      </c>
      <c r="O747" s="271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72" t="str">
        <f>IF(SP_SUL!K769="","*",SP_SUL!K769)</f>
        <v>*</v>
      </c>
      <c r="O748" s="272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72" t="str">
        <f>IF(SP_SUL!K770="","*",SP_SUL!K770)</f>
        <v>*</v>
      </c>
      <c r="O749" s="272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71" t="str">
        <f>IF(SP_SUL!K771="","*",SP_SUL!K771)</f>
        <v>*</v>
      </c>
      <c r="O750" s="271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72" t="str">
        <f>IF(SP_SUL!K772="","*",SP_SUL!K772)</f>
        <v>*</v>
      </c>
      <c r="O751" s="272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72" t="str">
        <f>IF(SP_SUL!K773="","*",SP_SUL!K773)</f>
        <v>*</v>
      </c>
      <c r="O752" s="272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71" t="str">
        <f>IF(SP_SUL!K774="","*",SP_SUL!K774)</f>
        <v>*</v>
      </c>
      <c r="O753" s="271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72" t="str">
        <f>IF(SP_SUL!K775="","*",SP_SUL!K775)</f>
        <v>*</v>
      </c>
      <c r="O754" s="272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72" t="str">
        <f>IF(SP_SUL!K776="","*",SP_SUL!K776)</f>
        <v>*</v>
      </c>
      <c r="O755" s="272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71" t="str">
        <f>IF(SP_SUL!K777="","*",SP_SUL!K777)</f>
        <v>*</v>
      </c>
      <c r="O756" s="271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72" t="str">
        <f>IF(SP_SUL!K778="","*",SP_SUL!K778)</f>
        <v>*</v>
      </c>
      <c r="O757" s="272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72" t="str">
        <f>IF(SP_SUL!K779="","*",SP_SUL!K779)</f>
        <v>*</v>
      </c>
      <c r="O758" s="272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71" t="str">
        <f>IF(SP_SUL!K780="","*",SP_SUL!K780)</f>
        <v>*</v>
      </c>
      <c r="O759" s="271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72" t="str">
        <f>IF(SP_SUL!K781="","*",SP_SUL!K781)</f>
        <v>*</v>
      </c>
      <c r="O760" s="272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72" t="str">
        <f>IF(SP_SUL!K782="","*",SP_SUL!K782)</f>
        <v>*</v>
      </c>
      <c r="O761" s="272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71" t="str">
        <f>IF(SP_SUL!K783="","*",SP_SUL!K783)</f>
        <v>*</v>
      </c>
      <c r="O762" s="271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72" t="str">
        <f>IF(SP_SUL!K784="","*",SP_SUL!K784)</f>
        <v>*</v>
      </c>
      <c r="O763" s="272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72" t="str">
        <f>IF(SP_SUL!K785="","*",SP_SUL!K785)</f>
        <v>*</v>
      </c>
      <c r="O764" s="272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71" t="str">
        <f>IF(SP_SUL!K786="","*",SP_SUL!K786)</f>
        <v>*</v>
      </c>
      <c r="O765" s="271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72" t="str">
        <f>IF(SP_SUL!K787="","*",SP_SUL!K787)</f>
        <v>*</v>
      </c>
      <c r="O766" s="272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72" t="str">
        <f>IF(SP_SUL!K788="","*",SP_SUL!K788)</f>
        <v>*</v>
      </c>
      <c r="O767" s="272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71" t="str">
        <f>IF(SP_SUL!K789="","*",SP_SUL!K789)</f>
        <v>*</v>
      </c>
      <c r="O768" s="271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72" t="str">
        <f>IF(SP_SUL!K790="","*",SP_SUL!K790)</f>
        <v>*</v>
      </c>
      <c r="O769" s="272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72" t="str">
        <f>IF(SP_SUL!K791="","*",SP_SUL!K791)</f>
        <v>*</v>
      </c>
      <c r="O770" s="272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71" t="str">
        <f>IF(SP_SUL!K792="","*",SP_SUL!K792)</f>
        <v>*</v>
      </c>
      <c r="O771" s="271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72" t="str">
        <f>IF(SP_SUL!K793="","*",SP_SUL!K793)</f>
        <v>*</v>
      </c>
      <c r="O772" s="272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72" t="str">
        <f>IF(SP_SUL!K794="","*",SP_SUL!K794)</f>
        <v>*</v>
      </c>
      <c r="O773" s="272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71" t="str">
        <f>IF(SP_SUL!K795="","*",SP_SUL!K795)</f>
        <v>*</v>
      </c>
      <c r="O774" s="271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72" t="str">
        <f>IF(SP_SUL!K796="","*",SP_SUL!K796)</f>
        <v>*</v>
      </c>
      <c r="O775" s="272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72" t="str">
        <f>IF(SP_SUL!K797="","*",SP_SUL!K797)</f>
        <v>*</v>
      </c>
      <c r="O776" s="272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71" t="str">
        <f>IF(SP_SUL!K798="","*",SP_SUL!K798)</f>
        <v>*</v>
      </c>
      <c r="O777" s="271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72" t="str">
        <f>IF(SP_SUL!K799="","*",SP_SUL!K799)</f>
        <v>*</v>
      </c>
      <c r="O778" s="272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72" t="str">
        <f>IF(SP_SUL!K800="","*",SP_SUL!K800)</f>
        <v>*</v>
      </c>
      <c r="O779" s="272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71" t="str">
        <f>IF(SP_SUL!K801="","*",SP_SUL!K801)</f>
        <v>*</v>
      </c>
      <c r="O780" s="271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72" t="str">
        <f>IF(SP_SUL!K802="","*",SP_SUL!K802)</f>
        <v>*</v>
      </c>
      <c r="O781" s="272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72" t="str">
        <f>IF(SP_SUL!K803="","*",SP_SUL!K803)</f>
        <v>*</v>
      </c>
      <c r="O782" s="272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71" t="str">
        <f>IF(SP_SUL!K804="","*",SP_SUL!K804)</f>
        <v>*</v>
      </c>
      <c r="O783" s="271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72" t="str">
        <f>IF(SP_SUL!K805="","*",SP_SUL!K805)</f>
        <v>*</v>
      </c>
      <c r="O784" s="272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72" t="str">
        <f>IF(SP_SUL!K806="","*",SP_SUL!K806)</f>
        <v>*</v>
      </c>
      <c r="O785" s="272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71" t="str">
        <f>IF(SP_SUL!K807="","*",SP_SUL!K807)</f>
        <v>*</v>
      </c>
      <c r="O786" s="271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72" t="str">
        <f>IF(SP_SUL!K808="","*",SP_SUL!K808)</f>
        <v>*</v>
      </c>
      <c r="O787" s="272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72" t="str">
        <f>IF(SP_SUL!K809="","*",SP_SUL!K809)</f>
        <v>*</v>
      </c>
      <c r="O788" s="272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71" t="str">
        <f>IF(SP_SUL!K810="","*",SP_SUL!K810)</f>
        <v>*</v>
      </c>
      <c r="O789" s="271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72" t="str">
        <f>IF(SP_SUL!K811="","*",SP_SUL!K811)</f>
        <v>*</v>
      </c>
      <c r="O790" s="272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72" t="str">
        <f>IF(SP_SUL!K812="","*",SP_SUL!K812)</f>
        <v>*</v>
      </c>
      <c r="O791" s="272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71" t="str">
        <f>IF(SP_SUL!K813="","*",SP_SUL!K813)</f>
        <v>*</v>
      </c>
      <c r="O792" s="271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72" t="str">
        <f>IF(SP_SUL!K814="","*",SP_SUL!K814)</f>
        <v>*</v>
      </c>
      <c r="O793" s="272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72" t="str">
        <f>IF(SP_SUL!K815="","*",SP_SUL!K815)</f>
        <v>*</v>
      </c>
      <c r="O794" s="272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71" t="str">
        <f>IF(SP_SUL!K816="","*",SP_SUL!K816)</f>
        <v>*</v>
      </c>
      <c r="O795" s="271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72" t="str">
        <f>IF(SP_SUL!K817="","*",SP_SUL!K817)</f>
        <v>*</v>
      </c>
      <c r="O796" s="272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72" t="str">
        <f>IF(SP_SUL!K818="","*",SP_SUL!K818)</f>
        <v>*</v>
      </c>
      <c r="O797" s="272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71" t="str">
        <f>IF(SP_SUL!K819="","*",SP_SUL!K819)</f>
        <v>*</v>
      </c>
      <c r="O798" s="271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72" t="str">
        <f>IF(SP_SUL!K820="","*",SP_SUL!K820)</f>
        <v>*</v>
      </c>
      <c r="O799" s="272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72" t="str">
        <f>IF(SP_SUL!K821="","*",SP_SUL!K821)</f>
        <v>*</v>
      </c>
      <c r="O800" s="272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71" t="str">
        <f>IF(SP_SUL!K822="","*",SP_SUL!K822)</f>
        <v>*</v>
      </c>
      <c r="O801" s="271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72" t="str">
        <f>IF(SP_SUL!K823="","*",SP_SUL!K823)</f>
        <v>*</v>
      </c>
      <c r="O802" s="272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72" t="str">
        <f>IF(SP_SUL!K824="","*",SP_SUL!K824)</f>
        <v>*</v>
      </c>
      <c r="O803" s="272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71" t="str">
        <f>IF(SP_SUL!K825="","*",SP_SUL!K825)</f>
        <v>*</v>
      </c>
      <c r="O804" s="271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72" t="str">
        <f>IF(SP_SUL!K826="","*",SP_SUL!K826)</f>
        <v>*</v>
      </c>
      <c r="O805" s="272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72" t="str">
        <f>IF(SP_SUL!K827="","*",SP_SUL!K827)</f>
        <v>*</v>
      </c>
      <c r="O806" s="272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71" t="str">
        <f>IF(SP_SUL!K828="","*",SP_SUL!K828)</f>
        <v>*</v>
      </c>
      <c r="O807" s="271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72" t="str">
        <f>IF(SP_SUL!K829="","*",SP_SUL!K829)</f>
        <v>*</v>
      </c>
      <c r="O808" s="272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72" t="str">
        <f>IF(SP_SUL!K830="","*",SP_SUL!K830)</f>
        <v>*</v>
      </c>
      <c r="O809" s="272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71" t="str">
        <f>IF(SP_SUL!K831="","*",SP_SUL!K831)</f>
        <v>*</v>
      </c>
      <c r="O810" s="271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72" t="str">
        <f>IF(SP_SUL!K832="","*",SP_SUL!K832)</f>
        <v>*</v>
      </c>
      <c r="O811" s="272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72" t="str">
        <f>IF(SP_SUL!K833="","*",SP_SUL!K833)</f>
        <v>*</v>
      </c>
      <c r="O812" s="272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71" t="str">
        <f>IF(SP_SUL!K834="","*",SP_SUL!K834)</f>
        <v>*</v>
      </c>
      <c r="O813" s="271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72" t="str">
        <f>IF(SP_SUL!K835="","*",SP_SUL!K835)</f>
        <v>*</v>
      </c>
      <c r="O814" s="272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72" t="str">
        <f>IF(SP_SUL!K836="","*",SP_SUL!K836)</f>
        <v>*</v>
      </c>
      <c r="O815" s="272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71" t="str">
        <f>IF(SP_SUL!K837="","*",SP_SUL!K837)</f>
        <v>*</v>
      </c>
      <c r="O816" s="271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72" t="str">
        <f>IF(SP_SUL!K838="","*",SP_SUL!K838)</f>
        <v>*</v>
      </c>
      <c r="O817" s="272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72" t="str">
        <f>IF(SP_SUL!K839="","*",SP_SUL!K839)</f>
        <v>*</v>
      </c>
      <c r="O818" s="272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71" t="str">
        <f>IF(SP_SUL!K840="","*",SP_SUL!K840)</f>
        <v>*</v>
      </c>
      <c r="O819" s="271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72" t="str">
        <f>IF(SP_SUL!K841="","*",SP_SUL!K841)</f>
        <v>*</v>
      </c>
      <c r="O820" s="272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72" t="str">
        <f>IF(SP_SUL!K842="","*",SP_SUL!K842)</f>
        <v>*</v>
      </c>
      <c r="O821" s="272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71" t="str">
        <f>IF(SP_SUL!K843="","*",SP_SUL!K843)</f>
        <v>*</v>
      </c>
      <c r="O822" s="271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72" t="str">
        <f>IF(SP_SUL!K844="","*",SP_SUL!K844)</f>
        <v>*</v>
      </c>
      <c r="O823" s="272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72" t="str">
        <f>IF(SP_SUL!K845="","*",SP_SUL!K845)</f>
        <v>*</v>
      </c>
      <c r="O824" s="272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71" t="str">
        <f>IF(SP_SUL!K846="","*",SP_SUL!K846)</f>
        <v>*</v>
      </c>
      <c r="O825" s="271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72" t="str">
        <f>IF(SP_SUL!K847="","*",SP_SUL!K847)</f>
        <v>*</v>
      </c>
      <c r="O826" s="272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72" t="str">
        <f>IF(SP_SUL!K848="","*",SP_SUL!K848)</f>
        <v>*</v>
      </c>
      <c r="O827" s="272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71" t="str">
        <f>IF(SP_SUL!K849="","*",SP_SUL!K849)</f>
        <v>*</v>
      </c>
      <c r="O828" s="271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72" t="str">
        <f>IF(SP_SUL!K850="","*",SP_SUL!K850)</f>
        <v>*</v>
      </c>
      <c r="O829" s="272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72" t="str">
        <f>IF(SP_SUL!K851="","*",SP_SUL!K851)</f>
        <v>*</v>
      </c>
      <c r="O830" s="272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71" t="str">
        <f>IF(SP_SUL!K852="","*",SP_SUL!K852)</f>
        <v>*</v>
      </c>
      <c r="O831" s="271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72" t="str">
        <f>IF(SP_SUL!K853="","*",SP_SUL!K853)</f>
        <v>*</v>
      </c>
      <c r="O832" s="272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72" t="str">
        <f>IF(SP_SUL!K854="","*",SP_SUL!K854)</f>
        <v>*</v>
      </c>
      <c r="O833" s="272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71" t="str">
        <f>IF(SP_SUL!K855="","*",SP_SUL!K855)</f>
        <v>*</v>
      </c>
      <c r="O834" s="271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72" t="str">
        <f>IF(SP_SUL!K856="","*",SP_SUL!K856)</f>
        <v>*</v>
      </c>
      <c r="O835" s="272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72" t="str">
        <f>IF(SP_SUL!K857="","*",SP_SUL!K857)</f>
        <v>*</v>
      </c>
      <c r="O836" s="272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71" t="str">
        <f>IF(SP_SUL!K858="","*",SP_SUL!K858)</f>
        <v>*</v>
      </c>
      <c r="O837" s="271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72" t="str">
        <f>IF(SP_SUL!K859="","*",SP_SUL!K859)</f>
        <v>*</v>
      </c>
      <c r="O838" s="272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72" t="str">
        <f>IF(SP_SUL!K860="","*",SP_SUL!K860)</f>
        <v>*</v>
      </c>
      <c r="O839" s="272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71" t="str">
        <f>IF(SP_SUL!K861="","*",SP_SUL!K861)</f>
        <v>*</v>
      </c>
      <c r="O840" s="271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72" t="str">
        <f>IF(SP_SUL!K862="","*",SP_SUL!K862)</f>
        <v>*</v>
      </c>
      <c r="O841" s="272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72" t="str">
        <f>IF(SP_SUL!K863="","*",SP_SUL!K863)</f>
        <v>*</v>
      </c>
      <c r="O842" s="272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71" t="str">
        <f>IF(SP_SUL!K864="","*",SP_SUL!K864)</f>
        <v>*</v>
      </c>
      <c r="O843" s="271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72" t="str">
        <f>IF(SP_SUL!K865="","*",SP_SUL!K865)</f>
        <v>*</v>
      </c>
      <c r="O844" s="272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72" t="str">
        <f>IF(SP_SUL!K866="","*",SP_SUL!K866)</f>
        <v>*</v>
      </c>
      <c r="O845" s="272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71" t="str">
        <f>IF(SP_SUL!K867="","*",SP_SUL!K867)</f>
        <v>*</v>
      </c>
      <c r="O846" s="271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72" t="str">
        <f>IF(SP_SUL!K868="","*",SP_SUL!K868)</f>
        <v>*</v>
      </c>
      <c r="O847" s="272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72" t="str">
        <f>IF(SP_SUL!K869="","*",SP_SUL!K869)</f>
        <v>*</v>
      </c>
      <c r="O848" s="272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71" t="str">
        <f>IF(SP_SUL!K870="","*",SP_SUL!K870)</f>
        <v>*</v>
      </c>
      <c r="O849" s="271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72" t="str">
        <f>IF(SP_SUL!K871="","*",SP_SUL!K871)</f>
        <v>*</v>
      </c>
      <c r="O850" s="272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72" t="str">
        <f>IF(SP_SUL!K872="","*",SP_SUL!K872)</f>
        <v>*</v>
      </c>
      <c r="O851" s="272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71" t="str">
        <f>IF(SP_SUL!K873="","*",SP_SUL!K873)</f>
        <v>*</v>
      </c>
      <c r="O852" s="271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72" t="str">
        <f>IF(SP_SUL!K874="","*",SP_SUL!K874)</f>
        <v>*</v>
      </c>
      <c r="O853" s="272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72" t="str">
        <f>IF(SP_SUL!K875="","*",SP_SUL!K875)</f>
        <v>*</v>
      </c>
      <c r="O854" s="272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71" t="str">
        <f>IF(SP_SUL!K876="","*",SP_SUL!K876)</f>
        <v>*</v>
      </c>
      <c r="O855" s="271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72" t="str">
        <f>IF(SP_SUL!K877="","*",SP_SUL!K877)</f>
        <v>*</v>
      </c>
      <c r="O856" s="272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72" t="str">
        <f>IF(SP_SUL!K878="","*",SP_SUL!K878)</f>
        <v>*</v>
      </c>
      <c r="O857" s="272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71" t="str">
        <f>IF(SP_SUL!K879="","*",SP_SUL!K879)</f>
        <v>*</v>
      </c>
      <c r="O858" s="271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72" t="str">
        <f>IF(SP_SUL!K880="","*",SP_SUL!K880)</f>
        <v>*</v>
      </c>
      <c r="O859" s="272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72" t="str">
        <f>IF(SP_SUL!K881="","*",SP_SUL!K881)</f>
        <v>*</v>
      </c>
      <c r="O860" s="272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71" t="str">
        <f>IF(SP_SUL!K882="","*",SP_SUL!K882)</f>
        <v>*</v>
      </c>
      <c r="O861" s="271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72" t="str">
        <f>IF(SP_SUL!K883="","*",SP_SUL!K883)</f>
        <v>*</v>
      </c>
      <c r="O862" s="272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72" t="str">
        <f>IF(SP_SUL!K884="","*",SP_SUL!K884)</f>
        <v>*</v>
      </c>
      <c r="O863" s="272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71" t="str">
        <f>IF(SP_SUL!K885="","*",SP_SUL!K885)</f>
        <v>*</v>
      </c>
      <c r="O864" s="271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72" t="str">
        <f>IF(SP_SUL!K886="","*",SP_SUL!K886)</f>
        <v>*</v>
      </c>
      <c r="O865" s="272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72" t="str">
        <f>IF(SP_SUL!K887="","*",SP_SUL!K887)</f>
        <v>*</v>
      </c>
      <c r="O866" s="272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71" t="str">
        <f>IF(SP_SUL!K888="","*",SP_SUL!K888)</f>
        <v>*</v>
      </c>
      <c r="O867" s="271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72" t="str">
        <f>IF(SP_SUL!K889="","*",SP_SUL!K889)</f>
        <v>*</v>
      </c>
      <c r="O868" s="272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72" t="str">
        <f>IF(SP_SUL!K890="","*",SP_SUL!K890)</f>
        <v>*</v>
      </c>
      <c r="O869" s="272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71" t="str">
        <f>IF(SP_SUL!K891="","*",SP_SUL!K891)</f>
        <v>*</v>
      </c>
      <c r="O870" s="271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72" t="str">
        <f>IF(SP_SUL!K892="","*",SP_SUL!K892)</f>
        <v>*</v>
      </c>
      <c r="O871" s="272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72" t="str">
        <f>IF(SP_SUL!K893="","*",SP_SUL!K893)</f>
        <v>*</v>
      </c>
      <c r="O872" s="272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71" t="str">
        <f>IF(SP_SUL!K894="","*",SP_SUL!K894)</f>
        <v>*</v>
      </c>
      <c r="O873" s="271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72" t="str">
        <f>IF(SP_SUL!K895="","*",SP_SUL!K895)</f>
        <v>*</v>
      </c>
      <c r="O874" s="272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72" t="str">
        <f>IF(SP_SUL!K896="","*",SP_SUL!K896)</f>
        <v>*</v>
      </c>
      <c r="O875" s="272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71" t="str">
        <f>IF(SP_SUL!K897="","*",SP_SUL!K897)</f>
        <v>*</v>
      </c>
      <c r="O876" s="271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72" t="str">
        <f>IF(SP_SUL!K898="","*",SP_SUL!K898)</f>
        <v>*</v>
      </c>
      <c r="O877" s="272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72" t="str">
        <f>IF(SP_SUL!K899="","*",SP_SUL!K899)</f>
        <v>*</v>
      </c>
      <c r="O878" s="272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71" t="str">
        <f>IF(SP_SUL!K900="","*",SP_SUL!K900)</f>
        <v>*</v>
      </c>
      <c r="O879" s="271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72" t="str">
        <f>IF(SP_SUL!K901="","*",SP_SUL!K901)</f>
        <v>*</v>
      </c>
      <c r="O880" s="272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72" t="str">
        <f>IF(SP_SUL!K902="","*",SP_SUL!K902)</f>
        <v>*</v>
      </c>
      <c r="O881" s="272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71" t="str">
        <f>IF(SP_SUL!K903="","*",SP_SUL!K903)</f>
        <v>*</v>
      </c>
      <c r="O882" s="271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72" t="str">
        <f>IF(SP_SUL!K904="","*",SP_SUL!K904)</f>
        <v>*</v>
      </c>
      <c r="O883" s="272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72" t="str">
        <f>IF(SP_SUL!K905="","*",SP_SUL!K905)</f>
        <v>*</v>
      </c>
      <c r="O884" s="272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71" t="str">
        <f>IF(SP_SUL!K906="","*",SP_SUL!K906)</f>
        <v>*</v>
      </c>
      <c r="O885" s="271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72" t="str">
        <f>IF(SP_SUL!K907="","*",SP_SUL!K907)</f>
        <v>*</v>
      </c>
      <c r="O886" s="272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72" t="str">
        <f>IF(SP_SUL!K908="","*",SP_SUL!K908)</f>
        <v>*</v>
      </c>
      <c r="O887" s="272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71" t="str">
        <f>IF(SP_SUL!K909="","*",SP_SUL!K909)</f>
        <v>*</v>
      </c>
      <c r="O888" s="271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72" t="str">
        <f>IF(SP_SUL!K910="","*",SP_SUL!K910)</f>
        <v>*</v>
      </c>
      <c r="O889" s="272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72" t="str">
        <f>IF(SP_SUL!K911="","*",SP_SUL!K911)</f>
        <v>*</v>
      </c>
      <c r="O890" s="272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71" t="str">
        <f>IF(SP_SUL!K912="","*",SP_SUL!K912)</f>
        <v>*</v>
      </c>
      <c r="O891" s="271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72" t="str">
        <f>IF(SP_SUL!K913="","*",SP_SUL!K913)</f>
        <v>*</v>
      </c>
      <c r="O892" s="272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72" t="str">
        <f>IF(SP_SUL!K914="","*",SP_SUL!K914)</f>
        <v>*</v>
      </c>
      <c r="O893" s="272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71" t="str">
        <f>IF(SP_SUL!K915="","*",SP_SUL!K915)</f>
        <v>*</v>
      </c>
      <c r="O894" s="271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72" t="str">
        <f>IF(SP_SUL!K916="","*",SP_SUL!K916)</f>
        <v>*</v>
      </c>
      <c r="O895" s="272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72" t="str">
        <f>IF(SP_SUL!K917="","*",SP_SUL!K917)</f>
        <v>*</v>
      </c>
      <c r="O896" s="272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71" t="str">
        <f>IF(SP_SUL!K918="","*",SP_SUL!K918)</f>
        <v>*</v>
      </c>
      <c r="O897" s="271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72" t="str">
        <f>IF(SP_SUL!K919="","*",SP_SUL!K919)</f>
        <v>*</v>
      </c>
      <c r="O898" s="272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72" t="str">
        <f>IF(SP_SUL!K920="","*",SP_SUL!K920)</f>
        <v>*</v>
      </c>
      <c r="O899" s="272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71" t="str">
        <f>IF(SP_SUL!K921="","*",SP_SUL!K921)</f>
        <v>*</v>
      </c>
      <c r="O900" s="271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72" t="str">
        <f>IF(SP_SUL!K922="","*",SP_SUL!K922)</f>
        <v>*</v>
      </c>
      <c r="O901" s="272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72" t="str">
        <f>IF(SP_SUL!K923="","*",SP_SUL!K923)</f>
        <v>*</v>
      </c>
      <c r="O902" s="272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71" t="str">
        <f>IF(SP_SUL!K924="","*",SP_SUL!K924)</f>
        <v>*</v>
      </c>
      <c r="O903" s="271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72" t="str">
        <f>IF(SP_SUL!K925="","*",SP_SUL!K925)</f>
        <v>*</v>
      </c>
      <c r="O904" s="272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72" t="str">
        <f>IF(SP_SUL!K926="","*",SP_SUL!K926)</f>
        <v>*</v>
      </c>
      <c r="O905" s="272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71" t="str">
        <f>IF(SP_SUL!K927="","*",SP_SUL!K927)</f>
        <v>*</v>
      </c>
      <c r="O906" s="271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72" t="str">
        <f>IF(SP_SUL!K928="","*",SP_SUL!K928)</f>
        <v>*</v>
      </c>
      <c r="O907" s="272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72" t="str">
        <f>IF(SP_SUL!K929="","*",SP_SUL!K929)</f>
        <v>*</v>
      </c>
      <c r="O908" s="272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71" t="str">
        <f>IF(SP_SUL!K930="","*",SP_SUL!K930)</f>
        <v>*</v>
      </c>
      <c r="O909" s="271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72" t="str">
        <f>IF(SP_SUL!K931="","*",SP_SUL!K931)</f>
        <v>*</v>
      </c>
      <c r="O910" s="272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72" t="str">
        <f>IF(SP_SUL!K932="","*",SP_SUL!K932)</f>
        <v>*</v>
      </c>
      <c r="O911" s="272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71" t="str">
        <f>IF(SP_SUL!K933="","*",SP_SUL!K933)</f>
        <v>*</v>
      </c>
      <c r="O912" s="271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72" t="str">
        <f>IF(SP_SUL!K934="","*",SP_SUL!K934)</f>
        <v>*</v>
      </c>
      <c r="O913" s="272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72" t="str">
        <f>IF(SP_SUL!K935="","*",SP_SUL!K935)</f>
        <v>*</v>
      </c>
      <c r="O914" s="272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71" t="str">
        <f>IF(SP_SUL!K936="","*",SP_SUL!K936)</f>
        <v>*</v>
      </c>
      <c r="O915" s="271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72" t="str">
        <f>IF(SP_SUL!K937="","*",SP_SUL!K937)</f>
        <v>*</v>
      </c>
      <c r="O916" s="272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72" t="str">
        <f>IF(SP_SUL!K938="","*",SP_SUL!K938)</f>
        <v>*</v>
      </c>
      <c r="O917" s="272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71" t="str">
        <f>IF(SP_SUL!K939="","*",SP_SUL!K939)</f>
        <v>*</v>
      </c>
      <c r="O918" s="271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72" t="str">
        <f>IF(SP_SUL!K940="","*",SP_SUL!K940)</f>
        <v>*</v>
      </c>
      <c r="O919" s="272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72" t="str">
        <f>IF(SP_SUL!K941="","*",SP_SUL!K941)</f>
        <v>*</v>
      </c>
      <c r="O920" s="272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71" t="str">
        <f>IF(SP_SUL!K942="","*",SP_SUL!K942)</f>
        <v>*</v>
      </c>
      <c r="O921" s="271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72" t="str">
        <f>IF(SP_SUL!K943="","*",SP_SUL!K943)</f>
        <v>*</v>
      </c>
      <c r="O922" s="272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72" t="str">
        <f>IF(SP_SUL!K944="","*",SP_SUL!K944)</f>
        <v>*</v>
      </c>
      <c r="O923" s="272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71" t="str">
        <f>IF(SP_SUL!K945="","*",SP_SUL!K945)</f>
        <v>*</v>
      </c>
      <c r="O924" s="271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72" t="str">
        <f>IF(SP_SUL!K946="","*",SP_SUL!K946)</f>
        <v>*</v>
      </c>
      <c r="O925" s="272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72" t="str">
        <f>IF(SP_SUL!K947="","*",SP_SUL!K947)</f>
        <v>*</v>
      </c>
      <c r="O926" s="272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71" t="str">
        <f>IF(SP_SUL!K948="","*",SP_SUL!K948)</f>
        <v>*</v>
      </c>
      <c r="O927" s="271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72" t="str">
        <f>IF(SP_SUL!K949="","*",SP_SUL!K949)</f>
        <v>*</v>
      </c>
      <c r="O928" s="272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72" t="str">
        <f>IF(SP_SUL!K950="","*",SP_SUL!K950)</f>
        <v>*</v>
      </c>
      <c r="O929" s="272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71" t="str">
        <f>IF(SP_SUL!K951="","*",SP_SUL!K951)</f>
        <v>*</v>
      </c>
      <c r="O930" s="271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72" t="str">
        <f>IF(SP_SUL!K952="","*",SP_SUL!K952)</f>
        <v>*</v>
      </c>
      <c r="O931" s="272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72" t="str">
        <f>IF(SP_SUL!K953="","*",SP_SUL!K953)</f>
        <v>*</v>
      </c>
      <c r="O932" s="272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71" t="str">
        <f>IF(SP_SUL!K954="","*",SP_SUL!K954)</f>
        <v>*</v>
      </c>
      <c r="O933" s="271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72" t="str">
        <f>IF(SP_SUL!K955="","*",SP_SUL!K955)</f>
        <v>*</v>
      </c>
      <c r="O934" s="272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72" t="str">
        <f>IF(SP_SUL!K956="","*",SP_SUL!K956)</f>
        <v>*</v>
      </c>
      <c r="O935" s="272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71" t="str">
        <f>IF(SP_SUL!K957="","*",SP_SUL!K957)</f>
        <v>*</v>
      </c>
      <c r="O936" s="271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72" t="str">
        <f>IF(SP_SUL!K958="","*",SP_SUL!K958)</f>
        <v>*</v>
      </c>
      <c r="O937" s="272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72" t="str">
        <f>IF(SP_SUL!K959="","*",SP_SUL!K959)</f>
        <v>*</v>
      </c>
      <c r="O938" s="272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71" t="str">
        <f>IF(SP_SUL!K960="","*",SP_SUL!K960)</f>
        <v>*</v>
      </c>
      <c r="O939" s="271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72" t="str">
        <f>IF(SP_SUL!K961="","*",SP_SUL!K961)</f>
        <v>*</v>
      </c>
      <c r="O940" s="272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72" t="str">
        <f>IF(SP_SUL!K962="","*",SP_SUL!K962)</f>
        <v>*</v>
      </c>
      <c r="O941" s="272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71" t="str">
        <f>IF(SP_SUL!K963="","*",SP_SUL!K963)</f>
        <v>*</v>
      </c>
      <c r="O942" s="271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72" t="str">
        <f>IF(SP_SUL!K964="","*",SP_SUL!K964)</f>
        <v>*</v>
      </c>
      <c r="O943" s="272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72" t="str">
        <f>IF(SP_SUL!K965="","*",SP_SUL!K965)</f>
        <v>*</v>
      </c>
      <c r="O944" s="272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71" t="str">
        <f>IF(SP_SUL!K966="","*",SP_SUL!K966)</f>
        <v>*</v>
      </c>
      <c r="O945" s="271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72" t="str">
        <f>IF(SP_SUL!K967="","*",SP_SUL!K967)</f>
        <v>*</v>
      </c>
      <c r="O946" s="272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72" t="str">
        <f>IF(SP_SUL!K968="","*",SP_SUL!K968)</f>
        <v>*</v>
      </c>
      <c r="O947" s="272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71" t="str">
        <f>IF(SP_SUL!K969="","*",SP_SUL!K969)</f>
        <v>*</v>
      </c>
      <c r="O948" s="271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72" t="str">
        <f>IF(SP_SUL!K970="","*",SP_SUL!K970)</f>
        <v>*</v>
      </c>
      <c r="O949" s="272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72" t="str">
        <f>IF(SP_SUL!K971="","*",SP_SUL!K971)</f>
        <v>*</v>
      </c>
      <c r="O950" s="272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71" t="str">
        <f>IF(SP_SUL!K972="","*",SP_SUL!K972)</f>
        <v>*</v>
      </c>
      <c r="O951" s="271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72" t="str">
        <f>IF(SP_SUL!K973="","*",SP_SUL!K973)</f>
        <v>*</v>
      </c>
      <c r="O952" s="272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72" t="str">
        <f>IF(SP_SUL!K974="","*",SP_SUL!K974)</f>
        <v>*</v>
      </c>
      <c r="O953" s="272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71" t="str">
        <f>IF(SP_SUL!K975="","*",SP_SUL!K975)</f>
        <v>*</v>
      </c>
      <c r="O954" s="271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72" t="str">
        <f>IF(SP_SUL!K976="","*",SP_SUL!K976)</f>
        <v>*</v>
      </c>
      <c r="O955" s="272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72" t="str">
        <f>IF(SP_SUL!K977="","*",SP_SUL!K977)</f>
        <v>*</v>
      </c>
      <c r="O956" s="272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71" t="str">
        <f>IF(SP_SUL!K978="","*",SP_SUL!K978)</f>
        <v>*</v>
      </c>
      <c r="O957" s="271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72" t="str">
        <f>IF(SP_SUL!K979="","*",SP_SUL!K979)</f>
        <v>*</v>
      </c>
      <c r="O958" s="272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72" t="str">
        <f>IF(SP_SUL!K980="","*",SP_SUL!K980)</f>
        <v>*</v>
      </c>
      <c r="O959" s="272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71" t="str">
        <f>IF(SP_SUL!K981="","*",SP_SUL!K981)</f>
        <v>*</v>
      </c>
      <c r="O960" s="271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72" t="str">
        <f>IF(SP_SUL!K982="","*",SP_SUL!K982)</f>
        <v>*</v>
      </c>
      <c r="O961" s="272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72" t="str">
        <f>IF(SP_SUL!K983="","*",SP_SUL!K983)</f>
        <v>*</v>
      </c>
      <c r="O962" s="272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71" t="str">
        <f>IF(SP_SUL!K984="","*",SP_SUL!K984)</f>
        <v>*</v>
      </c>
      <c r="O963" s="271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72" t="str">
        <f>IF(SP_SUL!K985="","*",SP_SUL!K985)</f>
        <v>*</v>
      </c>
      <c r="O964" s="272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72" t="str">
        <f>IF(SP_SUL!K986="","*",SP_SUL!K986)</f>
        <v>*</v>
      </c>
      <c r="O965" s="272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71" t="str">
        <f>IF(SP_SUL!K987="","*",SP_SUL!K987)</f>
        <v>*</v>
      </c>
      <c r="O966" s="271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72" t="str">
        <f>IF(SP_SUL!K988="","*",SP_SUL!K988)</f>
        <v>*</v>
      </c>
      <c r="O967" s="272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72" t="str">
        <f>IF(SP_SUL!K989="","*",SP_SUL!K989)</f>
        <v>*</v>
      </c>
      <c r="O968" s="272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71" t="str">
        <f>IF(SP_SUL!K990="","*",SP_SUL!K990)</f>
        <v>*</v>
      </c>
      <c r="O969" s="271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72" t="str">
        <f>IF(SP_SUL!K991="","*",SP_SUL!K991)</f>
        <v>*</v>
      </c>
      <c r="O970" s="272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72" t="str">
        <f>IF(SP_SUL!K992="","*",SP_SUL!K992)</f>
        <v>*</v>
      </c>
      <c r="O971" s="272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71" t="str">
        <f>IF(SP_SUL!K993="","*",SP_SUL!K993)</f>
        <v>*</v>
      </c>
      <c r="O972" s="271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72" t="str">
        <f>IF(SP_SUL!K994="","*",SP_SUL!K994)</f>
        <v>*</v>
      </c>
      <c r="O973" s="272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72" t="str">
        <f>IF(SP_SUL!K995="","*",SP_SUL!K995)</f>
        <v>*</v>
      </c>
      <c r="O974" s="272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71" t="str">
        <f>IF(SP_SUL!K996="","*",SP_SUL!K996)</f>
        <v>*</v>
      </c>
      <c r="O975" s="271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72" t="str">
        <f>IF(SP_SUL!K997="","*",SP_SUL!K997)</f>
        <v>*</v>
      </c>
      <c r="O976" s="272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72" t="str">
        <f>IF(SP_SUL!K998="","*",SP_SUL!K998)</f>
        <v>*</v>
      </c>
      <c r="O977" s="272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71" t="str">
        <f>IF(SP_SUL!K999="","*",SP_SUL!K999)</f>
        <v>*</v>
      </c>
      <c r="O978" s="271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72" t="str">
        <f>IF(SP_SUL!K1000="","*",SP_SUL!K1000)</f>
        <v>*</v>
      </c>
      <c r="O979" s="272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72" t="str">
        <f>IF(SP_SUL!K1001="","*",SP_SUL!K1001)</f>
        <v>*</v>
      </c>
      <c r="O980" s="272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71" t="str">
        <f>IF(SP_SUL!K1002="","*",SP_SUL!K1002)</f>
        <v>*</v>
      </c>
      <c r="O981" s="271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72" t="str">
        <f>IF(SP_SUL!K1003="","*",SP_SUL!K1003)</f>
        <v>*</v>
      </c>
      <c r="O982" s="272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72" t="str">
        <f>IF(SP_SUL!K1004="","*",SP_SUL!K1004)</f>
        <v>*</v>
      </c>
      <c r="O983" s="272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71" t="str">
        <f>IF(SP_SUL!K1005="","*",SP_SUL!K1005)</f>
        <v>*</v>
      </c>
      <c r="O984" s="271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72" t="str">
        <f>IF(SP_SUL!K1006="","*",SP_SUL!K1006)</f>
        <v>*</v>
      </c>
      <c r="O985" s="272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72" t="str">
        <f>IF(SP_SUL!K1007="","*",SP_SUL!K1007)</f>
        <v>*</v>
      </c>
      <c r="O986" s="272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71" t="str">
        <f>IF(SP_SUL!K1008="","*",SP_SUL!K1008)</f>
        <v>*</v>
      </c>
      <c r="O987" s="271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72" t="str">
        <f>IF(SP_SUL!K1009="","*",SP_SUL!K1009)</f>
        <v>*</v>
      </c>
      <c r="O988" s="272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72" t="str">
        <f>IF(SP_SUL!K1010="","*",SP_SUL!K1010)</f>
        <v>*</v>
      </c>
      <c r="O989" s="272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71" t="str">
        <f>IF(SP_SUL!K1011="","*",SP_SUL!K1011)</f>
        <v>*</v>
      </c>
      <c r="O990" s="271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72" t="str">
        <f>IF(SP_SUL!K1012="","*",SP_SUL!K1012)</f>
        <v>*</v>
      </c>
      <c r="O991" s="272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72" t="str">
        <f>IF(SP_SUL!K1013="","*",SP_SUL!K1013)</f>
        <v>*</v>
      </c>
      <c r="O992" s="272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71" t="str">
        <f>IF(SP_SUL!K1014="","*",SP_SUL!K1014)</f>
        <v>*</v>
      </c>
      <c r="O993" s="271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72" t="str">
        <f>IF(SP_SUL!K1015="","*",SP_SUL!K1015)</f>
        <v>*</v>
      </c>
      <c r="O994" s="272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72" t="str">
        <f>IF(SP_SUL!K1016="","*",SP_SUL!K1016)</f>
        <v>*</v>
      </c>
      <c r="O995" s="272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71" t="str">
        <f>IF(SP_SUL!K1017="","*",SP_SUL!K1017)</f>
        <v>*</v>
      </c>
      <c r="O996" s="271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72" t="str">
        <f>IF(SP_SUL!K1018="","*",SP_SUL!K1018)</f>
        <v>*</v>
      </c>
      <c r="O997" s="272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72" t="str">
        <f>IF(SP_SUL!K1019="","*",SP_SUL!K1019)</f>
        <v>*</v>
      </c>
      <c r="O998" s="272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71" t="str">
        <f>IF(SP_SUL!K1020="","*",SP_SUL!K1020)</f>
        <v>*</v>
      </c>
      <c r="O999" s="271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72" t="str">
        <f>IF(SP_SUL!K1021="","*",SP_SUL!K1021)</f>
        <v>*</v>
      </c>
      <c r="O1000" s="272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72" t="str">
        <f>IF(SP_SUL!K1022="","*",SP_SUL!K1022)</f>
        <v>*</v>
      </c>
      <c r="O1001" s="272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71" t="str">
        <f>IF(SP_SUL!K1023="","*",SP_SUL!K1023)</f>
        <v>*</v>
      </c>
      <c r="O1002" s="271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72" t="str">
        <f>IF(SP_SUL!K1024="","*",SP_SUL!K1024)</f>
        <v>*</v>
      </c>
      <c r="O1003" s="272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72" t="str">
        <f>IF(SP_SUL!K1025="","*",SP_SUL!K1025)</f>
        <v>*</v>
      </c>
      <c r="O1004" s="272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71" t="str">
        <f>IF(SP_SUL!K1026="","*",SP_SUL!K1026)</f>
        <v>*</v>
      </c>
      <c r="O1005" s="271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72" t="str">
        <f>IF(SP_SUL!K1027="","*",SP_SUL!K1027)</f>
        <v>*</v>
      </c>
      <c r="O1006" s="272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72" t="str">
        <f>IF(SP_SUL!K1028="","*",SP_SUL!K1028)</f>
        <v>*</v>
      </c>
      <c r="O1007" s="272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71" t="str">
        <f>IF(SP_SUL!K1029="","*",SP_SUL!K1029)</f>
        <v>*</v>
      </c>
      <c r="O1008" s="271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72" t="str">
        <f>IF(SP_SUL!K1030="","*",SP_SUL!K1030)</f>
        <v>*</v>
      </c>
      <c r="O1009" s="272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72" t="str">
        <f>IF(SP_SUL!K1031="","*",SP_SUL!K1031)</f>
        <v>*</v>
      </c>
      <c r="O1010" s="272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71" t="str">
        <f>IF(SP_SUL!K1032="","*",SP_SUL!K1032)</f>
        <v>*</v>
      </c>
      <c r="O1011" s="271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72" t="str">
        <f>IF(SP_SUL!K1033="","*",SP_SUL!K1033)</f>
        <v>*</v>
      </c>
      <c r="O1012" s="272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72" t="str">
        <f>IF(SP_SUL!K1034="","*",SP_SUL!K1034)</f>
        <v>*</v>
      </c>
      <c r="O1013" s="272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71" t="str">
        <f>IF(SP_SUL!K1035="","*",SP_SUL!K1035)</f>
        <v>*</v>
      </c>
      <c r="O1014" s="271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72" t="str">
        <f>IF(SP_SUL!K1036="","*",SP_SUL!K1036)</f>
        <v>*</v>
      </c>
      <c r="O1015" s="272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72" t="str">
        <f>IF(SP_SUL!K1037="","*",SP_SUL!K1037)</f>
        <v>*</v>
      </c>
      <c r="O1016" s="272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71" t="str">
        <f>IF(SP_SUL!K1038="","*",SP_SUL!K1038)</f>
        <v>*</v>
      </c>
      <c r="O1017" s="271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72" t="str">
        <f>IF(SP_SUL!K1039="","*",SP_SUL!K1039)</f>
        <v>*</v>
      </c>
      <c r="O1018" s="272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72" t="str">
        <f>IF(SP_SUL!K1040="","*",SP_SUL!K1040)</f>
        <v>*</v>
      </c>
      <c r="O1019" s="272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71" t="str">
        <f>IF(SP_SUL!K1041="","*",SP_SUL!K1041)</f>
        <v>*</v>
      </c>
      <c r="O1020" s="271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72" t="str">
        <f>IF(SP_SUL!K1042="","*",SP_SUL!K1042)</f>
        <v>*</v>
      </c>
      <c r="O1021" s="272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72" t="str">
        <f>IF(SP_SUL!K1043="","*",SP_SUL!K1043)</f>
        <v>*</v>
      </c>
      <c r="O1022" s="272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71" t="str">
        <f>IF(SP_SUL!K1044="","*",SP_SUL!K1044)</f>
        <v>*</v>
      </c>
      <c r="O1023" s="271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72" t="str">
        <f>IF(SP_SUL!K1045="","*",SP_SUL!K1045)</f>
        <v>*</v>
      </c>
      <c r="O1024" s="272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72" t="str">
        <f>IF(SP_SUL!K1046="","*",SP_SUL!K1046)</f>
        <v>*</v>
      </c>
      <c r="O1025" s="272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71" t="str">
        <f>IF(SP_SUL!K1047="","*",SP_SUL!K1047)</f>
        <v>*</v>
      </c>
      <c r="O1026" s="271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72" t="str">
        <f>IF(SP_SUL!K1048="","*",SP_SUL!K1048)</f>
        <v>*</v>
      </c>
      <c r="O1027" s="272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72" t="str">
        <f>IF(SP_SUL!K1049="","*",SP_SUL!K1049)</f>
        <v>*</v>
      </c>
      <c r="O1028" s="272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71" t="str">
        <f>IF(SP_SUL!K1050="","*",SP_SUL!K1050)</f>
        <v>*</v>
      </c>
      <c r="O1029" s="271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72" t="str">
        <f>IF(SP_SUL!K1051="","*",SP_SUL!K1051)</f>
        <v>*</v>
      </c>
      <c r="O1030" s="272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72" t="str">
        <f>IF(SP_SUL!K1052="","*",SP_SUL!K1052)</f>
        <v>*</v>
      </c>
      <c r="O1031" s="272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71" t="str">
        <f>IF(SP_SUL!K1053="","*",SP_SUL!K1053)</f>
        <v>*</v>
      </c>
      <c r="O1032" s="271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72" t="str">
        <f>IF(SP_SUL!K1054="","*",SP_SUL!K1054)</f>
        <v>*</v>
      </c>
      <c r="O1033" s="272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72" t="str">
        <f>IF(SP_SUL!K1055="","*",SP_SUL!K1055)</f>
        <v>*</v>
      </c>
      <c r="O1034" s="272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71" t="str">
        <f>IF(SP_SUL!K1056="","*",SP_SUL!K1056)</f>
        <v>*</v>
      </c>
      <c r="O1035" s="271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72" t="str">
        <f>IF(SP_SUL!K1057="","*",SP_SUL!K1057)</f>
        <v>*</v>
      </c>
      <c r="O1036" s="272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72" t="str">
        <f>IF(SP_SUL!K1058="","*",SP_SUL!K1058)</f>
        <v>*</v>
      </c>
      <c r="O1037" s="272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71" t="str">
        <f>IF(SP_SUL!K1059="","*",SP_SUL!K1059)</f>
        <v>*</v>
      </c>
      <c r="O1038" s="271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72" t="str">
        <f>IF(SP_SUL!K1060="","*",SP_SUL!K1060)</f>
        <v>*</v>
      </c>
      <c r="O1039" s="272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72" t="str">
        <f>IF(SP_SUL!K1061="","*",SP_SUL!K1061)</f>
        <v>*</v>
      </c>
      <c r="O1040" s="272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71" t="str">
        <f>IF(SP_SUL!K1062="","*",SP_SUL!K1062)</f>
        <v>*</v>
      </c>
      <c r="O1041" s="271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72" t="str">
        <f>IF(SP_SUL!K1063="","*",SP_SUL!K1063)</f>
        <v>*</v>
      </c>
      <c r="O1042" s="272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72" t="str">
        <f>IF(SP_SUL!K1064="","*",SP_SUL!K1064)</f>
        <v>*</v>
      </c>
      <c r="O1043" s="272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71" t="str">
        <f>IF(SP_SUL!K1065="","*",SP_SUL!K1065)</f>
        <v>*</v>
      </c>
      <c r="O1044" s="271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72" t="str">
        <f>IF(SP_SUL!K1066="","*",SP_SUL!K1066)</f>
        <v>*</v>
      </c>
      <c r="O1045" s="272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72" t="str">
        <f>IF(SP_SUL!K1067="","*",SP_SUL!K1067)</f>
        <v>*</v>
      </c>
      <c r="O1046" s="272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71" t="str">
        <f>IF(SP_SUL!K1068="","*",SP_SUL!K1068)</f>
        <v>*</v>
      </c>
      <c r="O1047" s="271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72" t="str">
        <f>IF(SP_SUL!K1069="","*",SP_SUL!K1069)</f>
        <v>*</v>
      </c>
      <c r="O1048" s="272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72" t="str">
        <f>IF(SP_SUL!K1070="","*",SP_SUL!K1070)</f>
        <v>*</v>
      </c>
      <c r="O1049" s="272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71" t="str">
        <f>IF(SP_SUL!K1071="","*",SP_SUL!K1071)</f>
        <v>*</v>
      </c>
      <c r="O1050" s="271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72" t="str">
        <f>IF(SP_SUL!K1072="","*",SP_SUL!K1072)</f>
        <v>*</v>
      </c>
      <c r="O1051" s="272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72" t="str">
        <f>IF(SP_SUL!K1073="","*",SP_SUL!K1073)</f>
        <v>*</v>
      </c>
      <c r="O1052" s="272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71" t="str">
        <f>IF(SP_SUL!K1074="","*",SP_SUL!K1074)</f>
        <v>*</v>
      </c>
      <c r="O1053" s="271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72" t="str">
        <f>IF(SP_SUL!K1075="","*",SP_SUL!K1075)</f>
        <v>*</v>
      </c>
      <c r="O1054" s="272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72" t="str">
        <f>IF(SP_SUL!K1076="","*",SP_SUL!K1076)</f>
        <v>*</v>
      </c>
      <c r="O1055" s="272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71" t="str">
        <f>IF(SP_SUL!K1077="","*",SP_SUL!K1077)</f>
        <v>*</v>
      </c>
      <c r="O1056" s="271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72" t="str">
        <f>IF(SP_SUL!K1078="","*",SP_SUL!K1078)</f>
        <v>*</v>
      </c>
      <c r="O1057" s="272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72" t="str">
        <f>IF(SP_SUL!K1079="","*",SP_SUL!K1079)</f>
        <v>*</v>
      </c>
      <c r="O1058" s="272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71" t="str">
        <f>IF(SP_SUL!K1080="","*",SP_SUL!K1080)</f>
        <v>*</v>
      </c>
      <c r="O1059" s="271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72" t="str">
        <f>IF(SP_SUL!K1081="","*",SP_SUL!K1081)</f>
        <v>*</v>
      </c>
      <c r="O1060" s="272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72" t="str">
        <f>IF(SP_SUL!K1082="","*",SP_SUL!K1082)</f>
        <v>*</v>
      </c>
      <c r="O1061" s="272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71" t="str">
        <f>IF(SP_SUL!K1083="","*",SP_SUL!K1083)</f>
        <v>*</v>
      </c>
      <c r="O1062" s="271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72" t="str">
        <f>IF(SP_SUL!K1084="","*",SP_SUL!K1084)</f>
        <v>*</v>
      </c>
      <c r="O1063" s="272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72" t="str">
        <f>IF(SP_SUL!K1085="","*",SP_SUL!K1085)</f>
        <v>*</v>
      </c>
      <c r="O1064" s="272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71" t="str">
        <f>IF(SP_SUL!K1086="","*",SP_SUL!K1086)</f>
        <v>*</v>
      </c>
      <c r="O1065" s="271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72" t="str">
        <f>IF(SP_SUL!K1087="","*",SP_SUL!K1087)</f>
        <v>*</v>
      </c>
      <c r="O1066" s="272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72" t="str">
        <f>IF(SP_SUL!K1088="","*",SP_SUL!K1088)</f>
        <v>*</v>
      </c>
      <c r="O1067" s="272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71" t="str">
        <f>IF(SP_SUL!K1089="","*",SP_SUL!K1089)</f>
        <v>*</v>
      </c>
      <c r="O1068" s="271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72" t="str">
        <f>IF(SP_SUL!K1090="","*",SP_SUL!K1090)</f>
        <v>*</v>
      </c>
      <c r="O1069" s="272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72" t="str">
        <f>IF(SP_SUL!K1091="","*",SP_SUL!K1091)</f>
        <v>*</v>
      </c>
      <c r="O1070" s="272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71" t="str">
        <f>IF(SP_SUL!K1092="","*",SP_SUL!K1092)</f>
        <v>*</v>
      </c>
      <c r="O1071" s="271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72" t="str">
        <f>IF(SP_SUL!K1093="","*",SP_SUL!K1093)</f>
        <v>*</v>
      </c>
      <c r="O1072" s="272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72" t="str">
        <f>IF(SP_SUL!K1094="","*",SP_SUL!K1094)</f>
        <v>*</v>
      </c>
      <c r="O1073" s="272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71" t="str">
        <f>IF(SP_SUL!K1095="","*",SP_SUL!K1095)</f>
        <v>*</v>
      </c>
      <c r="O1074" s="271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72" t="str">
        <f>IF(SP_SUL!K1096="","*",SP_SUL!K1096)</f>
        <v>*</v>
      </c>
      <c r="O1075" s="272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72" t="str">
        <f>IF(SP_SUL!K1097="","*",SP_SUL!K1097)</f>
        <v>*</v>
      </c>
      <c r="O1076" s="272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71" t="str">
        <f>IF(SP_SUL!K1098="","*",SP_SUL!K1098)</f>
        <v>*</v>
      </c>
      <c r="O1077" s="271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72" t="str">
        <f>IF(SP_SUL!K1099="","*",SP_SUL!K1099)</f>
        <v>*</v>
      </c>
      <c r="O1078" s="272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72" t="str">
        <f>IF(SP_SUL!K1100="","*",SP_SUL!K1100)</f>
        <v>*</v>
      </c>
      <c r="O1079" s="272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71" t="str">
        <f>IF(SP_SUL!K1101="","*",SP_SUL!K1101)</f>
        <v>*</v>
      </c>
      <c r="O1080" s="271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72" t="str">
        <f>IF(SP_SUL!K1102="","*",SP_SUL!K1102)</f>
        <v>*</v>
      </c>
      <c r="O1081" s="272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72" t="str">
        <f>IF(SP_SUL!K1103="","*",SP_SUL!K1103)</f>
        <v>*</v>
      </c>
      <c r="O1082" s="272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71" t="str">
        <f>IF(SP_SUL!K1104="","*",SP_SUL!K1104)</f>
        <v>*</v>
      </c>
      <c r="O1083" s="271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72" t="str">
        <f>IF(SP_SUL!K1105="","*",SP_SUL!K1105)</f>
        <v>*</v>
      </c>
      <c r="O1084" s="272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72" t="str">
        <f>IF(SP_SUL!K1106="","*",SP_SUL!K1106)</f>
        <v>*</v>
      </c>
      <c r="O1085" s="272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71" t="str">
        <f>IF(SP_SUL!K1107="","*",SP_SUL!K1107)</f>
        <v>*</v>
      </c>
      <c r="O1086" s="271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72" t="str">
        <f>IF(SP_SUL!K1108="","*",SP_SUL!K1108)</f>
        <v>*</v>
      </c>
      <c r="O1087" s="272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72" t="str">
        <f>IF(SP_SUL!K1109="","*",SP_SUL!K1109)</f>
        <v>*</v>
      </c>
      <c r="O1088" s="272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71" t="str">
        <f>IF(SP_SUL!K1110="","*",SP_SUL!K1110)</f>
        <v>*</v>
      </c>
      <c r="O1089" s="271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72" t="str">
        <f>IF(SP_SUL!K1111="","*",SP_SUL!K1111)</f>
        <v>*</v>
      </c>
      <c r="O1090" s="272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72" t="str">
        <f>IF(SP_SUL!K1112="","*",SP_SUL!K1112)</f>
        <v>*</v>
      </c>
      <c r="O1091" s="272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71" t="str">
        <f>IF(SP_SUL!K1113="","*",SP_SUL!K1113)</f>
        <v>*</v>
      </c>
      <c r="O1092" s="271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72" t="str">
        <f>IF(SP_SUL!K1114="","*",SP_SUL!K1114)</f>
        <v>*</v>
      </c>
      <c r="O1093" s="272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72" t="str">
        <f>IF(SP_SUL!K1115="","*",SP_SUL!K1115)</f>
        <v>*</v>
      </c>
      <c r="O1094" s="272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71" t="str">
        <f>IF(SP_SUL!K1116="","*",SP_SUL!K1116)</f>
        <v>*</v>
      </c>
      <c r="O1095" s="271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72" t="str">
        <f>IF(SP_SUL!K1117="","*",SP_SUL!K1117)</f>
        <v>*</v>
      </c>
      <c r="O1096" s="272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72" t="str">
        <f>IF(SP_SUL!K1118="","*",SP_SUL!K1118)</f>
        <v>*</v>
      </c>
      <c r="O1097" s="272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71" t="str">
        <f>IF(SP_SUL!K1119="","*",SP_SUL!K1119)</f>
        <v>*</v>
      </c>
      <c r="O1098" s="271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72" t="str">
        <f>IF(SP_SUL!K1120="","*",SP_SUL!K1120)</f>
        <v>*</v>
      </c>
      <c r="O1099" s="272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72" t="str">
        <f>IF(SP_SUL!K1121="","*",SP_SUL!K1121)</f>
        <v>*</v>
      </c>
      <c r="O1100" s="272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71" t="str">
        <f>IF(SP_SUL!K1122="","*",SP_SUL!K1122)</f>
        <v>*</v>
      </c>
      <c r="O1101" s="271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72" t="str">
        <f>IF(SP_SUL!K1123="","*",SP_SUL!K1123)</f>
        <v>*</v>
      </c>
      <c r="O1102" s="272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72" t="str">
        <f>IF(SP_SUL!K1124="","*",SP_SUL!K1124)</f>
        <v>*</v>
      </c>
      <c r="O1103" s="272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71" t="str">
        <f>IF(SP_SUL!K1125="","*",SP_SUL!K1125)</f>
        <v>*</v>
      </c>
      <c r="O1104" s="271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72" t="str">
        <f>IF(SP_SUL!K1126="","*",SP_SUL!K1126)</f>
        <v>*</v>
      </c>
      <c r="O1105" s="272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72" t="str">
        <f>IF(SP_SUL!K1127="","*",SP_SUL!K1127)</f>
        <v>*</v>
      </c>
      <c r="O1106" s="272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71" t="str">
        <f>IF(SP_SUL!K1128="","*",SP_SUL!K1128)</f>
        <v>*</v>
      </c>
      <c r="O1107" s="271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72" t="str">
        <f>IF(SP_SUL!K1129="","*",SP_SUL!K1129)</f>
        <v>*</v>
      </c>
      <c r="O1108" s="272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72" t="str">
        <f>IF(SP_SUL!K1130="","*",SP_SUL!K1130)</f>
        <v>*</v>
      </c>
      <c r="O1109" s="272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71" t="str">
        <f>IF(SP_SUL!K1131="","*",SP_SUL!K1131)</f>
        <v>*</v>
      </c>
      <c r="O1110" s="271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72" t="str">
        <f>IF(SP_SUL!K1132="","*",SP_SUL!K1132)</f>
        <v>*</v>
      </c>
      <c r="O1111" s="272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72" t="str">
        <f>IF(SP_SUL!K1133="","*",SP_SUL!K1133)</f>
        <v>*</v>
      </c>
      <c r="O1112" s="272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71" t="str">
        <f>IF(SP_SUL!K1134="","*",SP_SUL!K1134)</f>
        <v>*</v>
      </c>
      <c r="O1113" s="271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72" t="str">
        <f>IF(SP_SUL!K1135="","*",SP_SUL!K1135)</f>
        <v>*</v>
      </c>
      <c r="O1114" s="272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72" t="str">
        <f>IF(SP_SUL!K1136="","*",SP_SUL!K1136)</f>
        <v>*</v>
      </c>
      <c r="O1115" s="272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71" t="str">
        <f>IF(SP_SUL!K1137="","*",SP_SUL!K1137)</f>
        <v>*</v>
      </c>
      <c r="O1116" s="271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72" t="str">
        <f>IF(SP_SUL!K1138="","*",SP_SUL!K1138)</f>
        <v>*</v>
      </c>
      <c r="O1117" s="272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72" t="str">
        <f>IF(SP_SUL!K1139="","*",SP_SUL!K1139)</f>
        <v>*</v>
      </c>
      <c r="O1118" s="272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71" t="str">
        <f>IF(SP_SUL!K1140="","*",SP_SUL!K1140)</f>
        <v>*</v>
      </c>
      <c r="O1119" s="271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72" t="str">
        <f>IF(SP_SUL!K1141="","*",SP_SUL!K1141)</f>
        <v>*</v>
      </c>
      <c r="O1120" s="272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72" t="str">
        <f>IF(SP_SUL!K1142="","*",SP_SUL!K1142)</f>
        <v>*</v>
      </c>
      <c r="O1121" s="272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71" t="str">
        <f>IF(SP_SUL!K1143="","*",SP_SUL!K1143)</f>
        <v>*</v>
      </c>
      <c r="O1122" s="271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72" t="str">
        <f>IF(SP_SUL!K1144="","*",SP_SUL!K1144)</f>
        <v>*</v>
      </c>
      <c r="O1123" s="272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72" t="str">
        <f>IF(SP_SUL!K1145="","*",SP_SUL!K1145)</f>
        <v>*</v>
      </c>
      <c r="O1124" s="272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71" t="str">
        <f>IF(SP_SUL!K1146="","*",SP_SUL!K1146)</f>
        <v>*</v>
      </c>
      <c r="O1125" s="271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72" t="str">
        <f>IF(SP_SUL!K1147="","*",SP_SUL!K1147)</f>
        <v>*</v>
      </c>
      <c r="O1126" s="272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72" t="str">
        <f>IF(SP_SUL!K1148="","*",SP_SUL!K1148)</f>
        <v>*</v>
      </c>
      <c r="O1127" s="272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71" t="str">
        <f>IF(SP_SUL!K1149="","*",SP_SUL!K1149)</f>
        <v>*</v>
      </c>
      <c r="O1128" s="271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72" t="str">
        <f>IF(SP_SUL!K1150="","*",SP_SUL!K1150)</f>
        <v>*</v>
      </c>
      <c r="O1129" s="272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72" t="str">
        <f>IF(SP_SUL!K1151="","*",SP_SUL!K1151)</f>
        <v>*</v>
      </c>
      <c r="O1130" s="272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71" t="str">
        <f>IF(SP_SUL!K1152="","*",SP_SUL!K1152)</f>
        <v>*</v>
      </c>
      <c r="O1131" s="271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72" t="str">
        <f>IF(SP_SUL!K1153="","*",SP_SUL!K1153)</f>
        <v>*</v>
      </c>
      <c r="O1132" s="272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72" t="str">
        <f>IF(SP_SUL!K1154="","*",SP_SUL!K1154)</f>
        <v>*</v>
      </c>
      <c r="O1133" s="272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71" t="str">
        <f>IF(SP_SUL!K1155="","*",SP_SUL!K1155)</f>
        <v>*</v>
      </c>
      <c r="O1134" s="271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72" t="str">
        <f>IF(SP_SUL!K1156="","*",SP_SUL!K1156)</f>
        <v>*</v>
      </c>
      <c r="O1135" s="272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72" t="str">
        <f>IF(SP_SUL!K1157="","*",SP_SUL!K1157)</f>
        <v>*</v>
      </c>
      <c r="O1136" s="272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71" t="str">
        <f>IF(SP_SUL!K1158="","*",SP_SUL!K1158)</f>
        <v>*</v>
      </c>
      <c r="O1137" s="271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72" t="str">
        <f>IF(SP_SUL!K1159="","*",SP_SUL!K1159)</f>
        <v>*</v>
      </c>
      <c r="O1138" s="272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72" t="str">
        <f>IF(SP_SUL!K1160="","*",SP_SUL!K1160)</f>
        <v>*</v>
      </c>
      <c r="O1139" s="272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71" t="str">
        <f>IF(SP_SUL!K1161="","*",SP_SUL!K1161)</f>
        <v>*</v>
      </c>
      <c r="O1140" s="271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72" t="str">
        <f>IF(SP_SUL!K1162="","*",SP_SUL!K1162)</f>
        <v>*</v>
      </c>
      <c r="O1141" s="272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72" t="str">
        <f>IF(SP_SUL!K1163="","*",SP_SUL!K1163)</f>
        <v>*</v>
      </c>
      <c r="O1142" s="272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71" t="str">
        <f>IF(SP_SUL!K1164="","*",SP_SUL!K1164)</f>
        <v>*</v>
      </c>
      <c r="O1143" s="271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72" t="str">
        <f>IF(SP_SUL!K1165="","*",SP_SUL!K1165)</f>
        <v>*</v>
      </c>
      <c r="O1144" s="272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72" t="str">
        <f>IF(SP_SUL!K1166="","*",SP_SUL!K1166)</f>
        <v>*</v>
      </c>
      <c r="O1145" s="272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71" t="str">
        <f>IF(SP_SUL!K1167="","*",SP_SUL!K1167)</f>
        <v>*</v>
      </c>
      <c r="O1146" s="271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72" t="str">
        <f>IF(SP_SUL!K1168="","*",SP_SUL!K1168)</f>
        <v>*</v>
      </c>
      <c r="O1147" s="272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72" t="str">
        <f>IF(SP_SUL!K1169="","*",SP_SUL!K1169)</f>
        <v>*</v>
      </c>
      <c r="O1148" s="272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71" t="str">
        <f>IF(SP_SUL!K1170="","*",SP_SUL!K1170)</f>
        <v>*</v>
      </c>
      <c r="O1149" s="271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72" t="str">
        <f>IF(SP_SUL!K1171="","*",SP_SUL!K1171)</f>
        <v>*</v>
      </c>
      <c r="O1150" s="272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72" t="str">
        <f>IF(SP_SUL!K1172="","*",SP_SUL!K1172)</f>
        <v>*</v>
      </c>
      <c r="O1151" s="272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71" t="str">
        <f>IF(SP_SUL!K1173="","*",SP_SUL!K1173)</f>
        <v>*</v>
      </c>
      <c r="O1152" s="271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72" t="str">
        <f>IF(SP_SUL!K1174="","*",SP_SUL!K1174)</f>
        <v>*</v>
      </c>
      <c r="O1153" s="272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72" t="str">
        <f>IF(SP_SUL!K1175="","*",SP_SUL!K1175)</f>
        <v>*</v>
      </c>
      <c r="O1154" s="272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71" t="str">
        <f>IF(SP_SUL!K1176="","*",SP_SUL!K1176)</f>
        <v>*</v>
      </c>
      <c r="O1155" s="271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72" t="str">
        <f>IF(SP_SUL!K1177="","*",SP_SUL!K1177)</f>
        <v>*</v>
      </c>
      <c r="O1156" s="272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72" t="str">
        <f>IF(SP_SUL!K1178="","*",SP_SUL!K1178)</f>
        <v>*</v>
      </c>
      <c r="O1157" s="272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71" t="str">
        <f>IF(SP_SUL!K1179="","*",SP_SUL!K1179)</f>
        <v>*</v>
      </c>
      <c r="O1158" s="271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72" t="str">
        <f>IF(SP_SUL!K1180="","*",SP_SUL!K1180)</f>
        <v>*</v>
      </c>
      <c r="O1159" s="272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72" t="str">
        <f>IF(SP_SUL!K1181="","*",SP_SUL!K1181)</f>
        <v>*</v>
      </c>
      <c r="O1160" s="272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71" t="str">
        <f>IF(SP_SUL!K1182="","*",SP_SUL!K1182)</f>
        <v>*</v>
      </c>
      <c r="O1161" s="271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72" t="str">
        <f>IF(SP_SUL!K1183="","*",SP_SUL!K1183)</f>
        <v>*</v>
      </c>
      <c r="O1162" s="272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72" t="str">
        <f>IF(SP_SUL!K1184="","*",SP_SUL!K1184)</f>
        <v>*</v>
      </c>
      <c r="O1163" s="272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71" t="str">
        <f>IF(SP_SUL!K1185="","*",SP_SUL!K1185)</f>
        <v>*</v>
      </c>
      <c r="O1164" s="271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72" t="str">
        <f>IF(SP_SUL!K1186="","*",SP_SUL!K1186)</f>
        <v>*</v>
      </c>
      <c r="O1165" s="272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72" t="str">
        <f>IF(SP_SUL!K1187="","*",SP_SUL!K1187)</f>
        <v>*</v>
      </c>
      <c r="O1166" s="272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71" t="str">
        <f>IF(SP_SUL!K1188="","*",SP_SUL!K1188)</f>
        <v>*</v>
      </c>
      <c r="O1167" s="271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72" t="str">
        <f>IF(SP_SUL!K1189="","*",SP_SUL!K1189)</f>
        <v>*</v>
      </c>
      <c r="O1168" s="272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72" t="str">
        <f>IF(SP_SUL!K1190="","*",SP_SUL!K1190)</f>
        <v>*</v>
      </c>
      <c r="O1169" s="272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71" t="str">
        <f>IF(SP_SUL!K1191="","*",SP_SUL!K1191)</f>
        <v>*</v>
      </c>
      <c r="O1170" s="271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72" t="str">
        <f>IF(SP_SUL!K1192="","*",SP_SUL!K1192)</f>
        <v>*</v>
      </c>
      <c r="O1171" s="272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72" t="str">
        <f>IF(SP_SUL!K1193="","*",SP_SUL!K1193)</f>
        <v>*</v>
      </c>
      <c r="O1172" s="272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71" t="str">
        <f>IF(SP_SUL!K1194="","*",SP_SUL!K1194)</f>
        <v>*</v>
      </c>
      <c r="O1173" s="271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72" t="str">
        <f>IF(SP_SUL!K1195="","*",SP_SUL!K1195)</f>
        <v>*</v>
      </c>
      <c r="O1174" s="272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72" t="str">
        <f>IF(SP_SUL!K1196="","*",SP_SUL!K1196)</f>
        <v>*</v>
      </c>
      <c r="O1175" s="272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71" t="str">
        <f>IF(SP_SUL!K1197="","*",SP_SUL!K1197)</f>
        <v>*</v>
      </c>
      <c r="O1176" s="271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72" t="str">
        <f>IF(SP_SUL!K1198="","*",SP_SUL!K1198)</f>
        <v>*</v>
      </c>
      <c r="O1177" s="272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72" t="str">
        <f>IF(SP_SUL!K1199="","*",SP_SUL!K1199)</f>
        <v>*</v>
      </c>
      <c r="O1178" s="272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71" t="str">
        <f>IF(SP_SUL!K1200="","*",SP_SUL!K1200)</f>
        <v>*</v>
      </c>
      <c r="O1179" s="271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72" t="str">
        <f>IF(SP_SUL!K1201="","*",SP_SUL!K1201)</f>
        <v>*</v>
      </c>
      <c r="O1180" s="272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72" t="str">
        <f>IF(SP_SUL!K1202="","*",SP_SUL!K1202)</f>
        <v>*</v>
      </c>
      <c r="O1181" s="272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71" t="str">
        <f>IF(SP_SUL!K1203="","*",SP_SUL!K1203)</f>
        <v>*</v>
      </c>
      <c r="O1182" s="271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72" t="str">
        <f>IF(SP_SUL!K1204="","*",SP_SUL!K1204)</f>
        <v>*</v>
      </c>
      <c r="O1183" s="272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72" t="str">
        <f>IF(SP_SUL!K1205="","*",SP_SUL!K1205)</f>
        <v>*</v>
      </c>
      <c r="O1184" s="272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71" t="str">
        <f>IF(SP_SUL!K1206="","*",SP_SUL!K1206)</f>
        <v>*</v>
      </c>
      <c r="O1185" s="271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72" t="str">
        <f>IF(SP_SUL!K1207="","*",SP_SUL!K1207)</f>
        <v>*</v>
      </c>
      <c r="O1186" s="272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72" t="str">
        <f>IF(SP_SUL!K1208="","*",SP_SUL!K1208)</f>
        <v>*</v>
      </c>
      <c r="O1187" s="272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71" t="str">
        <f>IF(SP_SUL!K1209="","*",SP_SUL!K1209)</f>
        <v>*</v>
      </c>
      <c r="O1188" s="271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72" t="str">
        <f>IF(SP_SUL!K1210="","*",SP_SUL!K1210)</f>
        <v>*</v>
      </c>
      <c r="O1189" s="272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72" t="str">
        <f>IF(SP_SUL!K1211="","*",SP_SUL!K1211)</f>
        <v>*</v>
      </c>
      <c r="O1190" s="272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71" t="str">
        <f>IF(SP_SUL!K1212="","*",SP_SUL!K1212)</f>
        <v>*</v>
      </c>
      <c r="O1191" s="271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72" t="str">
        <f>IF(SP_SUL!K1213="","*",SP_SUL!K1213)</f>
        <v>*</v>
      </c>
      <c r="O1192" s="272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72" t="str">
        <f>IF(SP_SUL!K1214="","*",SP_SUL!K1214)</f>
        <v>*</v>
      </c>
      <c r="O1193" s="272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71" t="str">
        <f>IF(SP_SUL!K1215="","*",SP_SUL!K1215)</f>
        <v>*</v>
      </c>
      <c r="O1194" s="271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72" t="str">
        <f>IF(SP_SUL!K1216="","*",SP_SUL!K1216)</f>
        <v>*</v>
      </c>
      <c r="O1195" s="272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72" t="str">
        <f>IF(SP_SUL!K1217="","*",SP_SUL!K1217)</f>
        <v>*</v>
      </c>
      <c r="O1196" s="272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71" t="str">
        <f>IF(SP_SUL!K1218="","*",SP_SUL!K1218)</f>
        <v>*</v>
      </c>
      <c r="O1197" s="271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72" t="str">
        <f>IF(SP_SUL!K1219="","*",SP_SUL!K1219)</f>
        <v>*</v>
      </c>
      <c r="O1198" s="272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72" t="str">
        <f>IF(SP_SUL!K1220="","*",SP_SUL!K1220)</f>
        <v>*</v>
      </c>
      <c r="O1199" s="272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71" t="str">
        <f>IF(SP_SUL!K1221="","*",SP_SUL!K1221)</f>
        <v>*</v>
      </c>
      <c r="O1200" s="271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72" t="str">
        <f>IF(SP_SUL!K1222="","*",SP_SUL!K1222)</f>
        <v>*</v>
      </c>
      <c r="O1201" s="272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72" t="str">
        <f>IF(SP_SUL!K1223="","*",SP_SUL!K1223)</f>
        <v>*</v>
      </c>
      <c r="O1202" s="272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71" t="str">
        <f>IF(SP_SUL!K1224="","*",SP_SUL!K1224)</f>
        <v>*</v>
      </c>
      <c r="O1203" s="271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72" t="str">
        <f>IF(SP_SUL!K1225="","*",SP_SUL!K1225)</f>
        <v>*</v>
      </c>
      <c r="O1204" s="272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72" t="str">
        <f>IF(SP_SUL!K1226="","*",SP_SUL!K1226)</f>
        <v>*</v>
      </c>
      <c r="O1205" s="272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71" t="str">
        <f>IF(SP_SUL!K1227="","*",SP_SUL!K1227)</f>
        <v>*</v>
      </c>
      <c r="O1206" s="271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72" t="str">
        <f>IF(SP_SUL!K1228="","*",SP_SUL!K1228)</f>
        <v>*</v>
      </c>
      <c r="O1207" s="272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72" t="str">
        <f>IF(SP_SUL!K1229="","*",SP_SUL!K1229)</f>
        <v>*</v>
      </c>
      <c r="O1208" s="272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71" t="str">
        <f>IF(SP_SUL!K1230="","*",SP_SUL!K1230)</f>
        <v>*</v>
      </c>
      <c r="O1209" s="271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72" t="str">
        <f>IF(SP_SUL!K1231="","*",SP_SUL!K1231)</f>
        <v>*</v>
      </c>
      <c r="O1210" s="272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72" t="str">
        <f>IF(SP_SUL!K1232="","*",SP_SUL!K1232)</f>
        <v>*</v>
      </c>
      <c r="O1211" s="272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71" t="str">
        <f>IF(SP_SUL!K1233="","*",SP_SUL!K1233)</f>
        <v>*</v>
      </c>
      <c r="O1212" s="271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72" t="str">
        <f>IF(SP_SUL!K1234="","*",SP_SUL!K1234)</f>
        <v>*</v>
      </c>
      <c r="O1213" s="272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72" t="str">
        <f>IF(SP_SUL!K1235="","*",SP_SUL!K1235)</f>
        <v>*</v>
      </c>
      <c r="O1214" s="272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71" t="str">
        <f>IF(SP_SUL!K1236="","*",SP_SUL!K1236)</f>
        <v>*</v>
      </c>
      <c r="O1215" s="271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72" t="str">
        <f>IF(SP_SUL!K1237="","*",SP_SUL!K1237)</f>
        <v>*</v>
      </c>
      <c r="O1216" s="272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72" t="str">
        <f>IF(SP_SUL!K1238="","*",SP_SUL!K1238)</f>
        <v>*</v>
      </c>
      <c r="O1217" s="272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71" t="str">
        <f>IF(SP_SUL!K1239="","*",SP_SUL!K1239)</f>
        <v>*</v>
      </c>
      <c r="O1218" s="271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72" t="str">
        <f>IF(SP_SUL!K1240="","*",SP_SUL!K1240)</f>
        <v>*</v>
      </c>
      <c r="O1219" s="272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72" t="str">
        <f>IF(SP_SUL!K1241="","*",SP_SUL!K1241)</f>
        <v>*</v>
      </c>
      <c r="O1220" s="272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71" t="str">
        <f>IF(SP_SUL!K1242="","*",SP_SUL!K1242)</f>
        <v>*</v>
      </c>
      <c r="O1221" s="271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72" t="str">
        <f>IF(SP_SUL!K1243="","*",SP_SUL!K1243)</f>
        <v>*</v>
      </c>
      <c r="O1222" s="272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72" t="str">
        <f>IF(SP_SUL!K1244="","*",SP_SUL!K1244)</f>
        <v>*</v>
      </c>
      <c r="O1223" s="272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71" t="str">
        <f>IF(SP_SUL!K1245="","*",SP_SUL!K1245)</f>
        <v>*</v>
      </c>
      <c r="O1224" s="271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72" t="str">
        <f>IF(SP_SUL!K1246="","*",SP_SUL!K1246)</f>
        <v>*</v>
      </c>
      <c r="O1225" s="272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72" t="str">
        <f>IF(SP_SUL!K1247="","*",SP_SUL!K1247)</f>
        <v>*</v>
      </c>
      <c r="O1226" s="272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71" t="str">
        <f>IF(SP_SUL!K1248="","*",SP_SUL!K1248)</f>
        <v>*</v>
      </c>
      <c r="O1227" s="271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72" t="str">
        <f>IF(SP_SUL!K1249="","*",SP_SUL!K1249)</f>
        <v>*</v>
      </c>
      <c r="O1228" s="272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72" t="str">
        <f>IF(SP_SUL!K1250="","*",SP_SUL!K1250)</f>
        <v>*</v>
      </c>
      <c r="O1229" s="272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71" t="str">
        <f>IF(SP_SUL!K1251="","*",SP_SUL!K1251)</f>
        <v>*</v>
      </c>
      <c r="O1230" s="271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72" t="str">
        <f>IF(SP_SUL!K1252="","*",SP_SUL!K1252)</f>
        <v>*</v>
      </c>
      <c r="O1231" s="272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72" t="str">
        <f>IF(SP_SUL!K1253="","*",SP_SUL!K1253)</f>
        <v>*</v>
      </c>
      <c r="O1232" s="272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71" t="str">
        <f>IF(SP_SUL!K1254="","*",SP_SUL!K1254)</f>
        <v>*</v>
      </c>
      <c r="O1233" s="271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72" t="str">
        <f>IF(SP_SUL!K1255="","*",SP_SUL!K1255)</f>
        <v>*</v>
      </c>
      <c r="O1234" s="272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72" t="str">
        <f>IF(SP_SUL!K1256="","*",SP_SUL!K1256)</f>
        <v>*</v>
      </c>
      <c r="O1235" s="272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71" t="str">
        <f>IF(SP_SUL!K1257="","*",SP_SUL!K1257)</f>
        <v>*</v>
      </c>
      <c r="O1236" s="271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72" t="str">
        <f>IF(SP_SUL!K1258="","*",SP_SUL!K1258)</f>
        <v>*</v>
      </c>
      <c r="O1237" s="272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72" t="str">
        <f>IF(SP_SUL!K1259="","*",SP_SUL!K1259)</f>
        <v>*</v>
      </c>
      <c r="O1238" s="272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71" t="str">
        <f>IF(SP_SUL!K1260="","*",SP_SUL!K1260)</f>
        <v>*</v>
      </c>
      <c r="O1239" s="271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72" t="str">
        <f>IF(SP_SUL!K1261="","*",SP_SUL!K1261)</f>
        <v>*</v>
      </c>
      <c r="O1240" s="272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72" t="str">
        <f>IF(SP_SUL!K1262="","*",SP_SUL!K1262)</f>
        <v>*</v>
      </c>
      <c r="O1241" s="272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71" t="str">
        <f>IF(SP_SUL!K1263="","*",SP_SUL!K1263)</f>
        <v>*</v>
      </c>
      <c r="O1242" s="271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72" t="str">
        <f>IF(SP_SUL!K1264="","*",SP_SUL!K1264)</f>
        <v>*</v>
      </c>
      <c r="O1243" s="272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72" t="str">
        <f>IF(SP_SUL!K1265="","*",SP_SUL!K1265)</f>
        <v>*</v>
      </c>
      <c r="O1244" s="272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71" t="str">
        <f>IF(SP_SUL!K1266="","*",SP_SUL!K1266)</f>
        <v>*</v>
      </c>
      <c r="O1245" s="271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72" t="str">
        <f>IF(SP_SUL!K1267="","*",SP_SUL!K1267)</f>
        <v>*</v>
      </c>
      <c r="O1246" s="272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72" t="str">
        <f>IF(SP_SUL!K1268="","*",SP_SUL!K1268)</f>
        <v>*</v>
      </c>
      <c r="O1247" s="272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71" t="str">
        <f>IF(SP_SUL!K1269="","*",SP_SUL!K1269)</f>
        <v>*</v>
      </c>
      <c r="O1248" s="271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72" t="str">
        <f>IF(SP_SUL!K1270="","*",SP_SUL!K1270)</f>
        <v>*</v>
      </c>
      <c r="O1249" s="272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72" t="str">
        <f>IF(SP_SUL!K1271="","*",SP_SUL!K1271)</f>
        <v>*</v>
      </c>
      <c r="O1250" s="272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71" t="str">
        <f>IF(SP_SUL!K1272="","*",SP_SUL!K1272)</f>
        <v>*</v>
      </c>
      <c r="O1251" s="271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72" t="str">
        <f>IF(SP_SUL!K1273="","*",SP_SUL!K1273)</f>
        <v>*</v>
      </c>
      <c r="O1252" s="272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72" t="str">
        <f>IF(SP_SUL!K1274="","*",SP_SUL!K1274)</f>
        <v>*</v>
      </c>
      <c r="O1253" s="272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71" t="str">
        <f>IF(SP_SUL!K1275="","*",SP_SUL!K1275)</f>
        <v>*</v>
      </c>
      <c r="O1254" s="271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72" t="str">
        <f>IF(SP_SUL!K1276="","*",SP_SUL!K1276)</f>
        <v>*</v>
      </c>
      <c r="O1255" s="272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72" t="str">
        <f>IF(SP_SUL!K1277="","*",SP_SUL!K1277)</f>
        <v>*</v>
      </c>
      <c r="O1256" s="272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71" t="str">
        <f>IF(SP_SUL!K1278="","*",SP_SUL!K1278)</f>
        <v>*</v>
      </c>
      <c r="O1257" s="271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72" t="str">
        <f>IF(SP_SUL!K1279="","*",SP_SUL!K1279)</f>
        <v>*</v>
      </c>
      <c r="O1258" s="272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72" t="str">
        <f>IF(SP_SUL!K1280="","*",SP_SUL!K1280)</f>
        <v>*</v>
      </c>
      <c r="O1259" s="272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71" t="str">
        <f>IF(SP_SUL!K1281="","*",SP_SUL!K1281)</f>
        <v>*</v>
      </c>
      <c r="O1260" s="271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72" t="str">
        <f>IF(SP_SUL!K1282="","*",SP_SUL!K1282)</f>
        <v>*</v>
      </c>
      <c r="O1261" s="272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72" t="str">
        <f>IF(SP_SUL!K1283="","*",SP_SUL!K1283)</f>
        <v>*</v>
      </c>
      <c r="O1262" s="272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71" t="str">
        <f>IF(SP_SUL!K1284="","*",SP_SUL!K1284)</f>
        <v>*</v>
      </c>
      <c r="O1263" s="271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72" t="str">
        <f>IF(SP_SUL!K1285="","*",SP_SUL!K1285)</f>
        <v>*</v>
      </c>
      <c r="O1264" s="272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72" t="str">
        <f>IF(SP_SUL!K1286="","*",SP_SUL!K1286)</f>
        <v>*</v>
      </c>
      <c r="O1265" s="272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71" t="str">
        <f>IF(SP_SUL!K1287="","*",SP_SUL!K1287)</f>
        <v>*</v>
      </c>
      <c r="O1266" s="271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72" t="str">
        <f>IF(SP_SUL!K1288="","*",SP_SUL!K1288)</f>
        <v>*</v>
      </c>
      <c r="O1267" s="272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72" t="str">
        <f>IF(SP_SUL!K1289="","*",SP_SUL!K1289)</f>
        <v>*</v>
      </c>
      <c r="O1268" s="272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71" t="str">
        <f>IF(SP_SUL!K1290="","*",SP_SUL!K1290)</f>
        <v>*</v>
      </c>
      <c r="O1269" s="271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72" t="str">
        <f>IF(SP_SUL!K1291="","*",SP_SUL!K1291)</f>
        <v>*</v>
      </c>
      <c r="O1270" s="272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72" t="str">
        <f>IF(SP_SUL!K1292="","*",SP_SUL!K1292)</f>
        <v>*</v>
      </c>
      <c r="O1271" s="272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71" t="str">
        <f>IF(SP_SUL!K1293="","*",SP_SUL!K1293)</f>
        <v>*</v>
      </c>
      <c r="O1272" s="271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72" t="str">
        <f>IF(SP_SUL!K1294="","*",SP_SUL!K1294)</f>
        <v>*</v>
      </c>
      <c r="O1273" s="272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72" t="str">
        <f>IF(SP_SUL!K1295="","*",SP_SUL!K1295)</f>
        <v>*</v>
      </c>
      <c r="O1274" s="272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71" t="str">
        <f>IF(SP_SUL!K1296="","*",SP_SUL!K1296)</f>
        <v>*</v>
      </c>
      <c r="O1275" s="271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72" t="str">
        <f>IF(SP_SUL!K1297="","*",SP_SUL!K1297)</f>
        <v>*</v>
      </c>
      <c r="O1276" s="272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72" t="str">
        <f>IF(SP_SUL!K1298="","*",SP_SUL!K1298)</f>
        <v>*</v>
      </c>
      <c r="O1277" s="272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71" t="str">
        <f>IF(SP_SUL!K1299="","*",SP_SUL!K1299)</f>
        <v>*</v>
      </c>
      <c r="O1278" s="271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72" t="str">
        <f>IF(SP_SUL!K1300="","*",SP_SUL!K1300)</f>
        <v>*</v>
      </c>
      <c r="O1279" s="272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72" t="str">
        <f>IF(SP_SUL!K1301="","*",SP_SUL!K1301)</f>
        <v>*</v>
      </c>
      <c r="O1280" s="272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71" t="str">
        <f>IF(SP_SUL!K1302="","*",SP_SUL!K1302)</f>
        <v>*</v>
      </c>
      <c r="O1281" s="271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72" t="str">
        <f>IF(SP_SUL!K1303="","*",SP_SUL!K1303)</f>
        <v>*</v>
      </c>
      <c r="O1282" s="272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72" t="str">
        <f>IF(SP_SUL!K1304="","*",SP_SUL!K1304)</f>
        <v>*</v>
      </c>
      <c r="O1283" s="272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71" t="str">
        <f>IF(SP_SUL!K1305="","*",SP_SUL!K1305)</f>
        <v>*</v>
      </c>
      <c r="O1284" s="271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72" t="str">
        <f>IF(SP_SUL!K1306="","*",SP_SUL!K1306)</f>
        <v>*</v>
      </c>
      <c r="O1285" s="272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72" t="str">
        <f>IF(SP_SUL!K1307="","*",SP_SUL!K1307)</f>
        <v>*</v>
      </c>
      <c r="O1286" s="272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71" t="str">
        <f>IF(SP_SUL!K1308="","*",SP_SUL!K1308)</f>
        <v>*</v>
      </c>
      <c r="O1287" s="271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72" t="str">
        <f>IF(SP_SUL!K1309="","*",SP_SUL!K1309)</f>
        <v>*</v>
      </c>
      <c r="O1288" s="272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72" t="str">
        <f>IF(SP_SUL!K1310="","*",SP_SUL!K1310)</f>
        <v>*</v>
      </c>
      <c r="O1289" s="272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71" t="str">
        <f>IF(SP_SUL!K1311="","*",SP_SUL!K1311)</f>
        <v>*</v>
      </c>
      <c r="O1290" s="271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72" t="str">
        <f>IF(SP_SUL!K1312="","*",SP_SUL!K1312)</f>
        <v>*</v>
      </c>
      <c r="O1291" s="272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72" t="str">
        <f>IF(SP_SUL!K1313="","*",SP_SUL!K1313)</f>
        <v>*</v>
      </c>
      <c r="O1292" s="272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71" t="str">
        <f>IF(SP_SUL!K1314="","*",SP_SUL!K1314)</f>
        <v>*</v>
      </c>
      <c r="O1293" s="271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72" t="str">
        <f>IF(SP_SUL!K1315="","*",SP_SUL!K1315)</f>
        <v>*</v>
      </c>
      <c r="O1294" s="272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72" t="str">
        <f>IF(SP_SUL!K1316="","*",SP_SUL!K1316)</f>
        <v>*</v>
      </c>
      <c r="O1295" s="272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71" t="str">
        <f>IF(SP_SUL!K1317="","*",SP_SUL!K1317)</f>
        <v>*</v>
      </c>
      <c r="O1296" s="271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72" t="str">
        <f>IF(SP_SUL!K1318="","*",SP_SUL!K1318)</f>
        <v>*</v>
      </c>
      <c r="O1297" s="272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72" t="str">
        <f>IF(SP_SUL!K1319="","*",SP_SUL!K1319)</f>
        <v>*</v>
      </c>
      <c r="O1298" s="272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71" t="str">
        <f>IF(SP_SUL!K1320="","*",SP_SUL!K1320)</f>
        <v>*</v>
      </c>
      <c r="O1299" s="271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72" t="str">
        <f>IF(SP_SUL!K1321="","*",SP_SUL!K1321)</f>
        <v>*</v>
      </c>
      <c r="O1300" s="272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72" t="str">
        <f>IF(SP_SUL!K1322="","*",SP_SUL!K1322)</f>
        <v>*</v>
      </c>
      <c r="O1301" s="272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71" t="str">
        <f>IF(SP_SUL!K1323="","*",SP_SUL!K1323)</f>
        <v>*</v>
      </c>
      <c r="O1302" s="271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72" t="str">
        <f>IF(SP_SUL!K1324="","*",SP_SUL!K1324)</f>
        <v>*</v>
      </c>
      <c r="O1303" s="272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72" t="str">
        <f>IF(SP_SUL!K1325="","*",SP_SUL!K1325)</f>
        <v>*</v>
      </c>
      <c r="O1304" s="272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71" t="str">
        <f>IF(SP_SUL!K1326="","*",SP_SUL!K1326)</f>
        <v>*</v>
      </c>
      <c r="O1305" s="271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72" t="str">
        <f>IF(SP_SUL!K1327="","*",SP_SUL!K1327)</f>
        <v>*</v>
      </c>
      <c r="O1306" s="272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72" t="str">
        <f>IF(SP_SUL!K1328="","*",SP_SUL!K1328)</f>
        <v>*</v>
      </c>
      <c r="O1307" s="272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71" t="str">
        <f>IF(SP_SUL!K1329="","*",SP_SUL!K1329)</f>
        <v>*</v>
      </c>
      <c r="O1308" s="271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72" t="str">
        <f>IF(SP_SUL!K1330="","*",SP_SUL!K1330)</f>
        <v>*</v>
      </c>
      <c r="O1309" s="272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72" t="str">
        <f>IF(SP_SUL!K1331="","*",SP_SUL!K1331)</f>
        <v>*</v>
      </c>
      <c r="O1310" s="272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71" t="str">
        <f>IF(SP_SUL!K1332="","*",SP_SUL!K1332)</f>
        <v>*</v>
      </c>
      <c r="O1311" s="271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72" t="str">
        <f>IF(SP_SUL!K1333="","*",SP_SUL!K1333)</f>
        <v>*</v>
      </c>
      <c r="O1312" s="272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72" t="str">
        <f>IF(SP_SUL!K1334="","*",SP_SUL!K1334)</f>
        <v>*</v>
      </c>
      <c r="O1313" s="272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71" t="str">
        <f>IF(SP_SUL!K1335="","*",SP_SUL!K1335)</f>
        <v>*</v>
      </c>
      <c r="O1314" s="271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72" t="str">
        <f>IF(SP_SUL!K1336="","*",SP_SUL!K1336)</f>
        <v>*</v>
      </c>
      <c r="O1315" s="272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72" t="str">
        <f>IF(SP_SUL!K1337="","*",SP_SUL!K1337)</f>
        <v>*</v>
      </c>
      <c r="O1316" s="272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71" t="str">
        <f>IF(SP_SUL!K1338="","*",SP_SUL!K1338)</f>
        <v>*</v>
      </c>
      <c r="O1317" s="271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72" t="str">
        <f>IF(SP_SUL!K1339="","*",SP_SUL!K1339)</f>
        <v>*</v>
      </c>
      <c r="O1318" s="272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72" t="str">
        <f>IF(SP_SUL!K1340="","*",SP_SUL!K1340)</f>
        <v>*</v>
      </c>
      <c r="O1319" s="272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71" t="str">
        <f>IF(SP_SUL!K1341="","*",SP_SUL!K1341)</f>
        <v>*</v>
      </c>
      <c r="O1320" s="271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72" t="str">
        <f>IF(SP_SUL!K1342="","*",SP_SUL!K1342)</f>
        <v>*</v>
      </c>
      <c r="O1321" s="272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72" t="str">
        <f>IF(SP_SUL!K1343="","*",SP_SUL!K1343)</f>
        <v>*</v>
      </c>
      <c r="O1322" s="272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71" t="str">
        <f>IF(SP_SUL!K1344="","*",SP_SUL!K1344)</f>
        <v>*</v>
      </c>
      <c r="O1323" s="271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72" t="str">
        <f>IF(SP_SUL!K1345="","*",SP_SUL!K1345)</f>
        <v>*</v>
      </c>
      <c r="O1324" s="272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72" t="str">
        <f>IF(SP_SUL!K1346="","*",SP_SUL!K1346)</f>
        <v>*</v>
      </c>
      <c r="O1325" s="272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71" t="str">
        <f>IF(SP_SUL!K1347="","*",SP_SUL!K1347)</f>
        <v>*</v>
      </c>
      <c r="O1326" s="271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72" t="str">
        <f>IF(SP_SUL!K1348="","*",SP_SUL!K1348)</f>
        <v>*</v>
      </c>
      <c r="O1327" s="272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72" t="str">
        <f>IF(SP_SUL!K1349="","*",SP_SUL!K1349)</f>
        <v>*</v>
      </c>
      <c r="O1328" s="272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71" t="str">
        <f>IF(SP_SUL!K1350="","*",SP_SUL!K1350)</f>
        <v>*</v>
      </c>
      <c r="O1329" s="271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72" t="str">
        <f>IF(SP_SUL!K1351="","*",SP_SUL!K1351)</f>
        <v>*</v>
      </c>
      <c r="O1330" s="272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72" t="str">
        <f>IF(SP_SUL!K1352="","*",SP_SUL!K1352)</f>
        <v>*</v>
      </c>
      <c r="O1331" s="272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71" t="str">
        <f>IF(SP_SUL!K1353="","*",SP_SUL!K1353)</f>
        <v>*</v>
      </c>
      <c r="O1332" s="271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72" t="str">
        <f>IF(SP_SUL!K1354="","*",SP_SUL!K1354)</f>
        <v>*</v>
      </c>
      <c r="O1333" s="272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72" t="str">
        <f>IF(SP_SUL!K1355="","*",SP_SUL!K1355)</f>
        <v>*</v>
      </c>
      <c r="O1334" s="272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71" t="str">
        <f>IF(SP_SUL!K1356="","*",SP_SUL!K1356)</f>
        <v>*</v>
      </c>
      <c r="O1335" s="271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72" t="str">
        <f>IF(SP_SUL!K1357="","*",SP_SUL!K1357)</f>
        <v>*</v>
      </c>
      <c r="O1336" s="272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72" t="str">
        <f>IF(SP_SUL!K1358="","*",SP_SUL!K1358)</f>
        <v>*</v>
      </c>
      <c r="O1337" s="272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71" t="str">
        <f>IF(SP_SUL!K1359="","*",SP_SUL!K1359)</f>
        <v>*</v>
      </c>
      <c r="O1338" s="271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72" t="str">
        <f>IF(SP_SUL!K1360="","*",SP_SUL!K1360)</f>
        <v>*</v>
      </c>
      <c r="O1339" s="272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72" t="str">
        <f>IF(SP_SUL!K1361="","*",SP_SUL!K1361)</f>
        <v>*</v>
      </c>
      <c r="O1340" s="272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71" t="str">
        <f>IF(SP_SUL!K1362="","*",SP_SUL!K1362)</f>
        <v>*</v>
      </c>
      <c r="O1341" s="271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72" t="str">
        <f>IF(SP_SUL!K1363="","*",SP_SUL!K1363)</f>
        <v>*</v>
      </c>
      <c r="O1342" s="272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72" t="str">
        <f>IF(SP_SUL!K1364="","*",SP_SUL!K1364)</f>
        <v>*</v>
      </c>
      <c r="O1343" s="272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71" t="str">
        <f>IF(SP_SUL!K1365="","*",SP_SUL!K1365)</f>
        <v>*</v>
      </c>
      <c r="O1344" s="271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72" t="str">
        <f>IF(SP_SUL!K1366="","*",SP_SUL!K1366)</f>
        <v>*</v>
      </c>
      <c r="O1345" s="272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72" t="str">
        <f>IF(SP_SUL!K1367="","*",SP_SUL!K1367)</f>
        <v>*</v>
      </c>
      <c r="O1346" s="272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71" t="str">
        <f>IF(SP_SUL!K1368="","*",SP_SUL!K1368)</f>
        <v>*</v>
      </c>
      <c r="O1347" s="271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72" t="str">
        <f>IF(SP_SUL!K1369="","*",SP_SUL!K1369)</f>
        <v>*</v>
      </c>
      <c r="O1348" s="272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72" t="str">
        <f>IF(SP_SUL!K1370="","*",SP_SUL!K1370)</f>
        <v>*</v>
      </c>
      <c r="O1349" s="272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71" t="str">
        <f>IF(SP_SUL!K1371="","*",SP_SUL!K1371)</f>
        <v>*</v>
      </c>
      <c r="O1350" s="271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72" t="str">
        <f>IF(SP_SUL!K1372="","*",SP_SUL!K1372)</f>
        <v>*</v>
      </c>
      <c r="O1351" s="272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72" t="str">
        <f>IF(SP_SUL!K1373="","*",SP_SUL!K1373)</f>
        <v>*</v>
      </c>
      <c r="O1352" s="272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71" t="str">
        <f>IF(SP_SUL!K1374="","*",SP_SUL!K1374)</f>
        <v>*</v>
      </c>
      <c r="O1353" s="271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72" t="str">
        <f>IF(SP_SUL!K1375="","*",SP_SUL!K1375)</f>
        <v>*</v>
      </c>
      <c r="O1354" s="272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72" t="str">
        <f>IF(SP_SUL!K1376="","*",SP_SUL!K1376)</f>
        <v>*</v>
      </c>
      <c r="O1355" s="272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71" t="str">
        <f>IF(SP_SUL!K1377="","*",SP_SUL!K1377)</f>
        <v>*</v>
      </c>
      <c r="O1356" s="271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72" t="str">
        <f>IF(SP_SUL!K1378="","*",SP_SUL!K1378)</f>
        <v>*</v>
      </c>
      <c r="O1357" s="272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72" t="str">
        <f>IF(SP_SUL!K1379="","*",SP_SUL!K1379)</f>
        <v>*</v>
      </c>
      <c r="O1358" s="272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71" t="str">
        <f>IF(SP_SUL!K1380="","*",SP_SUL!K1380)</f>
        <v>*</v>
      </c>
      <c r="O1359" s="271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72" t="str">
        <f>IF(SP_SUL!K1381="","*",SP_SUL!K1381)</f>
        <v>*</v>
      </c>
      <c r="O1360" s="272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72" t="str">
        <f>IF(SP_SUL!K1382="","*",SP_SUL!K1382)</f>
        <v>*</v>
      </c>
      <c r="O1361" s="272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71" t="str">
        <f>IF(SP_SUL!K1383="","*",SP_SUL!K1383)</f>
        <v>*</v>
      </c>
      <c r="O1362" s="271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72" t="str">
        <f>IF(SP_SUL!K1384="","*",SP_SUL!K1384)</f>
        <v>*</v>
      </c>
      <c r="O1363" s="272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72" t="str">
        <f>IF(SP_SUL!K1385="","*",SP_SUL!K1385)</f>
        <v>*</v>
      </c>
      <c r="O1364" s="272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71" t="str">
        <f>IF(SP_SUL!K1386="","*",SP_SUL!K1386)</f>
        <v>*</v>
      </c>
      <c r="O1365" s="271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72" t="str">
        <f>IF(SP_SUL!K1387="","*",SP_SUL!K1387)</f>
        <v>*</v>
      </c>
      <c r="O1366" s="272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72" t="str">
        <f>IF(SP_SUL!K1388="","*",SP_SUL!K1388)</f>
        <v>*</v>
      </c>
      <c r="O1367" s="272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71" t="str">
        <f>IF(SP_SUL!K1389="","*",SP_SUL!K1389)</f>
        <v>*</v>
      </c>
      <c r="O1368" s="271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72" t="str">
        <f>IF(SP_SUL!K1390="","*",SP_SUL!K1390)</f>
        <v>*</v>
      </c>
      <c r="O1369" s="272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72" t="str">
        <f>IF(SP_SUL!K1391="","*",SP_SUL!K1391)</f>
        <v>*</v>
      </c>
      <c r="O1370" s="272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71" t="str">
        <f>IF(SP_SUL!K1392="","*",SP_SUL!K1392)</f>
        <v>*</v>
      </c>
      <c r="O1371" s="271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72" t="str">
        <f>IF(SP_SUL!K1393="","*",SP_SUL!K1393)</f>
        <v>*</v>
      </c>
      <c r="O1372" s="272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72" t="str">
        <f>IF(SP_SUL!K1394="","*",SP_SUL!K1394)</f>
        <v>*</v>
      </c>
      <c r="O1373" s="272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71" t="str">
        <f>IF(SP_SUL!K1395="","*",SP_SUL!K1395)</f>
        <v>*</v>
      </c>
      <c r="O1374" s="271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72" t="str">
        <f>IF(SP_SUL!K1396="","*",SP_SUL!K1396)</f>
        <v>*</v>
      </c>
      <c r="O1375" s="272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72" t="str">
        <f>IF(SP_SUL!K1397="","*",SP_SUL!K1397)</f>
        <v>*</v>
      </c>
      <c r="O1376" s="272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71" t="str">
        <f>IF(SP_SUL!K1398="","*",SP_SUL!K1398)</f>
        <v>*</v>
      </c>
      <c r="O1377" s="271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72" t="str">
        <f>IF(SP_SUL!K1399="","*",SP_SUL!K1399)</f>
        <v>*</v>
      </c>
      <c r="O1378" s="272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72" t="str">
        <f>IF(SP_SUL!K1400="","*",SP_SUL!K1400)</f>
        <v>*</v>
      </c>
      <c r="O1379" s="272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71" t="str">
        <f>IF(SP_SUL!K1401="","*",SP_SUL!K1401)</f>
        <v>*</v>
      </c>
      <c r="O1380" s="271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72" t="str">
        <f>IF(SP_SUL!K1402="","*",SP_SUL!K1402)</f>
        <v>*</v>
      </c>
      <c r="O1381" s="272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72" t="str">
        <f>IF(SP_SUL!K1403="","*",SP_SUL!K1403)</f>
        <v>*</v>
      </c>
      <c r="O1382" s="272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71" t="str">
        <f>IF(SP_SUL!K1404="","*",SP_SUL!K1404)</f>
        <v>*</v>
      </c>
      <c r="O1383" s="271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72" t="str">
        <f>IF(SP_SUL!K1405="","*",SP_SUL!K1405)</f>
        <v>*</v>
      </c>
      <c r="O1384" s="272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72" t="str">
        <f>IF(SP_SUL!K1406="","*",SP_SUL!K1406)</f>
        <v>*</v>
      </c>
      <c r="O1385" s="272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71" t="str">
        <f>IF(SP_SUL!K1407="","*",SP_SUL!K1407)</f>
        <v>*</v>
      </c>
      <c r="O1386" s="271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72" t="str">
        <f>IF(SP_SUL!K1408="","*",SP_SUL!K1408)</f>
        <v>*</v>
      </c>
      <c r="O1387" s="272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72" t="str">
        <f>IF(SP_SUL!K1409="","*",SP_SUL!K1409)</f>
        <v>*</v>
      </c>
      <c r="O1388" s="272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71" t="str">
        <f>IF(SP_SUL!K1410="","*",SP_SUL!K1410)</f>
        <v>*</v>
      </c>
      <c r="O1389" s="271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72" t="str">
        <f>IF(SP_SUL!K1411="","*",SP_SUL!K1411)</f>
        <v>*</v>
      </c>
      <c r="O1390" s="272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72" t="str">
        <f>IF(SP_SUL!K1412="","*",SP_SUL!K1412)</f>
        <v>*</v>
      </c>
      <c r="O1391" s="272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71" t="str">
        <f>IF(SP_SUL!K1413="","*",SP_SUL!K1413)</f>
        <v>*</v>
      </c>
      <c r="O1392" s="271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72" t="str">
        <f>IF(SP_SUL!K1414="","*",SP_SUL!K1414)</f>
        <v>*</v>
      </c>
      <c r="O1393" s="272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72" t="str">
        <f>IF(SP_SUL!K1415="","*",SP_SUL!K1415)</f>
        <v>*</v>
      </c>
      <c r="O1394" s="272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71" t="str">
        <f>IF(SP_SUL!K1416="","*",SP_SUL!K1416)</f>
        <v>*</v>
      </c>
      <c r="O1395" s="271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72" t="str">
        <f>IF(SP_SUL!K1417="","*",SP_SUL!K1417)</f>
        <v>*</v>
      </c>
      <c r="O1396" s="272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72" t="str">
        <f>IF(SP_SUL!K1418="","*",SP_SUL!K1418)</f>
        <v>*</v>
      </c>
      <c r="O1397" s="272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71" t="str">
        <f>IF(SP_SUL!K1419="","*",SP_SUL!K1419)</f>
        <v>*</v>
      </c>
      <c r="O1398" s="271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72" t="str">
        <f>IF(SP_SUL!K1420="","*",SP_SUL!K1420)</f>
        <v>*</v>
      </c>
      <c r="O1399" s="272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72" t="str">
        <f>IF(SP_SUL!K1421="","*",SP_SUL!K1421)</f>
        <v>*</v>
      </c>
      <c r="O1400" s="272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71" t="str">
        <f>IF(SP_SUL!K1422="","*",SP_SUL!K1422)</f>
        <v>*</v>
      </c>
      <c r="O1401" s="271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72" t="str">
        <f>IF(SP_SUL!K1423="","*",SP_SUL!K1423)</f>
        <v>*</v>
      </c>
      <c r="O1402" s="272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72" t="str">
        <f>IF(SP_SUL!K1424="","*",SP_SUL!K1424)</f>
        <v>*</v>
      </c>
      <c r="O1403" s="272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71" t="str">
        <f>IF(SP_SUL!K1425="","*",SP_SUL!K1425)</f>
        <v>*</v>
      </c>
      <c r="O1404" s="271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72" t="str">
        <f>IF(SP_SUL!K1426="","*",SP_SUL!K1426)</f>
        <v>*</v>
      </c>
      <c r="O1405" s="272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72" t="str">
        <f>IF(SP_SUL!K1427="","*",SP_SUL!K1427)</f>
        <v>*</v>
      </c>
      <c r="O1406" s="272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71" t="str">
        <f>IF(SP_SUL!K1428="","*",SP_SUL!K1428)</f>
        <v>*</v>
      </c>
      <c r="O1407" s="271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72" t="str">
        <f>IF(SP_SUL!K1429="","*",SP_SUL!K1429)</f>
        <v>*</v>
      </c>
      <c r="O1408" s="272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72" t="str">
        <f>IF(SP_SUL!K1430="","*",SP_SUL!K1430)</f>
        <v>*</v>
      </c>
      <c r="O1409" s="272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71" t="str">
        <f>IF(SP_SUL!K1431="","*",SP_SUL!K1431)</f>
        <v>*</v>
      </c>
      <c r="O1410" s="271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72" t="str">
        <f>IF(SP_SUL!K1432="","*",SP_SUL!K1432)</f>
        <v>*</v>
      </c>
      <c r="O1411" s="272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72" t="str">
        <f>IF(SP_SUL!K1433="","*",SP_SUL!K1433)</f>
        <v>*</v>
      </c>
      <c r="O1412" s="272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71" t="str">
        <f>IF(SP_SUL!K1434="","*",SP_SUL!K1434)</f>
        <v>*</v>
      </c>
      <c r="O1413" s="271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72" t="str">
        <f>IF(SP_SUL!K1435="","*",SP_SUL!K1435)</f>
        <v>*</v>
      </c>
      <c r="O1414" s="272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72" t="str">
        <f>IF(SP_SUL!K1436="","*",SP_SUL!K1436)</f>
        <v>*</v>
      </c>
      <c r="O1415" s="272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71" t="str">
        <f>IF(SP_SUL!K1437="","*",SP_SUL!K1437)</f>
        <v>*</v>
      </c>
      <c r="O1416" s="271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72" t="str">
        <f>IF(SP_SUL!K1438="","*",SP_SUL!K1438)</f>
        <v>*</v>
      </c>
      <c r="O1417" s="272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72" t="str">
        <f>IF(SP_SUL!K1439="","*",SP_SUL!K1439)</f>
        <v>*</v>
      </c>
      <c r="O1418" s="272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71" t="str">
        <f>IF(SP_SUL!K1440="","*",SP_SUL!K1440)</f>
        <v>*</v>
      </c>
      <c r="O1419" s="271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72" t="str">
        <f>IF(SP_SUL!K1441="","*",SP_SUL!K1441)</f>
        <v>*</v>
      </c>
      <c r="O1420" s="272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72" t="str">
        <f>IF(SP_SUL!K1442="","*",SP_SUL!K1442)</f>
        <v>*</v>
      </c>
      <c r="O1421" s="272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71" t="str">
        <f>IF(SP_SUL!K1443="","*",SP_SUL!K1443)</f>
        <v>*</v>
      </c>
      <c r="O1422" s="271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72" t="str">
        <f>IF(SP_SUL!K1444="","*",SP_SUL!K1444)</f>
        <v>*</v>
      </c>
      <c r="O1423" s="272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72" t="str">
        <f>IF(SP_SUL!K1445="","*",SP_SUL!K1445)</f>
        <v>*</v>
      </c>
      <c r="O1424" s="272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71" t="str">
        <f>IF(SP_SUL!K1446="","*",SP_SUL!K1446)</f>
        <v>*</v>
      </c>
      <c r="O1425" s="271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72" t="str">
        <f>IF(SP_SUL!K1447="","*",SP_SUL!K1447)</f>
        <v>*</v>
      </c>
      <c r="O1426" s="272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72" t="str">
        <f>IF(SP_SUL!K1448="","*",SP_SUL!K1448)</f>
        <v>*</v>
      </c>
      <c r="O1427" s="272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71" t="str">
        <f>IF(SP_SUL!K1449="","*",SP_SUL!K1449)</f>
        <v>*</v>
      </c>
      <c r="O1428" s="271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72" t="str">
        <f>IF(SP_SUL!K1450="","*",SP_SUL!K1450)</f>
        <v>*</v>
      </c>
      <c r="O1429" s="272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72" t="str">
        <f>IF(SP_SUL!K1451="","*",SP_SUL!K1451)</f>
        <v>*</v>
      </c>
      <c r="O1430" s="272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71" t="str">
        <f>IF(SP_SUL!K1452="","*",SP_SUL!K1452)</f>
        <v>*</v>
      </c>
      <c r="O1431" s="271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72" t="str">
        <f>IF(SP_SUL!K1453="","*",SP_SUL!K1453)</f>
        <v>*</v>
      </c>
      <c r="O1432" s="272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72" t="str">
        <f>IF(SP_SUL!K1454="","*",SP_SUL!K1454)</f>
        <v>*</v>
      </c>
      <c r="O1433" s="272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71" t="str">
        <f>IF(SP_SUL!K1455="","*",SP_SUL!K1455)</f>
        <v>*</v>
      </c>
      <c r="O1434" s="271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72" t="str">
        <f>IF(SP_SUL!K1456="","*",SP_SUL!K1456)</f>
        <v>*</v>
      </c>
      <c r="O1435" s="272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72" t="str">
        <f>IF(SP_SUL!K1457="","*",SP_SUL!K1457)</f>
        <v>*</v>
      </c>
      <c r="O1436" s="272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71" t="str">
        <f>IF(SP_SUL!K1458="","*",SP_SUL!K1458)</f>
        <v>*</v>
      </c>
      <c r="O1437" s="271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72" t="str">
        <f>IF(SP_SUL!K1459="","*",SP_SUL!K1459)</f>
        <v>*</v>
      </c>
      <c r="O1438" s="272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72" t="str">
        <f>IF(SP_SUL!K1460="","*",SP_SUL!K1460)</f>
        <v>*</v>
      </c>
      <c r="O1439" s="272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71" t="str">
        <f>IF(SP_SUL!K1461="","*",SP_SUL!K1461)</f>
        <v>*</v>
      </c>
      <c r="O1440" s="271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72" t="str">
        <f>IF(SP_SUL!K1462="","*",SP_SUL!K1462)</f>
        <v>*</v>
      </c>
      <c r="O1441" s="272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72" t="str">
        <f>IF(SP_SUL!K1463="","*",SP_SUL!K1463)</f>
        <v>*</v>
      </c>
      <c r="O1442" s="272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71" t="str">
        <f>IF(SP_SUL!K1464="","*",SP_SUL!K1464)</f>
        <v>*</v>
      </c>
      <c r="O1443" s="271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72" t="str">
        <f>IF(SP_SUL!K1465="","*",SP_SUL!K1465)</f>
        <v>*</v>
      </c>
      <c r="O1444" s="272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72" t="str">
        <f>IF(SP_SUL!K1466="","*",SP_SUL!K1466)</f>
        <v>*</v>
      </c>
      <c r="O1445" s="272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71" t="str">
        <f>IF(SP_SUL!K1467="","*",SP_SUL!K1467)</f>
        <v>*</v>
      </c>
      <c r="O1446" s="271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72" t="str">
        <f>IF(SP_SUL!K1468="","*",SP_SUL!K1468)</f>
        <v>*</v>
      </c>
      <c r="O1447" s="272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72" t="str">
        <f>IF(SP_SUL!K1469="","*",SP_SUL!K1469)</f>
        <v>*</v>
      </c>
      <c r="O1448" s="272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71" t="str">
        <f>IF(SP_SUL!K1470="","*",SP_SUL!K1470)</f>
        <v>*</v>
      </c>
      <c r="O1449" s="271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72" t="str">
        <f>IF(SP_SUL!K1471="","*",SP_SUL!K1471)</f>
        <v>*</v>
      </c>
      <c r="O1450" s="272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72" t="str">
        <f>IF(SP_SUL!K1472="","*",SP_SUL!K1472)</f>
        <v>*</v>
      </c>
      <c r="O1451" s="272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71" t="str">
        <f>IF(SP_SUL!K1473="","*",SP_SUL!K1473)</f>
        <v>*</v>
      </c>
      <c r="O1452" s="271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72" t="str">
        <f>IF(SP_SUL!K1474="","*",SP_SUL!K1474)</f>
        <v>*</v>
      </c>
      <c r="O1453" s="272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72" t="str">
        <f>IF(SP_SUL!K1475="","*",SP_SUL!K1475)</f>
        <v>*</v>
      </c>
      <c r="O1454" s="272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71" t="str">
        <f>IF(SP_SUL!K1476="","*",SP_SUL!K1476)</f>
        <v>*</v>
      </c>
      <c r="O1455" s="271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72" t="str">
        <f>IF(SP_SUL!K1477="","*",SP_SUL!K1477)</f>
        <v>*</v>
      </c>
      <c r="O1456" s="272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72" t="str">
        <f>IF(SP_SUL!K1478="","*",SP_SUL!K1478)</f>
        <v>*</v>
      </c>
      <c r="O1457" s="272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71" t="str">
        <f>IF(SP_SUL!K1479="","*",SP_SUL!K1479)</f>
        <v>*</v>
      </c>
      <c r="O1458" s="271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72" t="str">
        <f>IF(SP_SUL!K1480="","*",SP_SUL!K1480)</f>
        <v>*</v>
      </c>
      <c r="O1459" s="272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72" t="str">
        <f>IF(SP_SUL!K1481="","*",SP_SUL!K1481)</f>
        <v>*</v>
      </c>
      <c r="O1460" s="272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71" t="str">
        <f>IF(SP_SUL!K1482="","*",SP_SUL!K1482)</f>
        <v>*</v>
      </c>
      <c r="O1461" s="271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72" t="str">
        <f>IF(SP_SUL!K1483="","*",SP_SUL!K1483)</f>
        <v>*</v>
      </c>
      <c r="O1462" s="272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72" t="str">
        <f>IF(SP_SUL!K1484="","*",SP_SUL!K1484)</f>
        <v>*</v>
      </c>
      <c r="O1463" s="272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71" t="str">
        <f>IF(SP_SUL!K1485="","*",SP_SUL!K1485)</f>
        <v>*</v>
      </c>
      <c r="O1464" s="271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72" t="str">
        <f>IF(SP_SUL!K1486="","*",SP_SUL!K1486)</f>
        <v>*</v>
      </c>
      <c r="O1465" s="272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72" t="str">
        <f>IF(SP_SUL!K1487="","*",SP_SUL!K1487)</f>
        <v>*</v>
      </c>
      <c r="O1466" s="272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71" t="str">
        <f>IF(SP_SUL!K1488="","*",SP_SUL!K1488)</f>
        <v>*</v>
      </c>
      <c r="O1467" s="271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72" t="str">
        <f>IF(SP_SUL!K1489="","*",SP_SUL!K1489)</f>
        <v>*</v>
      </c>
      <c r="O1468" s="272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72" t="str">
        <f>IF(SP_SUL!K1490="","*",SP_SUL!K1490)</f>
        <v>*</v>
      </c>
      <c r="O1469" s="272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71" t="str">
        <f>IF(SP_SUL!K1491="","*",SP_SUL!K1491)</f>
        <v>*</v>
      </c>
      <c r="O1470" s="271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72" t="str">
        <f>IF(SP_SUL!K1492="","*",SP_SUL!K1492)</f>
        <v>*</v>
      </c>
      <c r="O1471" s="272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72" t="str">
        <f>IF(SP_SUL!K1493="","*",SP_SUL!K1493)</f>
        <v>*</v>
      </c>
      <c r="O1472" s="272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71" t="str">
        <f>IF(SP_SUL!K1494="","*",SP_SUL!K1494)</f>
        <v>*</v>
      </c>
      <c r="O1473" s="271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72" t="str">
        <f>IF(SP_SUL!K1495="","*",SP_SUL!K1495)</f>
        <v>*</v>
      </c>
      <c r="O1474" s="272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72" t="str">
        <f>IF(SP_SUL!K1496="","*",SP_SUL!K1496)</f>
        <v>*</v>
      </c>
      <c r="O1475" s="272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71" t="str">
        <f>IF(SP_SUL!K1497="","*",SP_SUL!K1497)</f>
        <v>*</v>
      </c>
      <c r="O1476" s="271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72" t="str">
        <f>IF(SP_SUL!K1498="","*",SP_SUL!K1498)</f>
        <v>*</v>
      </c>
      <c r="O1477" s="272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72" t="str">
        <f>IF(SP_SUL!K1499="","*",SP_SUL!K1499)</f>
        <v>*</v>
      </c>
      <c r="O1478" s="272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71" t="str">
        <f>IF(SP_SUL!K1500="","*",SP_SUL!K1500)</f>
        <v>*</v>
      </c>
      <c r="O1479" s="271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72" t="str">
        <f>IF(SP_SUL!K1501="","*",SP_SUL!K1501)</f>
        <v>*</v>
      </c>
      <c r="O1480" s="272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72" t="str">
        <f>IF(SP_SUL!K1502="","*",SP_SUL!K1502)</f>
        <v>*</v>
      </c>
      <c r="O1481" s="272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71" t="str">
        <f>IF(SP_SUL!K1503="","*",SP_SUL!K1503)</f>
        <v>*</v>
      </c>
      <c r="O1482" s="271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72" t="str">
        <f>IF(SP_SUL!K1504="","*",SP_SUL!K1504)</f>
        <v>*</v>
      </c>
      <c r="O1483" s="272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72" t="str">
        <f>IF(SP_SUL!K1505="","*",SP_SUL!K1505)</f>
        <v>*</v>
      </c>
      <c r="O1484" s="272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71" t="str">
        <f>IF(SP_SUL!K1506="","*",SP_SUL!K1506)</f>
        <v>*</v>
      </c>
      <c r="O1485" s="271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72" t="str">
        <f>IF(SP_SUL!K1507="","*",SP_SUL!K1507)</f>
        <v>*</v>
      </c>
      <c r="O1486" s="272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72" t="str">
        <f>IF(SP_SUL!K1508="","*",SP_SUL!K1508)</f>
        <v>*</v>
      </c>
      <c r="O1487" s="272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71" t="str">
        <f>IF(SP_SUL!K1509="","*",SP_SUL!K1509)</f>
        <v>*</v>
      </c>
      <c r="O1488" s="271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72" t="str">
        <f>IF(SP_SUL!K1510="","*",SP_SUL!K1510)</f>
        <v>*</v>
      </c>
      <c r="O1489" s="272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72" t="str">
        <f>IF(SP_SUL!K1511="","*",SP_SUL!K1511)</f>
        <v>*</v>
      </c>
      <c r="O1490" s="272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71" t="str">
        <f>IF(SP_SUL!K1512="","*",SP_SUL!K1512)</f>
        <v>*</v>
      </c>
      <c r="O1491" s="271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72" t="str">
        <f>IF(SP_SUL!K1513="","*",SP_SUL!K1513)</f>
        <v>*</v>
      </c>
      <c r="O1492" s="272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72" t="str">
        <f>IF(SP_SUL!K1514="","*",SP_SUL!K1514)</f>
        <v>*</v>
      </c>
      <c r="O1493" s="272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71" t="str">
        <f>IF(SP_SUL!K1515="","*",SP_SUL!K1515)</f>
        <v>*</v>
      </c>
      <c r="O1494" s="271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72" t="str">
        <f>IF(SP_SUL!K1516="","*",SP_SUL!K1516)</f>
        <v>*</v>
      </c>
      <c r="O1495" s="272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72" t="str">
        <f>IF(SP_SUL!K1517="","*",SP_SUL!K1517)</f>
        <v>*</v>
      </c>
      <c r="O1496" s="272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71" t="str">
        <f>IF(SP_SUL!K1518="","*",SP_SUL!K1518)</f>
        <v>*</v>
      </c>
      <c r="O1497" s="271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72" t="str">
        <f>IF(SP_SUL!K1519="","*",SP_SUL!K1519)</f>
        <v>*</v>
      </c>
      <c r="O1498" s="272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72" t="str">
        <f>IF(SP_SUL!K1520="","*",SP_SUL!K1520)</f>
        <v>*</v>
      </c>
      <c r="O1499" s="272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71" t="str">
        <f>IF(SP_SUL!K1521="","*",SP_SUL!K1521)</f>
        <v>*</v>
      </c>
      <c r="O1500" s="271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72" t="str">
        <f>IF(SP_SUL!K1522="","*",SP_SUL!K1522)</f>
        <v>*</v>
      </c>
      <c r="O1501" s="272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72" t="str">
        <f>IF(SP_SUL!K1523="","*",SP_SUL!K1523)</f>
        <v>*</v>
      </c>
      <c r="O1502" s="272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71" t="str">
        <f>IF(SP_SUL!K1524="","*",SP_SUL!K1524)</f>
        <v>*</v>
      </c>
      <c r="O1503" s="271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72" t="str">
        <f>IF(SP_SUL!K1525="","*",SP_SUL!K1525)</f>
        <v>*</v>
      </c>
      <c r="O1504" s="272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72" t="str">
        <f>IF(SP_SUL!K1526="","*",SP_SUL!K1526)</f>
        <v>*</v>
      </c>
      <c r="O1505" s="272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71" t="str">
        <f>IF(SP_SUL!K1527="","*",SP_SUL!K1527)</f>
        <v>*</v>
      </c>
      <c r="O1506" s="271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72" t="str">
        <f>IF(SP_SUL!K1528="","*",SP_SUL!K1528)</f>
        <v>*</v>
      </c>
      <c r="O1507" s="272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72" t="str">
        <f>IF(SP_SUL!K1529="","*",SP_SUL!K1529)</f>
        <v>*</v>
      </c>
      <c r="O1508" s="272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71" t="str">
        <f>IF(SP_SUL!K1530="","*",SP_SUL!K1530)</f>
        <v>*</v>
      </c>
      <c r="O1509" s="271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72" t="str">
        <f>IF(SP_SUL!K1531="","*",SP_SUL!K1531)</f>
        <v>*</v>
      </c>
      <c r="O1510" s="272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72" t="str">
        <f>IF(SP_SUL!K1532="","*",SP_SUL!K1532)</f>
        <v>*</v>
      </c>
      <c r="O1511" s="272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71" t="str">
        <f>IF(SP_SUL!K1533="","*",SP_SUL!K1533)</f>
        <v>*</v>
      </c>
      <c r="O1512" s="271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72" t="str">
        <f>IF(SP_SUL!K1534="","*",SP_SUL!K1534)</f>
        <v>*</v>
      </c>
      <c r="O1513" s="272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72" t="str">
        <f>IF(SP_SUL!K1535="","*",SP_SUL!K1535)</f>
        <v>*</v>
      </c>
      <c r="O1514" s="272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71" t="str">
        <f>IF(SP_SUL!K1536="","*",SP_SUL!K1536)</f>
        <v>*</v>
      </c>
      <c r="O1515" s="271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72" t="str">
        <f>IF(SP_SUL!K1537="","*",SP_SUL!K1537)</f>
        <v>*</v>
      </c>
      <c r="O1516" s="272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72" t="str">
        <f>IF(SP_SUL!K1538="","*",SP_SUL!K1538)</f>
        <v>*</v>
      </c>
      <c r="O1517" s="272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71" t="str">
        <f>IF(SP_SUL!K1539="","*",SP_SUL!K1539)</f>
        <v>*</v>
      </c>
      <c r="O1518" s="271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72" t="str">
        <f>IF(SP_SUL!K1540="","*",SP_SUL!K1540)</f>
        <v>*</v>
      </c>
      <c r="O1519" s="272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72" t="str">
        <f>IF(SP_SUL!K1541="","*",SP_SUL!K1541)</f>
        <v>*</v>
      </c>
      <c r="O1520" s="272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71" t="str">
        <f>IF(SP_SUL!K1542="","*",SP_SUL!K1542)</f>
        <v>*</v>
      </c>
      <c r="O1521" s="271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72" t="str">
        <f>IF(SP_SUL!K1543="","*",SP_SUL!K1543)</f>
        <v>*</v>
      </c>
      <c r="O1522" s="272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72" t="str">
        <f>IF(SP_SUL!K1544="","*",SP_SUL!K1544)</f>
        <v>*</v>
      </c>
      <c r="O1523" s="272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71" t="str">
        <f>IF(SP_SUL!K1545="","*",SP_SUL!K1545)</f>
        <v>*</v>
      </c>
      <c r="O1524" s="271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72" t="str">
        <f>IF(SP_SUL!K1546="","*",SP_SUL!K1546)</f>
        <v>*</v>
      </c>
      <c r="O1525" s="272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72" t="str">
        <f>IF(SP_SUL!K1547="","*",SP_SUL!K1547)</f>
        <v>*</v>
      </c>
      <c r="O1526" s="272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71" t="str">
        <f>IF(SP_SUL!K1548="","*",SP_SUL!K1548)</f>
        <v>*</v>
      </c>
      <c r="O1527" s="271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72" t="str">
        <f>IF(SP_SUL!K1549="","*",SP_SUL!K1549)</f>
        <v>*</v>
      </c>
      <c r="O1528" s="272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72" t="str">
        <f>IF(SP_SUL!K1550="","*",SP_SUL!K1550)</f>
        <v>*</v>
      </c>
      <c r="O1529" s="272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71" t="str">
        <f>IF(SP_SUL!K1551="","*",SP_SUL!K1551)</f>
        <v>*</v>
      </c>
      <c r="O1530" s="271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72" t="str">
        <f>IF(SP_SUL!K1552="","*",SP_SUL!K1552)</f>
        <v>*</v>
      </c>
      <c r="O1531" s="272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72" t="str">
        <f>IF(SP_SUL!K1553="","*",SP_SUL!K1553)</f>
        <v>*</v>
      </c>
      <c r="O1532" s="272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71" t="str">
        <f>IF(SP_SUL!K1554="","*",SP_SUL!K1554)</f>
        <v>*</v>
      </c>
      <c r="O1533" s="271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72" t="str">
        <f>IF(SP_SUL!K1555="","*",SP_SUL!K1555)</f>
        <v>*</v>
      </c>
      <c r="O1534" s="272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72" t="str">
        <f>IF(SP_SUL!K1556="","*",SP_SUL!K1556)</f>
        <v>*</v>
      </c>
      <c r="O1535" s="272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71" t="str">
        <f>IF(SP_SUL!K1557="","*",SP_SUL!K1557)</f>
        <v>*</v>
      </c>
      <c r="O1536" s="271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72" t="str">
        <f>IF(SP_SUL!K1558="","*",SP_SUL!K1558)</f>
        <v>*</v>
      </c>
      <c r="O1537" s="272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72" t="str">
        <f>IF(SP_SUL!K1559="","*",SP_SUL!K1559)</f>
        <v>*</v>
      </c>
      <c r="O1538" s="272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71" t="str">
        <f>IF(SP_SUL!K1560="","*",SP_SUL!K1560)</f>
        <v>*</v>
      </c>
      <c r="O1539" s="271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72" t="str">
        <f>IF(SP_SUL!K1561="","*",SP_SUL!K1561)</f>
        <v>*</v>
      </c>
      <c r="O1540" s="272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72" t="str">
        <f>IF(SP_SUL!K1562="","*",SP_SUL!K1562)</f>
        <v>*</v>
      </c>
      <c r="O1541" s="272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71" t="str">
        <f>IF(SP_SUL!K1563="","*",SP_SUL!K1563)</f>
        <v>*</v>
      </c>
      <c r="O1542" s="271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72" t="str">
        <f>IF(SP_SUL!K1564="","*",SP_SUL!K1564)</f>
        <v>*</v>
      </c>
      <c r="O1543" s="272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72" t="str">
        <f>IF(SP_SUL!K1565="","*",SP_SUL!K1565)</f>
        <v>*</v>
      </c>
      <c r="O1544" s="272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71" t="str">
        <f>IF(SP_SUL!K1566="","*",SP_SUL!K1566)</f>
        <v>*</v>
      </c>
      <c r="O1545" s="271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72" t="str">
        <f>IF(SP_SUL!K1567="","*",SP_SUL!K1567)</f>
        <v>*</v>
      </c>
      <c r="O1546" s="272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72" t="str">
        <f>IF(SP_SUL!K1568="","*",SP_SUL!K1568)</f>
        <v>*</v>
      </c>
      <c r="O1547" s="272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71" t="str">
        <f>IF(SP_SUL!K1569="","*",SP_SUL!K1569)</f>
        <v>*</v>
      </c>
      <c r="O1548" s="271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72" t="str">
        <f>IF(SP_SUL!K1570="","*",SP_SUL!K1570)</f>
        <v>*</v>
      </c>
      <c r="O1549" s="272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72" t="str">
        <f>IF(SP_SUL!K1571="","*",SP_SUL!K1571)</f>
        <v>*</v>
      </c>
      <c r="O1550" s="272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71" t="str">
        <f>IF(SP_SUL!K1572="","*",SP_SUL!K1572)</f>
        <v>*</v>
      </c>
      <c r="O1551" s="271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72" t="str">
        <f>IF(SP_SUL!K1573="","*",SP_SUL!K1573)</f>
        <v>*</v>
      </c>
      <c r="O1552" s="272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72" t="str">
        <f>IF(SP_SUL!K1574="","*",SP_SUL!K1574)</f>
        <v>*</v>
      </c>
      <c r="O1553" s="272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71" t="str">
        <f>IF(SP_SUL!K1575="","*",SP_SUL!K1575)</f>
        <v>*</v>
      </c>
      <c r="O1554" s="271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72" t="str">
        <f>IF(SP_SUL!K1576="","*",SP_SUL!K1576)</f>
        <v>*</v>
      </c>
      <c r="O1555" s="272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72" t="str">
        <f>IF(SP_SUL!K1577="","*",SP_SUL!K1577)</f>
        <v>*</v>
      </c>
      <c r="O1556" s="272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71" t="str">
        <f>IF(SP_SUL!K1578="","*",SP_SUL!K1578)</f>
        <v>*</v>
      </c>
      <c r="O1557" s="271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72" t="str">
        <f>IF(SP_SUL!K1579="","*",SP_SUL!K1579)</f>
        <v>*</v>
      </c>
      <c r="O1558" s="272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72" t="str">
        <f>IF(SP_SUL!K1580="","*",SP_SUL!K1580)</f>
        <v>*</v>
      </c>
      <c r="O1559" s="272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71" t="str">
        <f>IF(SP_SUL!K1581="","*",SP_SUL!K1581)</f>
        <v>*</v>
      </c>
      <c r="O1560" s="271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72" t="str">
        <f>IF(SP_SUL!K1582="","*",SP_SUL!K1582)</f>
        <v>*</v>
      </c>
      <c r="O1561" s="272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72" t="str">
        <f>IF(SP_SUL!K1583="","*",SP_SUL!K1583)</f>
        <v>*</v>
      </c>
      <c r="O1562" s="272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71" t="str">
        <f>IF(SP_SUL!K1584="","*",SP_SUL!K1584)</f>
        <v>*</v>
      </c>
      <c r="O1563" s="271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72" t="str">
        <f>IF(SP_SUL!K1585="","*",SP_SUL!K1585)</f>
        <v>*</v>
      </c>
      <c r="O1564" s="272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72" t="str">
        <f>IF(SP_SUL!K1586="","*",SP_SUL!K1586)</f>
        <v>*</v>
      </c>
      <c r="O1565" s="272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71" t="str">
        <f>IF(SP_SUL!K1587="","*",SP_SUL!K1587)</f>
        <v>*</v>
      </c>
      <c r="O1566" s="271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72" t="str">
        <f>IF(SP_SUL!K1588="","*",SP_SUL!K1588)</f>
        <v>*</v>
      </c>
      <c r="O1567" s="272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72" t="str">
        <f>IF(SP_SUL!K1589="","*",SP_SUL!K1589)</f>
        <v>*</v>
      </c>
      <c r="O1568" s="272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71" t="str">
        <f>IF(SP_SUL!K1590="","*",SP_SUL!K1590)</f>
        <v>*</v>
      </c>
      <c r="O1569" s="271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72" t="str">
        <f>IF(SP_SUL!K1591="","*",SP_SUL!K1591)</f>
        <v>*</v>
      </c>
      <c r="O1570" s="272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72" t="str">
        <f>IF(SP_SUL!K1592="","*",SP_SUL!K1592)</f>
        <v>*</v>
      </c>
      <c r="O1571" s="272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71" t="str">
        <f>IF(SP_SUL!K1593="","*",SP_SUL!K1593)</f>
        <v>*</v>
      </c>
      <c r="O1572" s="271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72" t="str">
        <f>IF(SP_SUL!K1594="","*",SP_SUL!K1594)</f>
        <v>*</v>
      </c>
      <c r="O1573" s="272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72" t="str">
        <f>IF(SP_SUL!K1595="","*",SP_SUL!K1595)</f>
        <v>*</v>
      </c>
      <c r="O1574" s="272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71" t="str">
        <f>IF(SP_SUL!K1596="","*",SP_SUL!K1596)</f>
        <v>*</v>
      </c>
      <c r="O1575" s="271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72" t="str">
        <f>IF(SP_SUL!K1597="","*",SP_SUL!K1597)</f>
        <v>*</v>
      </c>
      <c r="O1576" s="272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72" t="str">
        <f>IF(SP_SUL!K1598="","*",SP_SUL!K1598)</f>
        <v>*</v>
      </c>
      <c r="O1577" s="272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71" t="str">
        <f>IF(SP_SUL!K1599="","*",SP_SUL!K1599)</f>
        <v>*</v>
      </c>
      <c r="O1578" s="271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72" t="str">
        <f>IF(SP_SUL!K1600="","*",SP_SUL!K1600)</f>
        <v>*</v>
      </c>
      <c r="O1579" s="272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72" t="str">
        <f>IF(SP_SUL!K1601="","*",SP_SUL!K1601)</f>
        <v>*</v>
      </c>
      <c r="O1580" s="272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71" t="str">
        <f>IF(SP_SUL!K1602="","*",SP_SUL!K1602)</f>
        <v>*</v>
      </c>
      <c r="O1581" s="271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72" t="str">
        <f>IF(SP_SUL!K1603="","*",SP_SUL!K1603)</f>
        <v>*</v>
      </c>
      <c r="O1582" s="272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72" t="str">
        <f>IF(SP_SUL!K1604="","*",SP_SUL!K1604)</f>
        <v>*</v>
      </c>
      <c r="O1583" s="272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71" t="str">
        <f>IF(SP_SUL!K1605="","*",SP_SUL!K1605)</f>
        <v>*</v>
      </c>
      <c r="O1584" s="271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72" t="str">
        <f>IF(SP_SUL!K1606="","*",SP_SUL!K1606)</f>
        <v>*</v>
      </c>
      <c r="O1585" s="272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72" t="str">
        <f>IF(SP_SUL!K1607="","*",SP_SUL!K1607)</f>
        <v>*</v>
      </c>
      <c r="O1586" s="272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71" t="str">
        <f>IF(SP_SUL!K1608="","*",SP_SUL!K1608)</f>
        <v>*</v>
      </c>
      <c r="O1587" s="271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72" t="str">
        <f>IF(SP_SUL!K1609="","*",SP_SUL!K1609)</f>
        <v>*</v>
      </c>
      <c r="O1588" s="272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72" t="str">
        <f>IF(SP_SUL!K1610="","*",SP_SUL!K1610)</f>
        <v>*</v>
      </c>
      <c r="O1589" s="272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71" t="str">
        <f>IF(SP_SUL!K1611="","*",SP_SUL!K1611)</f>
        <v>*</v>
      </c>
      <c r="O1590" s="271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72" t="str">
        <f>IF(SP_SUL!K1612="","*",SP_SUL!K1612)</f>
        <v>*</v>
      </c>
      <c r="O1591" s="272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72" t="str">
        <f>IF(SP_SUL!K1613="","*",SP_SUL!K1613)</f>
        <v>*</v>
      </c>
      <c r="O1592" s="272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71" t="str">
        <f>IF(SP_SUL!K1614="","*",SP_SUL!K1614)</f>
        <v>*</v>
      </c>
      <c r="O1593" s="271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72" t="str">
        <f>IF(SP_SUL!K1615="","*",SP_SUL!K1615)</f>
        <v>*</v>
      </c>
      <c r="O1594" s="272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72" t="str">
        <f>IF(SP_SUL!K1616="","*",SP_SUL!K1616)</f>
        <v>*</v>
      </c>
      <c r="O1595" s="272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71" t="str">
        <f>IF(SP_SUL!K1617="","*",SP_SUL!K1617)</f>
        <v>*</v>
      </c>
      <c r="O1596" s="271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72" t="str">
        <f>IF(SP_SUL!K1618="","*",SP_SUL!K1618)</f>
        <v>*</v>
      </c>
      <c r="O1597" s="272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72" t="str">
        <f>IF(SP_SUL!K1619="","*",SP_SUL!K1619)</f>
        <v>*</v>
      </c>
      <c r="O1598" s="272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71" t="str">
        <f>IF(SP_SUL!K1620="","*",SP_SUL!K1620)</f>
        <v>*</v>
      </c>
      <c r="O1599" s="271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72" t="str">
        <f>IF(SP_SUL!K1621="","*",SP_SUL!K1621)</f>
        <v>*</v>
      </c>
      <c r="O1600" s="272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72" t="str">
        <f>IF(SP_SUL!K1622="","*",SP_SUL!K1622)</f>
        <v>*</v>
      </c>
      <c r="O1601" s="272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71" t="str">
        <f>IF(SP_SUL!K1623="","*",SP_SUL!K1623)</f>
        <v>*</v>
      </c>
      <c r="O1602" s="271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72" t="str">
        <f>IF(SP_SUL!K1624="","*",SP_SUL!K1624)</f>
        <v>*</v>
      </c>
      <c r="O1603" s="272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72" t="str">
        <f>IF(SP_SUL!K1625="","*",SP_SUL!K1625)</f>
        <v>*</v>
      </c>
      <c r="O1604" s="272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71" t="str">
        <f>IF(SP_SUL!K1626="","*",SP_SUL!K1626)</f>
        <v>*</v>
      </c>
      <c r="O1605" s="271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72" t="str">
        <f>IF(SP_SUL!K1627="","*",SP_SUL!K1627)</f>
        <v>*</v>
      </c>
      <c r="O1606" s="272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72" t="str">
        <f>IF(SP_SUL!K1628="","*",SP_SUL!K1628)</f>
        <v>*</v>
      </c>
      <c r="O1607" s="272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71" t="str">
        <f>IF(SP_SUL!K1629="","*",SP_SUL!K1629)</f>
        <v>*</v>
      </c>
      <c r="O1608" s="271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72" t="str">
        <f>IF(SP_SUL!K1630="","*",SP_SUL!K1630)</f>
        <v>*</v>
      </c>
      <c r="O1609" s="272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72" t="str">
        <f>IF(SP_SUL!K1631="","*",SP_SUL!K1631)</f>
        <v>*</v>
      </c>
      <c r="O1610" s="272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71" t="str">
        <f>IF(SP_SUL!K1632="","*",SP_SUL!K1632)</f>
        <v>*</v>
      </c>
      <c r="O1611" s="271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72" t="str">
        <f>IF(SP_SUL!K1633="","*",SP_SUL!K1633)</f>
        <v>*</v>
      </c>
      <c r="O1612" s="272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72" t="str">
        <f>IF(SP_SUL!K1634="","*",SP_SUL!K1634)</f>
        <v>*</v>
      </c>
      <c r="O1613" s="272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71" t="str">
        <f>IF(SP_SUL!K1635="","*",SP_SUL!K1635)</f>
        <v>*</v>
      </c>
      <c r="O1614" s="271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72" t="str">
        <f>IF(SP_SUL!K1636="","*",SP_SUL!K1636)</f>
        <v>*</v>
      </c>
      <c r="O1615" s="272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72" t="str">
        <f>IF(SP_SUL!K1637="","*",SP_SUL!K1637)</f>
        <v>*</v>
      </c>
      <c r="O1616" s="272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71" t="str">
        <f>IF(SP_SUL!K1638="","*",SP_SUL!K1638)</f>
        <v>*</v>
      </c>
      <c r="O1617" s="271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72" t="str">
        <f>IF(SP_SUL!K1639="","*",SP_SUL!K1639)</f>
        <v>*</v>
      </c>
      <c r="O1618" s="272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72" t="str">
        <f>IF(SP_SUL!K1640="","*",SP_SUL!K1640)</f>
        <v>*</v>
      </c>
      <c r="O1619" s="272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71" t="str">
        <f>IF(SP_SUL!K1641="","*",SP_SUL!K1641)</f>
        <v>*</v>
      </c>
      <c r="O1620" s="271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72" t="str">
        <f>IF(SP_SUL!K1642="","*",SP_SUL!K1642)</f>
        <v>*</v>
      </c>
      <c r="O1621" s="272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72" t="str">
        <f>IF(SP_SUL!K1643="","*",SP_SUL!K1643)</f>
        <v>*</v>
      </c>
      <c r="O1622" s="272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71" t="str">
        <f>IF(SP_SUL!K1644="","*",SP_SUL!K1644)</f>
        <v>*</v>
      </c>
      <c r="O1623" s="271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72" t="str">
        <f>IF(SP_SUL!K1645="","*",SP_SUL!K1645)</f>
        <v>*</v>
      </c>
      <c r="O1624" s="272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72" t="str">
        <f>IF(SP_SUL!K1646="","*",SP_SUL!K1646)</f>
        <v>*</v>
      </c>
      <c r="O1625" s="272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71" t="str">
        <f>IF(SP_SUL!K1647="","*",SP_SUL!K1647)</f>
        <v>*</v>
      </c>
      <c r="O1626" s="271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72" t="str">
        <f>IF(SP_SUL!K1648="","*",SP_SUL!K1648)</f>
        <v>*</v>
      </c>
      <c r="O1627" s="272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72" t="str">
        <f>IF(SP_SUL!K1649="","*",SP_SUL!K1649)</f>
        <v>*</v>
      </c>
      <c r="O1628" s="272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71" t="str">
        <f>IF(SP_SUL!K1650="","*",SP_SUL!K1650)</f>
        <v>*</v>
      </c>
      <c r="O1629" s="271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72" t="str">
        <f>IF(SP_SUL!K1651="","*",SP_SUL!K1651)</f>
        <v>*</v>
      </c>
      <c r="O1630" s="272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72" t="str">
        <f>IF(SP_SUL!K1652="","*",SP_SUL!K1652)</f>
        <v>*</v>
      </c>
      <c r="O1631" s="272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71" t="str">
        <f>IF(SP_SUL!K1653="","*",SP_SUL!K1653)</f>
        <v>*</v>
      </c>
      <c r="O1632" s="271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72" t="str">
        <f>IF(SP_SUL!K1654="","*",SP_SUL!K1654)</f>
        <v>*</v>
      </c>
      <c r="O1633" s="272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72" t="str">
        <f>IF(SP_SUL!K1655="","*",SP_SUL!K1655)</f>
        <v>*</v>
      </c>
      <c r="O1634" s="272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71" t="str">
        <f>IF(SP_SUL!K1656="","*",SP_SUL!K1656)</f>
        <v>*</v>
      </c>
      <c r="O1635" s="271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72" t="str">
        <f>IF(SP_SUL!K1657="","*",SP_SUL!K1657)</f>
        <v>*</v>
      </c>
      <c r="O1636" s="272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72" t="str">
        <f>IF(SP_SUL!K1658="","*",SP_SUL!K1658)</f>
        <v>*</v>
      </c>
      <c r="O1637" s="272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71" t="str">
        <f>IF(SP_SUL!K1659="","*",SP_SUL!K1659)</f>
        <v>*</v>
      </c>
      <c r="O1638" s="271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72" t="str">
        <f>IF(SP_SUL!K1660="","*",SP_SUL!K1660)</f>
        <v>*</v>
      </c>
      <c r="O1639" s="272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72" t="str">
        <f>IF(SP_SUL!K1661="","*",SP_SUL!K1661)</f>
        <v>*</v>
      </c>
      <c r="O1640" s="272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71" t="str">
        <f>IF(SP_SUL!K1662="","*",SP_SUL!K1662)</f>
        <v>*</v>
      </c>
      <c r="O1641" s="271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72" t="str">
        <f>IF(SP_SUL!K1663="","*",SP_SUL!K1663)</f>
        <v>*</v>
      </c>
      <c r="O1642" s="272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72" t="str">
        <f>IF(SP_SUL!K1664="","*",SP_SUL!K1664)</f>
        <v>*</v>
      </c>
      <c r="O1643" s="272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71" t="str">
        <f>IF(SP_SUL!K1665="","*",SP_SUL!K1665)</f>
        <v>*</v>
      </c>
      <c r="O1644" s="271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72" t="str">
        <f>IF(SP_SUL!K1666="","*",SP_SUL!K1666)</f>
        <v>*</v>
      </c>
      <c r="O1645" s="272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72" t="str">
        <f>IF(SP_SUL!K1667="","*",SP_SUL!K1667)</f>
        <v>*</v>
      </c>
      <c r="O1646" s="272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71" t="str">
        <f>IF(SP_SUL!K1668="","*",SP_SUL!K1668)</f>
        <v>*</v>
      </c>
      <c r="O1647" s="271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72" t="str">
        <f>IF(SP_SUL!K1669="","*",SP_SUL!K1669)</f>
        <v>*</v>
      </c>
      <c r="O1648" s="272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72" t="str">
        <f>IF(SP_SUL!K1670="","*",SP_SUL!K1670)</f>
        <v>*</v>
      </c>
      <c r="O1649" s="272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71" t="str">
        <f>IF(SP_SUL!K1671="","*",SP_SUL!K1671)</f>
        <v>*</v>
      </c>
      <c r="O1650" s="271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72" t="str">
        <f>IF(SP_SUL!K1672="","*",SP_SUL!K1672)</f>
        <v>*</v>
      </c>
      <c r="O1651" s="272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72" t="str">
        <f>IF(SP_SUL!K1673="","*",SP_SUL!K1673)</f>
        <v>*</v>
      </c>
      <c r="O1652" s="272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71" t="str">
        <f>IF(SP_SUL!K1674="","*",SP_SUL!K1674)</f>
        <v>*</v>
      </c>
      <c r="O1653" s="271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72" t="str">
        <f>IF(SP_SUL!K1675="","*",SP_SUL!K1675)</f>
        <v>*</v>
      </c>
      <c r="O1654" s="272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72" t="str">
        <f>IF(SP_SUL!K1676="","*",SP_SUL!K1676)</f>
        <v>*</v>
      </c>
      <c r="O1655" s="272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71" t="str">
        <f>IF(SP_SUL!K1677="","*",SP_SUL!K1677)</f>
        <v>*</v>
      </c>
      <c r="O1656" s="271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72" t="str">
        <f>IF(SP_SUL!K1678="","*",SP_SUL!K1678)</f>
        <v>*</v>
      </c>
      <c r="O1657" s="272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72" t="str">
        <f>IF(SP_SUL!K1679="","*",SP_SUL!K1679)</f>
        <v>*</v>
      </c>
      <c r="O1658" s="272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71" t="str">
        <f>IF(SP_SUL!K1680="","*",SP_SUL!K1680)</f>
        <v>*</v>
      </c>
      <c r="O1659" s="271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72" t="str">
        <f>IF(SP_SUL!K1681="","*",SP_SUL!K1681)</f>
        <v>*</v>
      </c>
      <c r="O1660" s="272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72" t="str">
        <f>IF(SP_SUL!K1682="","*",SP_SUL!K1682)</f>
        <v>*</v>
      </c>
      <c r="O1661" s="272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71" t="str">
        <f>IF(SP_SUL!K1683="","*",SP_SUL!K1683)</f>
        <v>*</v>
      </c>
      <c r="O1662" s="271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72" t="str">
        <f>IF(SP_SUL!K1684="","*",SP_SUL!K1684)</f>
        <v>*</v>
      </c>
      <c r="O1663" s="272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72" t="str">
        <f>IF(SP_SUL!K1685="","*",SP_SUL!K1685)</f>
        <v>*</v>
      </c>
      <c r="O1664" s="272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71" t="str">
        <f>IF(SP_SUL!K1686="","*",SP_SUL!K1686)</f>
        <v>*</v>
      </c>
      <c r="O1665" s="271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72" t="str">
        <f>IF(SP_SUL!K1687="","*",SP_SUL!K1687)</f>
        <v>*</v>
      </c>
      <c r="O1666" s="272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72" t="str">
        <f>IF(SP_SUL!K1688="","*",SP_SUL!K1688)</f>
        <v>*</v>
      </c>
      <c r="O1667" s="272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71" t="str">
        <f>IF(SP_SUL!K1689="","*",SP_SUL!K1689)</f>
        <v>*</v>
      </c>
      <c r="O1668" s="271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72" t="str">
        <f>IF(SP_SUL!K1690="","*",SP_SUL!K1690)</f>
        <v>*</v>
      </c>
      <c r="O1669" s="272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72" t="str">
        <f>IF(SP_SUL!K1691="","*",SP_SUL!K1691)</f>
        <v>*</v>
      </c>
      <c r="O1670" s="272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71" t="str">
        <f>IF(SP_SUL!K1692="","*",SP_SUL!K1692)</f>
        <v>*</v>
      </c>
      <c r="O1671" s="271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72" t="str">
        <f>IF(SP_SUL!K1693="","*",SP_SUL!K1693)</f>
        <v>*</v>
      </c>
      <c r="O1672" s="272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72" t="str">
        <f>IF(SP_SUL!K1694="","*",SP_SUL!K1694)</f>
        <v>*</v>
      </c>
      <c r="O1673" s="272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71" t="str">
        <f>IF(SP_SUL!K1695="","*",SP_SUL!K1695)</f>
        <v>*</v>
      </c>
      <c r="O1674" s="271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72" t="str">
        <f>IF(SP_SUL!K1696="","*",SP_SUL!K1696)</f>
        <v>*</v>
      </c>
      <c r="O1675" s="272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72" t="str">
        <f>IF(SP_SUL!K1697="","*",SP_SUL!K1697)</f>
        <v>*</v>
      </c>
      <c r="O1676" s="272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71" t="str">
        <f>IF(SP_SUL!K1698="","*",SP_SUL!K1698)</f>
        <v>*</v>
      </c>
      <c r="O1677" s="271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72" t="str">
        <f>IF(SP_SUL!K1699="","*",SP_SUL!K1699)</f>
        <v>*</v>
      </c>
      <c r="O1678" s="272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72" t="str">
        <f>IF(SP_SUL!K1700="","*",SP_SUL!K1700)</f>
        <v>*</v>
      </c>
      <c r="O1679" s="272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71" t="str">
        <f>IF(SP_SUL!K1701="","*",SP_SUL!K1701)</f>
        <v>*</v>
      </c>
      <c r="O1680" s="271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72" t="str">
        <f>IF(SP_SUL!K1702="","*",SP_SUL!K1702)</f>
        <v>*</v>
      </c>
      <c r="O1681" s="272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72" t="str">
        <f>IF(SP_SUL!K1703="","*",SP_SUL!K1703)</f>
        <v>*</v>
      </c>
      <c r="O1682" s="272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71" t="str">
        <f>IF(SP_SUL!K1704="","*",SP_SUL!K1704)</f>
        <v>*</v>
      </c>
      <c r="O1683" s="271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72" t="str">
        <f>IF(SP_SUL!K1705="","*",SP_SUL!K1705)</f>
        <v>*</v>
      </c>
      <c r="O1684" s="272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72" t="str">
        <f>IF(SP_SUL!K1706="","*",SP_SUL!K1706)</f>
        <v>*</v>
      </c>
      <c r="O1685" s="272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71" t="str">
        <f>IF(SP_SUL!K1707="","*",SP_SUL!K1707)</f>
        <v>*</v>
      </c>
      <c r="O1686" s="271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72" t="str">
        <f>IF(SP_SUL!K1708="","*",SP_SUL!K1708)</f>
        <v>*</v>
      </c>
      <c r="O1687" s="272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72" t="str">
        <f>IF(SP_SUL!K1709="","*",SP_SUL!K1709)</f>
        <v>*</v>
      </c>
      <c r="O1688" s="272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71" t="str">
        <f>IF(SP_SUL!K1710="","*",SP_SUL!K1710)</f>
        <v>*</v>
      </c>
      <c r="O1689" s="271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72" t="str">
        <f>IF(SP_SUL!K1711="","*",SP_SUL!K1711)</f>
        <v>*</v>
      </c>
      <c r="O1690" s="272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72" t="str">
        <f>IF(SP_SUL!K1712="","*",SP_SUL!K1712)</f>
        <v>*</v>
      </c>
      <c r="O1691" s="272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71" t="str">
        <f>IF(SP_SUL!K1713="","*",SP_SUL!K1713)</f>
        <v>*</v>
      </c>
      <c r="O1692" s="271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72" t="str">
        <f>IF(SP_SUL!K1714="","*",SP_SUL!K1714)</f>
        <v>*</v>
      </c>
      <c r="O1693" s="272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72" t="str">
        <f>IF(SP_SUL!K1715="","*",SP_SUL!K1715)</f>
        <v>*</v>
      </c>
      <c r="O1694" s="272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71" t="str">
        <f>IF(SP_SUL!K1716="","*",SP_SUL!K1716)</f>
        <v>*</v>
      </c>
      <c r="O1695" s="271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72" t="str">
        <f>IF(SP_SUL!K1717="","*",SP_SUL!K1717)</f>
        <v>*</v>
      </c>
      <c r="O1696" s="272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72" t="str">
        <f>IF(SP_SUL!K1718="","*",SP_SUL!K1718)</f>
        <v>*</v>
      </c>
      <c r="O1697" s="272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71" t="str">
        <f>IF(SP_SUL!K1719="","*",SP_SUL!K1719)</f>
        <v>*</v>
      </c>
      <c r="O1698" s="271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72" t="str">
        <f>IF(SP_SUL!K1720="","*",SP_SUL!K1720)</f>
        <v>*</v>
      </c>
      <c r="O1699" s="272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72" t="str">
        <f>IF(SP_SUL!K1721="","*",SP_SUL!K1721)</f>
        <v>*</v>
      </c>
      <c r="O1700" s="272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71" t="str">
        <f>IF(SP_SUL!K1722="","*",SP_SUL!K1722)</f>
        <v>*</v>
      </c>
      <c r="O1701" s="271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72" t="str">
        <f>IF(SP_SUL!K1723="","*",SP_SUL!K1723)</f>
        <v>*</v>
      </c>
      <c r="O1702" s="272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72" t="str">
        <f>IF(SP_SUL!K1724="","*",SP_SUL!K1724)</f>
        <v>*</v>
      </c>
      <c r="O1703" s="272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71" t="str">
        <f>IF(SP_SUL!K1725="","*",SP_SUL!K1725)</f>
        <v>*</v>
      </c>
      <c r="O1704" s="271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72" t="str">
        <f>IF(SP_SUL!K1726="","*",SP_SUL!K1726)</f>
        <v>*</v>
      </c>
      <c r="O1705" s="272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72" t="str">
        <f>IF(SP_SUL!K1727="","*",SP_SUL!K1727)</f>
        <v>*</v>
      </c>
      <c r="O1706" s="272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71" t="str">
        <f>IF(SP_SUL!K1728="","*",SP_SUL!K1728)</f>
        <v>*</v>
      </c>
      <c r="O1707" s="271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72" t="str">
        <f>IF(SP_SUL!K1729="","*",SP_SUL!K1729)</f>
        <v>*</v>
      </c>
      <c r="O1708" s="272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72" t="str">
        <f>IF(SP_SUL!K1730="","*",SP_SUL!K1730)</f>
        <v>*</v>
      </c>
      <c r="O1709" s="272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71" t="str">
        <f>IF(SP_SUL!K1731="","*",SP_SUL!K1731)</f>
        <v>*</v>
      </c>
      <c r="O1710" s="271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72" t="str">
        <f>IF(SP_SUL!K1732="","*",SP_SUL!K1732)</f>
        <v>*</v>
      </c>
      <c r="O1711" s="272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72" t="str">
        <f>IF(SP_SUL!K1733="","*",SP_SUL!K1733)</f>
        <v>*</v>
      </c>
      <c r="O1712" s="272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71" t="str">
        <f>IF(SP_SUL!K1734="","*",SP_SUL!K1734)</f>
        <v>*</v>
      </c>
      <c r="O1713" s="271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72" t="str">
        <f>IF(SP_SUL!K1735="","*",SP_SUL!K1735)</f>
        <v>*</v>
      </c>
      <c r="O1714" s="272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72" t="str">
        <f>IF(SP_SUL!K1736="","*",SP_SUL!K1736)</f>
        <v>*</v>
      </c>
      <c r="O1715" s="272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71" t="str">
        <f>IF(SP_SUL!K1737="","*",SP_SUL!K1737)</f>
        <v>*</v>
      </c>
      <c r="O1716" s="271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72" t="str">
        <f>IF(SP_SUL!K1738="","*",SP_SUL!K1738)</f>
        <v>*</v>
      </c>
      <c r="O1717" s="272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72" t="str">
        <f>IF(SP_SUL!K1739="","*",SP_SUL!K1739)</f>
        <v>*</v>
      </c>
      <c r="O1718" s="272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71" t="str">
        <f>IF(SP_SUL!K1740="","*",SP_SUL!K1740)</f>
        <v>*</v>
      </c>
      <c r="O1719" s="271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72" t="str">
        <f>IF(SP_SUL!K1741="","*",SP_SUL!K1741)</f>
        <v>*</v>
      </c>
      <c r="O1720" s="272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72" t="str">
        <f>IF(SP_SUL!K1742="","*",SP_SUL!K1742)</f>
        <v>*</v>
      </c>
      <c r="O1721" s="272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71" t="str">
        <f>IF(SP_SUL!K1743="","*",SP_SUL!K1743)</f>
        <v>*</v>
      </c>
      <c r="O1722" s="271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72" t="str">
        <f>IF(SP_SUL!K1744="","*",SP_SUL!K1744)</f>
        <v>*</v>
      </c>
      <c r="O1723" s="272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72" t="str">
        <f>IF(SP_SUL!K1745="","*",SP_SUL!K1745)</f>
        <v>*</v>
      </c>
      <c r="O1724" s="272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71" t="str">
        <f>IF(SP_SUL!K1746="","*",SP_SUL!K1746)</f>
        <v>*</v>
      </c>
      <c r="O1725" s="271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72" t="str">
        <f>IF(SP_SUL!K1747="","*",SP_SUL!K1747)</f>
        <v>*</v>
      </c>
      <c r="O1726" s="272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72" t="str">
        <f>IF(SP_SUL!K1748="","*",SP_SUL!K1748)</f>
        <v>*</v>
      </c>
      <c r="O1727" s="272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71" t="str">
        <f>IF(SP_SUL!K1749="","*",SP_SUL!K1749)</f>
        <v>*</v>
      </c>
      <c r="O1728" s="271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72" t="str">
        <f>IF(SP_SUL!K1750="","*",SP_SUL!K1750)</f>
        <v>*</v>
      </c>
      <c r="O1729" s="272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72" t="str">
        <f>IF(SP_SUL!K1751="","*",SP_SUL!K1751)</f>
        <v>*</v>
      </c>
      <c r="O1730" s="272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71" t="str">
        <f>IF(SP_SUL!K1752="","*",SP_SUL!K1752)</f>
        <v>*</v>
      </c>
      <c r="O1731" s="271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72" t="str">
        <f>IF(SP_SUL!K1753="","*",SP_SUL!K1753)</f>
        <v>*</v>
      </c>
      <c r="O1732" s="272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72" t="str">
        <f>IF(SP_SUL!K1754="","*",SP_SUL!K1754)</f>
        <v>*</v>
      </c>
      <c r="O1733" s="272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71" t="str">
        <f>IF(SP_SUL!K1755="","*",SP_SUL!K1755)</f>
        <v>*</v>
      </c>
      <c r="O1734" s="271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72" t="str">
        <f>IF(SP_SUL!K1756="","*",SP_SUL!K1756)</f>
        <v>*</v>
      </c>
      <c r="O1735" s="272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72" t="str">
        <f>IF(SP_SUL!K1757="","*",SP_SUL!K1757)</f>
        <v>*</v>
      </c>
      <c r="O1736" s="272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71" t="str">
        <f>IF(SP_SUL!K1758="","*",SP_SUL!K1758)</f>
        <v>*</v>
      </c>
      <c r="O1737" s="271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72" t="str">
        <f>IF(SP_SUL!K1759="","*",SP_SUL!K1759)</f>
        <v>*</v>
      </c>
      <c r="O1738" s="272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72" t="str">
        <f>IF(SP_SUL!K1760="","*",SP_SUL!K1760)</f>
        <v>*</v>
      </c>
      <c r="O1739" s="272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71" t="str">
        <f>IF(SP_SUL!K1761="","*",SP_SUL!K1761)</f>
        <v>*</v>
      </c>
      <c r="O1740" s="271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72" t="str">
        <f>IF(SP_SUL!K1762="","*",SP_SUL!K1762)</f>
        <v>*</v>
      </c>
      <c r="O1741" s="272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72" t="str">
        <f>IF(SP_SUL!K1763="","*",SP_SUL!K1763)</f>
        <v>*</v>
      </c>
      <c r="O1742" s="272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71" t="str">
        <f>IF(SP_SUL!K1764="","*",SP_SUL!K1764)</f>
        <v>*</v>
      </c>
      <c r="O1743" s="271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72" t="str">
        <f>IF(SP_SUL!K1765="","*",SP_SUL!K1765)</f>
        <v>*</v>
      </c>
      <c r="O1744" s="272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72" t="str">
        <f>IF(SP_SUL!K1766="","*",SP_SUL!K1766)</f>
        <v>*</v>
      </c>
      <c r="O1745" s="272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71" t="str">
        <f>IF(SP_SUL!K1767="","*",SP_SUL!K1767)</f>
        <v>*</v>
      </c>
      <c r="O1746" s="271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72" t="str">
        <f>IF(SP_SUL!K1768="","*",SP_SUL!K1768)</f>
        <v>*</v>
      </c>
      <c r="O1747" s="272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72" t="str">
        <f>IF(SP_SUL!K1769="","*",SP_SUL!K1769)</f>
        <v>*</v>
      </c>
      <c r="O1748" s="272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71" t="str">
        <f>IF(SP_SUL!K1770="","*",SP_SUL!K1770)</f>
        <v>*</v>
      </c>
      <c r="O1749" s="271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72" t="str">
        <f>IF(SP_SUL!K1771="","*",SP_SUL!K1771)</f>
        <v>*</v>
      </c>
      <c r="O1750" s="272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72" t="str">
        <f>IF(SP_SUL!K1772="","*",SP_SUL!K1772)</f>
        <v>*</v>
      </c>
      <c r="O1751" s="272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71" t="str">
        <f>IF(SP_SUL!K1773="","*",SP_SUL!K1773)</f>
        <v>*</v>
      </c>
      <c r="O1752" s="271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72" t="str">
        <f>IF(SP_SUL!K1774="","*",SP_SUL!K1774)</f>
        <v>*</v>
      </c>
      <c r="O1753" s="272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72" t="str">
        <f>IF(SP_SUL!K1775="","*",SP_SUL!K1775)</f>
        <v>*</v>
      </c>
      <c r="O1754" s="272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71" t="str">
        <f>IF(SP_SUL!K1776="","*",SP_SUL!K1776)</f>
        <v>*</v>
      </c>
      <c r="O1755" s="271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72" t="str">
        <f>IF(SP_SUL!K1777="","*",SP_SUL!K1777)</f>
        <v>*</v>
      </c>
      <c r="O1756" s="272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72" t="str">
        <f>IF(SP_SUL!K1778="","*",SP_SUL!K1778)</f>
        <v>*</v>
      </c>
      <c r="O1757" s="272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71" t="str">
        <f>IF(SP_SUL!K1779="","*",SP_SUL!K1779)</f>
        <v>*</v>
      </c>
      <c r="O1758" s="271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72" t="str">
        <f>IF(SP_SUL!K1780="","*",SP_SUL!K1780)</f>
        <v>*</v>
      </c>
      <c r="O1759" s="272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72" t="str">
        <f>IF(SP_SUL!K1781="","*",SP_SUL!K1781)</f>
        <v>*</v>
      </c>
      <c r="O1760" s="272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71" t="str">
        <f>IF(SP_SUL!K1782="","*",SP_SUL!K1782)</f>
        <v>*</v>
      </c>
      <c r="O1761" s="271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72" t="str">
        <f>IF(SP_SUL!K1783="","*",SP_SUL!K1783)</f>
        <v>*</v>
      </c>
      <c r="O1762" s="272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72" t="str">
        <f>IF(SP_SUL!K1784="","*",SP_SUL!K1784)</f>
        <v>*</v>
      </c>
      <c r="O1763" s="272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71" t="str">
        <f>IF(SP_SUL!K1785="","*",SP_SUL!K1785)</f>
        <v>*</v>
      </c>
      <c r="O1764" s="271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72" t="str">
        <f>IF(SP_SUL!K1786="","*",SP_SUL!K1786)</f>
        <v>*</v>
      </c>
      <c r="O1765" s="272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72" t="str">
        <f>IF(SP_SUL!K1787="","*",SP_SUL!K1787)</f>
        <v>*</v>
      </c>
      <c r="O1766" s="272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71" t="str">
        <f>IF(SP_SUL!K1788="","*",SP_SUL!K1788)</f>
        <v>*</v>
      </c>
      <c r="O1767" s="271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72" t="str">
        <f>IF(SP_SUL!K1789="","*",SP_SUL!K1789)</f>
        <v>*</v>
      </c>
      <c r="O1768" s="272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72" t="str">
        <f>IF(SP_SUL!K1790="","*",SP_SUL!K1790)</f>
        <v>*</v>
      </c>
      <c r="O1769" s="272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71" t="str">
        <f>IF(SP_SUL!K1791="","*",SP_SUL!K1791)</f>
        <v>*</v>
      </c>
      <c r="O1770" s="271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72" t="str">
        <f>IF(SP_SUL!K1792="","*",SP_SUL!K1792)</f>
        <v>*</v>
      </c>
      <c r="O1771" s="272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72" t="str">
        <f>IF(SP_SUL!K1793="","*",SP_SUL!K1793)</f>
        <v>*</v>
      </c>
      <c r="O1772" s="272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71" t="str">
        <f>IF(SP_SUL!K1794="","*",SP_SUL!K1794)</f>
        <v>*</v>
      </c>
      <c r="O1773" s="271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72" t="str">
        <f>IF(SP_SUL!K1795="","*",SP_SUL!K1795)</f>
        <v>*</v>
      </c>
      <c r="O1774" s="272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72" t="str">
        <f>IF(SP_SUL!K1796="","*",SP_SUL!K1796)</f>
        <v>*</v>
      </c>
      <c r="O1775" s="272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71" t="str">
        <f>IF(SP_SUL!K1797="","*",SP_SUL!K1797)</f>
        <v>*</v>
      </c>
      <c r="O1776" s="271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72" t="str">
        <f>IF(SP_SUL!K1798="","*",SP_SUL!K1798)</f>
        <v>*</v>
      </c>
      <c r="O1777" s="272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72" t="str">
        <f>IF(SP_SUL!K1799="","*",SP_SUL!K1799)</f>
        <v>*</v>
      </c>
      <c r="O1778" s="272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71" t="str">
        <f>IF(SP_SUL!K1800="","*",SP_SUL!K1800)</f>
        <v>*</v>
      </c>
      <c r="O1779" s="271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72" t="str">
        <f>IF(SP_SUL!K1801="","*",SP_SUL!K1801)</f>
        <v>*</v>
      </c>
      <c r="O1780" s="272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72" t="str">
        <f>IF(SP_SUL!K1802="","*",SP_SUL!K1802)</f>
        <v>*</v>
      </c>
      <c r="O1781" s="272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71" t="str">
        <f>IF(SP_SUL!K1803="","*",SP_SUL!K1803)</f>
        <v>*</v>
      </c>
      <c r="O1782" s="271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72" t="str">
        <f>IF(SP_SUL!K1804="","*",SP_SUL!K1804)</f>
        <v>*</v>
      </c>
      <c r="O1783" s="272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72" t="str">
        <f>IF(SP_SUL!K1805="","*",SP_SUL!K1805)</f>
        <v>*</v>
      </c>
      <c r="O1784" s="272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71" t="str">
        <f>IF(SP_SUL!K1806="","*",SP_SUL!K1806)</f>
        <v>*</v>
      </c>
      <c r="O1785" s="271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72" t="str">
        <f>IF(SP_SUL!K1807="","*",SP_SUL!K1807)</f>
        <v>*</v>
      </c>
      <c r="O1786" s="272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72" t="str">
        <f>IF(SP_SUL!K1808="","*",SP_SUL!K1808)</f>
        <v>*</v>
      </c>
      <c r="O1787" s="272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71" t="str">
        <f>IF(SP_SUL!K1809="","*",SP_SUL!K1809)</f>
        <v>*</v>
      </c>
      <c r="O1788" s="271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72" t="str">
        <f>IF(SP_SUL!K1810="","*",SP_SUL!K1810)</f>
        <v>*</v>
      </c>
      <c r="O1789" s="272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72" t="str">
        <f>IF(SP_SUL!K1811="","*",SP_SUL!K1811)</f>
        <v>*</v>
      </c>
      <c r="O1790" s="272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71" t="str">
        <f>IF(SP_SUL!K1812="","*",SP_SUL!K1812)</f>
        <v>*</v>
      </c>
      <c r="O1791" s="271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72" t="str">
        <f>IF(SP_SUL!K1813="","*",SP_SUL!K1813)</f>
        <v>*</v>
      </c>
      <c r="O1792" s="272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72" t="str">
        <f>IF(SP_SUL!K1814="","*",SP_SUL!K1814)</f>
        <v>*</v>
      </c>
      <c r="O1793" s="272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71" t="str">
        <f>IF(SP_SUL!K1815="","*",SP_SUL!K1815)</f>
        <v>*</v>
      </c>
      <c r="O1794" s="271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72" t="str">
        <f>IF(SP_SUL!K1816="","*",SP_SUL!K1816)</f>
        <v>*</v>
      </c>
      <c r="O1795" s="272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72" t="str">
        <f>IF(SP_SUL!K1817="","*",SP_SUL!K1817)</f>
        <v>*</v>
      </c>
      <c r="O1796" s="272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71" t="str">
        <f>IF(SP_SUL!K1818="","*",SP_SUL!K1818)</f>
        <v>*</v>
      </c>
      <c r="O1797" s="271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72" t="str">
        <f>IF(SP_SUL!K1819="","*",SP_SUL!K1819)</f>
        <v>*</v>
      </c>
      <c r="O1798" s="272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72" t="str">
        <f>IF(SP_SUL!K1820="","*",SP_SUL!K1820)</f>
        <v>*</v>
      </c>
      <c r="O1799" s="272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71" t="str">
        <f>IF(SP_SUL!K1821="","*",SP_SUL!K1821)</f>
        <v>*</v>
      </c>
      <c r="O1800" s="271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72" t="str">
        <f>IF(SP_SUL!K1822="","*",SP_SUL!K1822)</f>
        <v>*</v>
      </c>
      <c r="O1801" s="272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72" t="str">
        <f>IF(SP_SUL!K1823="","*",SP_SUL!K1823)</f>
        <v>*</v>
      </c>
      <c r="O1802" s="272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71" t="str">
        <f>IF(SP_SUL!K1824="","*",SP_SUL!K1824)</f>
        <v>*</v>
      </c>
      <c r="O1803" s="271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72" t="str">
        <f>IF(SP_SUL!K1825="","*",SP_SUL!K1825)</f>
        <v>*</v>
      </c>
      <c r="O1804" s="272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72" t="str">
        <f>IF(SP_SUL!K1826="","*",SP_SUL!K1826)</f>
        <v>*</v>
      </c>
      <c r="O1805" s="272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71" t="str">
        <f>IF(SP_SUL!K1827="","*",SP_SUL!K1827)</f>
        <v>*</v>
      </c>
      <c r="O1806" s="271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72" t="str">
        <f>IF(SP_SUL!K1828="","*",SP_SUL!K1828)</f>
        <v>*</v>
      </c>
      <c r="O1807" s="272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72" t="str">
        <f>IF(SP_SUL!K1829="","*",SP_SUL!K1829)</f>
        <v>*</v>
      </c>
      <c r="O1808" s="272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71" t="str">
        <f>IF(SP_SUL!K1830="","*",SP_SUL!K1830)</f>
        <v>*</v>
      </c>
      <c r="O1809" s="271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72" t="str">
        <f>IF(SP_SUL!K1831="","*",SP_SUL!K1831)</f>
        <v>*</v>
      </c>
      <c r="O1810" s="272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72" t="str">
        <f>IF(SP_SUL!K1832="","*",SP_SUL!K1832)</f>
        <v>*</v>
      </c>
      <c r="O1811" s="272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71" t="str">
        <f>IF(SP_SUL!K1833="","*",SP_SUL!K1833)</f>
        <v>*</v>
      </c>
      <c r="O1812" s="271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72" t="str">
        <f>IF(SP_SUL!K1834="","*",SP_SUL!K1834)</f>
        <v>*</v>
      </c>
      <c r="O1813" s="272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72" t="str">
        <f>IF(SP_SUL!K1835="","*",SP_SUL!K1835)</f>
        <v>*</v>
      </c>
      <c r="O1814" s="272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71" t="str">
        <f>IF(SP_SUL!K1836="","*",SP_SUL!K1836)</f>
        <v>*</v>
      </c>
      <c r="O1815" s="271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72" t="str">
        <f>IF(SP_SUL!K1837="","*",SP_SUL!K1837)</f>
        <v>*</v>
      </c>
      <c r="O1816" s="272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72" t="str">
        <f>IF(SP_SUL!K1838="","*",SP_SUL!K1838)</f>
        <v>*</v>
      </c>
      <c r="O1817" s="272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71" t="str">
        <f>IF(SP_SUL!K1839="","*",SP_SUL!K1839)</f>
        <v>*</v>
      </c>
      <c r="O1818" s="271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72" t="str">
        <f>IF(SP_SUL!K1840="","*",SP_SUL!K1840)</f>
        <v>*</v>
      </c>
      <c r="O1819" s="272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72" t="str">
        <f>IF(SP_SUL!K1841="","*",SP_SUL!K1841)</f>
        <v>*</v>
      </c>
      <c r="O1820" s="272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71" t="str">
        <f>IF(SP_SUL!K1842="","*",SP_SUL!K1842)</f>
        <v>*</v>
      </c>
      <c r="O1821" s="271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72" t="str">
        <f>IF(SP_SUL!K1843="","*",SP_SUL!K1843)</f>
        <v>*</v>
      </c>
      <c r="O1822" s="272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72" t="str">
        <f>IF(SP_SUL!K1844="","*",SP_SUL!K1844)</f>
        <v>*</v>
      </c>
      <c r="O1823" s="272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71" t="str">
        <f>IF(SP_SUL!K1845="","*",SP_SUL!K1845)</f>
        <v>*</v>
      </c>
      <c r="O1824" s="271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72" t="str">
        <f>IF(SP_SUL!K1846="","*",SP_SUL!K1846)</f>
        <v>*</v>
      </c>
      <c r="O1825" s="272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72" t="str">
        <f>IF(SP_SUL!K1847="","*",SP_SUL!K1847)</f>
        <v>*</v>
      </c>
      <c r="O1826" s="272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71" t="str">
        <f>IF(SP_SUL!K1848="","*",SP_SUL!K1848)</f>
        <v>*</v>
      </c>
      <c r="O1827" s="271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72" t="str">
        <f>IF(SP_SUL!K1849="","*",SP_SUL!K1849)</f>
        <v>*</v>
      </c>
      <c r="O1828" s="272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72" t="str">
        <f>IF(SP_SUL!K1850="","*",SP_SUL!K1850)</f>
        <v>*</v>
      </c>
      <c r="O1829" s="272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71" t="str">
        <f>IF(SP_SUL!K1851="","*",SP_SUL!K1851)</f>
        <v>*</v>
      </c>
      <c r="O1830" s="271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72" t="str">
        <f>IF(SP_SUL!K1852="","*",SP_SUL!K1852)</f>
        <v>*</v>
      </c>
      <c r="O1831" s="272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72" t="str">
        <f>IF(SP_SUL!K1853="","*",SP_SUL!K1853)</f>
        <v>*</v>
      </c>
      <c r="O1832" s="272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71" t="str">
        <f>IF(SP_SUL!K1854="","*",SP_SUL!K1854)</f>
        <v>*</v>
      </c>
      <c r="O1833" s="271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72" t="str">
        <f>IF(SP_SUL!K1855="","*",SP_SUL!K1855)</f>
        <v>*</v>
      </c>
      <c r="O1834" s="272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72" t="str">
        <f>IF(SP_SUL!K1856="","*",SP_SUL!K1856)</f>
        <v>*</v>
      </c>
      <c r="O1835" s="272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71" t="str">
        <f>IF(SP_SUL!K1857="","*",SP_SUL!K1857)</f>
        <v>*</v>
      </c>
      <c r="O1836" s="271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72" t="str">
        <f>IF(SP_SUL!K1858="","*",SP_SUL!K1858)</f>
        <v>*</v>
      </c>
      <c r="O1837" s="272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72" t="str">
        <f>IF(SP_SUL!K1859="","*",SP_SUL!K1859)</f>
        <v>*</v>
      </c>
      <c r="O1838" s="272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71" t="str">
        <f>IF(SP_SUL!K1860="","*",SP_SUL!K1860)</f>
        <v>*</v>
      </c>
      <c r="O1839" s="271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72" t="str">
        <f>IF(SP_SUL!K1861="","*",SP_SUL!K1861)</f>
        <v>*</v>
      </c>
      <c r="O1840" s="272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72" t="str">
        <f>IF(SP_SUL!K1862="","*",SP_SUL!K1862)</f>
        <v>*</v>
      </c>
      <c r="O1841" s="272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71" t="str">
        <f>IF(SP_SUL!K1863="","*",SP_SUL!K1863)</f>
        <v>*</v>
      </c>
      <c r="O1842" s="271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72" t="str">
        <f>IF(SP_SUL!K1864="","*",SP_SUL!K1864)</f>
        <v>*</v>
      </c>
      <c r="O1843" s="272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72" t="str">
        <f>IF(SP_SUL!K1865="","*",SP_SUL!K1865)</f>
        <v>*</v>
      </c>
      <c r="O1844" s="272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71" t="str">
        <f>IF(SP_SUL!K1866="","*",SP_SUL!K1866)</f>
        <v>*</v>
      </c>
      <c r="O1845" s="271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72" t="str">
        <f>IF(SP_SUL!K1867="","*",SP_SUL!K1867)</f>
        <v>*</v>
      </c>
      <c r="O1846" s="272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72" t="str">
        <f>IF(SP_SUL!K1868="","*",SP_SUL!K1868)</f>
        <v>*</v>
      </c>
      <c r="O1847" s="272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71" t="str">
        <f>IF(SP_SUL!K1869="","*",SP_SUL!K1869)</f>
        <v>*</v>
      </c>
      <c r="O1848" s="271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72" t="str">
        <f>IF(SP_SUL!K1870="","*",SP_SUL!K1870)</f>
        <v>*</v>
      </c>
      <c r="O1849" s="272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72" t="str">
        <f>IF(SP_SUL!K1871="","*",SP_SUL!K1871)</f>
        <v>*</v>
      </c>
      <c r="O1850" s="272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71" t="str">
        <f>IF(SP_SUL!K1872="","*",SP_SUL!K1872)</f>
        <v>*</v>
      </c>
      <c r="O1851" s="271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72" t="str">
        <f>IF(SP_SUL!K1873="","*",SP_SUL!K1873)</f>
        <v>*</v>
      </c>
      <c r="O1852" s="272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72" t="str">
        <f>IF(SP_SUL!K1874="","*",SP_SUL!K1874)</f>
        <v>*</v>
      </c>
      <c r="O1853" s="272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71" t="str">
        <f>IF(SP_SUL!K1875="","*",SP_SUL!K1875)</f>
        <v>*</v>
      </c>
      <c r="O1854" s="271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72" t="str">
        <f>IF(SP_SUL!K1876="","*",SP_SUL!K1876)</f>
        <v>*</v>
      </c>
      <c r="O1855" s="272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72" t="str">
        <f>IF(SP_SUL!K1877="","*",SP_SUL!K1877)</f>
        <v>*</v>
      </c>
      <c r="O1856" s="272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71" t="str">
        <f>IF(SP_SUL!K1878="","*",SP_SUL!K1878)</f>
        <v>*</v>
      </c>
      <c r="O1857" s="271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72" t="str">
        <f>IF(SP_SUL!K1879="","*",SP_SUL!K1879)</f>
        <v>*</v>
      </c>
      <c r="O1858" s="272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72" t="str">
        <f>IF(SP_SUL!K1880="","*",SP_SUL!K1880)</f>
        <v>*</v>
      </c>
      <c r="O1859" s="272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71" t="str">
        <f>IF(SP_SUL!K1881="","*",SP_SUL!K1881)</f>
        <v>*</v>
      </c>
      <c r="O1860" s="271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72" t="str">
        <f>IF(SP_SUL!K1882="","*",SP_SUL!K1882)</f>
        <v>*</v>
      </c>
      <c r="O1861" s="272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72" t="str">
        <f>IF(SP_SUL!K1883="","*",SP_SUL!K1883)</f>
        <v>*</v>
      </c>
      <c r="O1862" s="272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71" t="str">
        <f>IF(SP_SUL!K1884="","*",SP_SUL!K1884)</f>
        <v>*</v>
      </c>
      <c r="O1863" s="271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72" t="str">
        <f>IF(SP_SUL!K1885="","*",SP_SUL!K1885)</f>
        <v>*</v>
      </c>
      <c r="O1864" s="272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72" t="str">
        <f>IF(SP_SUL!K1886="","*",SP_SUL!K1886)</f>
        <v>*</v>
      </c>
      <c r="O1865" s="272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71" t="str">
        <f>IF(SP_SUL!K1887="","*",SP_SUL!K1887)</f>
        <v>*</v>
      </c>
      <c r="O1866" s="271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72" t="str">
        <f>IF(SP_SUL!K1888="","*",SP_SUL!K1888)</f>
        <v>*</v>
      </c>
      <c r="O1867" s="272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72" t="str">
        <f>IF(SP_SUL!K1889="","*",SP_SUL!K1889)</f>
        <v>*</v>
      </c>
      <c r="O1868" s="272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71" t="str">
        <f>IF(SP_SUL!K1890="","*",SP_SUL!K1890)</f>
        <v>*</v>
      </c>
      <c r="O1869" s="271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72" t="str">
        <f>IF(SP_SUL!K1891="","*",SP_SUL!K1891)</f>
        <v>*</v>
      </c>
      <c r="O1870" s="272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72" t="str">
        <f>IF(SP_SUL!K1892="","*",SP_SUL!K1892)</f>
        <v>*</v>
      </c>
      <c r="O1871" s="272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71" t="str">
        <f>IF(SP_SUL!K1893="","*",SP_SUL!K1893)</f>
        <v>*</v>
      </c>
      <c r="O1872" s="271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72" t="str">
        <f>IF(SP_SUL!K1894="","*",SP_SUL!K1894)</f>
        <v>*</v>
      </c>
      <c r="O1873" s="272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72" t="str">
        <f>IF(SP_SUL!K1895="","*",SP_SUL!K1895)</f>
        <v>*</v>
      </c>
      <c r="O1874" s="272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71" t="str">
        <f>IF(SP_SUL!K1896="","*",SP_SUL!K1896)</f>
        <v>*</v>
      </c>
      <c r="O1875" s="271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72" t="str">
        <f>IF(SP_SUL!K1897="","*",SP_SUL!K1897)</f>
        <v>*</v>
      </c>
      <c r="O1876" s="272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72" t="str">
        <f>IF(SP_SUL!K1898="","*",SP_SUL!K1898)</f>
        <v>*</v>
      </c>
      <c r="O1877" s="272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71" t="str">
        <f>IF(SP_SUL!K1899="","*",SP_SUL!K1899)</f>
        <v>*</v>
      </c>
      <c r="O1878" s="271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72" t="str">
        <f>IF(SP_SUL!K1900="","*",SP_SUL!K1900)</f>
        <v>*</v>
      </c>
      <c r="O1879" s="272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72" t="str">
        <f>IF(SP_SUL!K1901="","*",SP_SUL!K1901)</f>
        <v>*</v>
      </c>
      <c r="O1880" s="272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71" t="str">
        <f>IF(SP_SUL!K1902="","*",SP_SUL!K1902)</f>
        <v>*</v>
      </c>
      <c r="O1881" s="271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72" t="str">
        <f>IF(SP_SUL!K1903="","*",SP_SUL!K1903)</f>
        <v>*</v>
      </c>
      <c r="O1882" s="272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72" t="str">
        <f>IF(SP_SUL!K1904="","*",SP_SUL!K1904)</f>
        <v>*</v>
      </c>
      <c r="O1883" s="272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71" t="str">
        <f>IF(SP_SUL!K1905="","*",SP_SUL!K1905)</f>
        <v>*</v>
      </c>
      <c r="O1884" s="271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72" t="str">
        <f>IF(SP_SUL!K1906="","*",SP_SUL!K1906)</f>
        <v>*</v>
      </c>
      <c r="O1885" s="272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72" t="str">
        <f>IF(SP_SUL!K1907="","*",SP_SUL!K1907)</f>
        <v>*</v>
      </c>
      <c r="O1886" s="272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71" t="str">
        <f>IF(SP_SUL!K1908="","*",SP_SUL!K1908)</f>
        <v>*</v>
      </c>
      <c r="O1887" s="271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72" t="str">
        <f>IF(SP_SUL!K1909="","*",SP_SUL!K1909)</f>
        <v>*</v>
      </c>
      <c r="O1888" s="272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72" t="str">
        <f>IF(SP_SUL!K1910="","*",SP_SUL!K1910)</f>
        <v>*</v>
      </c>
      <c r="O1889" s="272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71" t="str">
        <f>IF(SP_SUL!K1911="","*",SP_SUL!K1911)</f>
        <v>*</v>
      </c>
      <c r="O1890" s="271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72" t="str">
        <f>IF(SP_SUL!K1912="","*",SP_SUL!K1912)</f>
        <v>*</v>
      </c>
      <c r="O1891" s="272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72" t="str">
        <f>IF(SP_SUL!K1913="","*",SP_SUL!K1913)</f>
        <v>*</v>
      </c>
      <c r="O1892" s="272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71" t="str">
        <f>IF(SP_SUL!K1914="","*",SP_SUL!K1914)</f>
        <v>*</v>
      </c>
      <c r="O1893" s="271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72" t="str">
        <f>IF(SP_SUL!K1915="","*",SP_SUL!K1915)</f>
        <v>*</v>
      </c>
      <c r="O1894" s="272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72" t="str">
        <f>IF(SP_SUL!K1916="","*",SP_SUL!K1916)</f>
        <v>*</v>
      </c>
      <c r="O1895" s="272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71" t="str">
        <f>IF(SP_SUL!K1917="","*",SP_SUL!K1917)</f>
        <v>*</v>
      </c>
      <c r="O1896" s="271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72" t="str">
        <f>IF(SP_SUL!K1918="","*",SP_SUL!K1918)</f>
        <v>*</v>
      </c>
      <c r="O1897" s="272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72" t="str">
        <f>IF(SP_SUL!K1919="","*",SP_SUL!K1919)</f>
        <v>*</v>
      </c>
      <c r="O1898" s="272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71" t="str">
        <f>IF(SP_SUL!K1920="","*",SP_SUL!K1920)</f>
        <v>*</v>
      </c>
      <c r="O1899" s="271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72" t="str">
        <f>IF(SP_SUL!K1921="","*",SP_SUL!K1921)</f>
        <v>*</v>
      </c>
      <c r="O1900" s="272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72" t="str">
        <f>IF(SP_SUL!K1922="","*",SP_SUL!K1922)</f>
        <v>*</v>
      </c>
      <c r="O1901" s="272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71" t="str">
        <f>IF(SP_SUL!K1923="","*",SP_SUL!K1923)</f>
        <v>*</v>
      </c>
      <c r="O1902" s="271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72" t="str">
        <f>IF(SP_SUL!K1924="","*",SP_SUL!K1924)</f>
        <v>*</v>
      </c>
      <c r="O1903" s="272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72" t="str">
        <f>IF(SP_SUL!K1925="","*",SP_SUL!K1925)</f>
        <v>*</v>
      </c>
      <c r="O1904" s="272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71" t="str">
        <f>IF(SP_SUL!K1926="","*",SP_SUL!K1926)</f>
        <v>*</v>
      </c>
      <c r="O1905" s="271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72" t="str">
        <f>IF(SP_SUL!K1927="","*",SP_SUL!K1927)</f>
        <v>*</v>
      </c>
      <c r="O1906" s="272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72" t="str">
        <f>IF(SP_SUL!K1928="","*",SP_SUL!K1928)</f>
        <v>*</v>
      </c>
      <c r="O1907" s="272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71" t="str">
        <f>IF(SP_SUL!K1929="","*",SP_SUL!K1929)</f>
        <v>*</v>
      </c>
      <c r="O1908" s="271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72" t="str">
        <f>IF(SP_SUL!K1930="","*",SP_SUL!K1930)</f>
        <v>*</v>
      </c>
      <c r="O1909" s="272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72" t="str">
        <f>IF(SP_SUL!K1931="","*",SP_SUL!K1931)</f>
        <v>*</v>
      </c>
      <c r="O1910" s="272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71" t="str">
        <f>IF(SP_SUL!K1932="","*",SP_SUL!K1932)</f>
        <v>*</v>
      </c>
      <c r="O1911" s="271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72" t="str">
        <f>IF(SP_SUL!K1933="","*",SP_SUL!K1933)</f>
        <v>*</v>
      </c>
      <c r="O1912" s="272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72" t="str">
        <f>IF(SP_SUL!K1934="","*",SP_SUL!K1934)</f>
        <v>*</v>
      </c>
      <c r="O1913" s="272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71" t="str">
        <f>IF(SP_SUL!K1935="","*",SP_SUL!K1935)</f>
        <v>*</v>
      </c>
      <c r="O1914" s="271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72" t="str">
        <f>IF(SP_SUL!K1936="","*",SP_SUL!K1936)</f>
        <v>*</v>
      </c>
      <c r="O1915" s="272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72" t="str">
        <f>IF(SP_SUL!K1937="","*",SP_SUL!K1937)</f>
        <v>*</v>
      </c>
      <c r="O1916" s="272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71" t="str">
        <f>IF(SP_SUL!K1938="","*",SP_SUL!K1938)</f>
        <v>*</v>
      </c>
      <c r="O1917" s="271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72" t="str">
        <f>IF(SP_SUL!K1939="","*",SP_SUL!K1939)</f>
        <v>*</v>
      </c>
      <c r="O1918" s="272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72" t="str">
        <f>IF(SP_SUL!K1940="","*",SP_SUL!K1940)</f>
        <v>*</v>
      </c>
      <c r="O1919" s="272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71" t="str">
        <f>IF(SP_SUL!K1941="","*",SP_SUL!K1941)</f>
        <v>*</v>
      </c>
      <c r="O1920" s="271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72" t="str">
        <f>IF(SP_SUL!K1942="","*",SP_SUL!K1942)</f>
        <v>*</v>
      </c>
      <c r="O1921" s="272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72" t="str">
        <f>IF(SP_SUL!K1943="","*",SP_SUL!K1943)</f>
        <v>*</v>
      </c>
      <c r="O1922" s="272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71" t="str">
        <f>IF(SP_SUL!K1944="","*",SP_SUL!K1944)</f>
        <v>*</v>
      </c>
      <c r="O1923" s="271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72" t="str">
        <f>IF(SP_SUL!K1945="","*",SP_SUL!K1945)</f>
        <v>*</v>
      </c>
      <c r="O1924" s="272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72" t="str">
        <f>IF(SP_SUL!K1946="","*",SP_SUL!K1946)</f>
        <v>*</v>
      </c>
      <c r="O1925" s="272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71" t="str">
        <f>IF(SP_SUL!K1947="","*",SP_SUL!K1947)</f>
        <v>*</v>
      </c>
      <c r="O1926" s="271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72" t="str">
        <f>IF(SP_SUL!K1948="","*",SP_SUL!K1948)</f>
        <v>*</v>
      </c>
      <c r="O1927" s="272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72" t="str">
        <f>IF(SP_SUL!K1949="","*",SP_SUL!K1949)</f>
        <v>*</v>
      </c>
      <c r="O1928" s="272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71" t="str">
        <f>IF(SP_SUL!K1950="","*",SP_SUL!K1950)</f>
        <v>*</v>
      </c>
      <c r="O1929" s="271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72" t="str">
        <f>IF(SP_SUL!K1951="","*",SP_SUL!K1951)</f>
        <v>*</v>
      </c>
      <c r="O1930" s="272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72" t="str">
        <f>IF(SP_SUL!K1952="","*",SP_SUL!K1952)</f>
        <v>*</v>
      </c>
      <c r="O1931" s="272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71" t="str">
        <f>IF(SP_SUL!K1953="","*",SP_SUL!K1953)</f>
        <v>*</v>
      </c>
      <c r="O1932" s="271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72" t="str">
        <f>IF(SP_SUL!K1954="","*",SP_SUL!K1954)</f>
        <v>*</v>
      </c>
      <c r="O1933" s="272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72" t="str">
        <f>IF(SP_SUL!K1955="","*",SP_SUL!K1955)</f>
        <v>*</v>
      </c>
      <c r="O1934" s="272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71" t="str">
        <f>IF(SP_SUL!K1956="","*",SP_SUL!K1956)</f>
        <v>*</v>
      </c>
      <c r="O1935" s="271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72" t="str">
        <f>IF(SP_SUL!K1957="","*",SP_SUL!K1957)</f>
        <v>*</v>
      </c>
      <c r="O1936" s="272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72" t="str">
        <f>IF(SP_SUL!K1958="","*",SP_SUL!K1958)</f>
        <v>*</v>
      </c>
      <c r="O1937" s="272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71" t="str">
        <f>IF(SP_SUL!K1959="","*",SP_SUL!K1959)</f>
        <v>*</v>
      </c>
      <c r="O1938" s="271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72" t="str">
        <f>IF(SP_SUL!K1960="","*",SP_SUL!K1960)</f>
        <v>*</v>
      </c>
      <c r="O1939" s="272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72" t="str">
        <f>IF(SP_SUL!K1961="","*",SP_SUL!K1961)</f>
        <v>*</v>
      </c>
      <c r="O1940" s="272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71" t="str">
        <f>IF(SP_SUL!K1962="","*",SP_SUL!K1962)</f>
        <v>*</v>
      </c>
      <c r="O1941" s="271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72" t="str">
        <f>IF(SP_SUL!K1963="","*",SP_SUL!K1963)</f>
        <v>*</v>
      </c>
      <c r="O1942" s="272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72" t="str">
        <f>IF(SP_SUL!K1964="","*",SP_SUL!K1964)</f>
        <v>*</v>
      </c>
      <c r="O1943" s="272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71" t="str">
        <f>IF(SP_SUL!K1965="","*",SP_SUL!K1965)</f>
        <v>*</v>
      </c>
      <c r="O1944" s="271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72" t="str">
        <f>IF(SP_SUL!K1966="","*",SP_SUL!K1966)</f>
        <v>*</v>
      </c>
      <c r="O1945" s="272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72" t="str">
        <f>IF(SP_SUL!K1967="","*",SP_SUL!K1967)</f>
        <v>*</v>
      </c>
      <c r="O1946" s="272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71" t="str">
        <f>IF(SP_SUL!K1968="","*",SP_SUL!K1968)</f>
        <v>*</v>
      </c>
      <c r="O1947" s="271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72" t="str">
        <f>IF(SP_SUL!K1969="","*",SP_SUL!K1969)</f>
        <v>*</v>
      </c>
      <c r="O1948" s="272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72" t="str">
        <f>IF(SP_SUL!K1970="","*",SP_SUL!K1970)</f>
        <v>*</v>
      </c>
      <c r="O1949" s="272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71" t="str">
        <f>IF(SP_SUL!K1971="","*",SP_SUL!K1971)</f>
        <v>*</v>
      </c>
      <c r="O1950" s="271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72" t="str">
        <f>IF(SP_SUL!K1972="","*",SP_SUL!K1972)</f>
        <v>*</v>
      </c>
      <c r="O1951" s="272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72" t="str">
        <f>IF(SP_SUL!K1973="","*",SP_SUL!K1973)</f>
        <v>*</v>
      </c>
      <c r="O1952" s="272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71" t="str">
        <f>IF(SP_SUL!K1974="","*",SP_SUL!K1974)</f>
        <v>*</v>
      </c>
      <c r="O1953" s="271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72" t="str">
        <f>IF(SP_SUL!K1975="","*",SP_SUL!K1975)</f>
        <v>*</v>
      </c>
      <c r="O1954" s="272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72" t="str">
        <f>IF(SP_SUL!K1976="","*",SP_SUL!K1976)</f>
        <v>*</v>
      </c>
      <c r="O1955" s="272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71" t="str">
        <f>IF(SP_SUL!K1977="","*",SP_SUL!K1977)</f>
        <v>*</v>
      </c>
      <c r="O1956" s="271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72" t="str">
        <f>IF(SP_SUL!K1978="","*",SP_SUL!K1978)</f>
        <v>*</v>
      </c>
      <c r="O1957" s="272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72" t="str">
        <f>IF(SP_SUL!K1979="","*",SP_SUL!K1979)</f>
        <v>*</v>
      </c>
      <c r="O1958" s="272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71" t="str">
        <f>IF(SP_SUL!K1980="","*",SP_SUL!K1980)</f>
        <v>*</v>
      </c>
      <c r="O1959" s="271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72" t="str">
        <f>IF(SP_SUL!K1981="","*",SP_SUL!K1981)</f>
        <v>*</v>
      </c>
      <c r="O1960" s="272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72" t="str">
        <f>IF(SP_SUL!K1982="","*",SP_SUL!K1982)</f>
        <v>*</v>
      </c>
      <c r="O1961" s="272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71" t="str">
        <f>IF(SP_SUL!K1983="","*",SP_SUL!K1983)</f>
        <v>*</v>
      </c>
      <c r="O1962" s="271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72" t="str">
        <f>IF(SP_SUL!K1984="","*",SP_SUL!K1984)</f>
        <v>*</v>
      </c>
      <c r="O1963" s="272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72" t="str">
        <f>IF(SP_SUL!K1985="","*",SP_SUL!K1985)</f>
        <v>*</v>
      </c>
      <c r="O1964" s="272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71" t="str">
        <f>IF(SP_SUL!K1986="","*",SP_SUL!K1986)</f>
        <v>*</v>
      </c>
      <c r="O1965" s="271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72" t="str">
        <f>IF(SP_SUL!K1987="","*",SP_SUL!K1987)</f>
        <v>*</v>
      </c>
      <c r="O1966" s="272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72" t="str">
        <f>IF(SP_SUL!K1988="","*",SP_SUL!K1988)</f>
        <v>*</v>
      </c>
      <c r="O1967" s="272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71" t="str">
        <f>IF(SP_SUL!K1989="","*",SP_SUL!K1989)</f>
        <v>*</v>
      </c>
      <c r="O1968" s="271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72" t="str">
        <f>IF(SP_SUL!K1990="","*",SP_SUL!K1990)</f>
        <v>*</v>
      </c>
      <c r="O1969" s="272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72" t="str">
        <f>IF(SP_SUL!K1991="","*",SP_SUL!K1991)</f>
        <v>*</v>
      </c>
      <c r="O1970" s="272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71" t="str">
        <f>IF(SP_SUL!K1992="","*",SP_SUL!K1992)</f>
        <v>*</v>
      </c>
      <c r="O1971" s="271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72" t="str">
        <f>IF(SP_SUL!K1993="","*",SP_SUL!K1993)</f>
        <v>*</v>
      </c>
      <c r="O1972" s="272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72" t="str">
        <f>IF(SP_SUL!K1994="","*",SP_SUL!K1994)</f>
        <v>*</v>
      </c>
      <c r="O1973" s="272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71" t="str">
        <f>IF(SP_SUL!K1995="","*",SP_SUL!K1995)</f>
        <v>*</v>
      </c>
      <c r="O1974" s="271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72" t="str">
        <f>IF(SP_SUL!K1996="","*",SP_SUL!K1996)</f>
        <v>*</v>
      </c>
      <c r="O1975" s="272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72" t="str">
        <f>IF(SP_SUL!K1997="","*",SP_SUL!K1997)</f>
        <v>*</v>
      </c>
      <c r="O1976" s="272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71" t="str">
        <f>IF(SP_SUL!K1998="","*",SP_SUL!K1998)</f>
        <v>*</v>
      </c>
      <c r="O1977" s="271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72" t="str">
        <f>IF(SP_SUL!K1999="","*",SP_SUL!K1999)</f>
        <v>*</v>
      </c>
      <c r="O1978" s="272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72" t="str">
        <f>IF(SP_SUL!K2000="","*",SP_SUL!K2000)</f>
        <v>*</v>
      </c>
      <c r="O1979" s="272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71" t="str">
        <f>IF(SP_SUL!K2001="","*",SP_SUL!K2001)</f>
        <v>*</v>
      </c>
      <c r="O1980" s="271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72" t="str">
        <f>IF(SP_SUL!K2002="","*",SP_SUL!K2002)</f>
        <v>*</v>
      </c>
      <c r="O1981" s="272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72" t="str">
        <f>IF(SP_SUL!K2003="","*",SP_SUL!K2003)</f>
        <v>*</v>
      </c>
      <c r="O1982" s="272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71" t="str">
        <f>IF(SP_SUL!K2004="","*",SP_SUL!K2004)</f>
        <v>*</v>
      </c>
      <c r="O1983" s="271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72" t="str">
        <f>IF(SP_SUL!K2005="","*",SP_SUL!K2005)</f>
        <v>*</v>
      </c>
      <c r="O1984" s="272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72" t="str">
        <f>IF(SP_SUL!K2006="","*",SP_SUL!K2006)</f>
        <v>*</v>
      </c>
      <c r="O1985" s="272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71" t="str">
        <f>IF(SP_SUL!K2007="","*",SP_SUL!K2007)</f>
        <v>*</v>
      </c>
      <c r="O1986" s="271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72" t="str">
        <f>IF(SP_SUL!K2008="","*",SP_SUL!K2008)</f>
        <v>*</v>
      </c>
      <c r="O1987" s="272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72" t="str">
        <f>IF(SP_SUL!K2009="","*",SP_SUL!K2009)</f>
        <v>*</v>
      </c>
      <c r="O1988" s="272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71" t="str">
        <f>IF(SP_SUL!K2010="","*",SP_SUL!K2010)</f>
        <v>*</v>
      </c>
      <c r="O1989" s="271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72" t="str">
        <f>IF(SP_SUL!K2011="","*",SP_SUL!K2011)</f>
        <v>*</v>
      </c>
      <c r="O1990" s="272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72" t="str">
        <f>IF(SP_SUL!K2012="","*",SP_SUL!K2012)</f>
        <v>*</v>
      </c>
      <c r="O1991" s="272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71" t="str">
        <f>IF(SP_SUL!K2013="","*",SP_SUL!K2013)</f>
        <v>*</v>
      </c>
      <c r="O1992" s="271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72" t="str">
        <f>IF(SP_SUL!K2014="","*",SP_SUL!K2014)</f>
        <v>*</v>
      </c>
      <c r="O1993" s="272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72" t="str">
        <f>IF(SP_SUL!K2015="","*",SP_SUL!K2015)</f>
        <v>*</v>
      </c>
      <c r="O1994" s="272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71" t="str">
        <f>IF(SP_SUL!K2016="","*",SP_SUL!K2016)</f>
        <v>*</v>
      </c>
      <c r="O1995" s="271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72" t="str">
        <f>IF(SP_SUL!K2017="","*",SP_SUL!K2017)</f>
        <v>*</v>
      </c>
      <c r="O1996" s="272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72" t="str">
        <f>IF(SP_SUL!K2018="","*",SP_SUL!K2018)</f>
        <v>*</v>
      </c>
      <c r="O1997" s="272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71" t="str">
        <f>IF(SP_SUL!K2019="","*",SP_SUL!K2019)</f>
        <v>*</v>
      </c>
      <c r="O1998" s="271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72" t="str">
        <f>IF(SP_SUL!K2020="","*",SP_SUL!K2020)</f>
        <v>*</v>
      </c>
      <c r="O1999" s="272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72" t="str">
        <f>IF(SP_SUL!K2021="","*",SP_SUL!K2021)</f>
        <v>*</v>
      </c>
      <c r="O2000" s="272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71" t="str">
        <f>IF(SP_SUL!K2022="","*",SP_SUL!K2022)</f>
        <v>*</v>
      </c>
      <c r="O2001" s="271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72" t="str">
        <f>IF(SP_SUL!K2023="","*",SP_SUL!K2023)</f>
        <v>*</v>
      </c>
      <c r="O2002" s="272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72" t="str">
        <f>IF(SP_SUL!K2024="","*",SP_SUL!K2024)</f>
        <v>*</v>
      </c>
      <c r="O2003" s="272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71" t="str">
        <f>IF(SP_SUL!K2025="","*",SP_SUL!K2025)</f>
        <v>*</v>
      </c>
      <c r="O2004" s="271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72" t="str">
        <f>IF(SP_SUL!K2026="","*",SP_SUL!K2026)</f>
        <v>*</v>
      </c>
      <c r="O2005" s="272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72" t="str">
        <f>IF(SP_SUL!K2027="","*",SP_SUL!K2027)</f>
        <v>*</v>
      </c>
      <c r="O2006" s="272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71" t="str">
        <f>IF(SP_SUL!K2028="","*",SP_SUL!K2028)</f>
        <v>*</v>
      </c>
      <c r="O2007" s="271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72" t="str">
        <f>IF(SP_SUL!K2029="","*",SP_SUL!K2029)</f>
        <v>*</v>
      </c>
      <c r="O2008" s="272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72" t="str">
        <f>IF(SP_SUL!K2030="","*",SP_SUL!K2030)</f>
        <v>*</v>
      </c>
      <c r="O2009" s="272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71" t="str">
        <f>IF(SP_SUL!K2031="","*",SP_SUL!K2031)</f>
        <v>*</v>
      </c>
      <c r="O2010" s="271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72" t="str">
        <f>IF(SP_SUL!K2032="","*",SP_SUL!K2032)</f>
        <v>*</v>
      </c>
      <c r="O2011" s="272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72" t="str">
        <f>IF(SP_SUL!K2033="","*",SP_SUL!K2033)</f>
        <v>*</v>
      </c>
      <c r="O2012" s="272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71" t="str">
        <f>IF(SP_SUL!K2034="","*",SP_SUL!K2034)</f>
        <v>*</v>
      </c>
      <c r="O2013" s="271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72" t="str">
        <f>IF(SP_SUL!K2035="","*",SP_SUL!K2035)</f>
        <v>*</v>
      </c>
      <c r="O2014" s="272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72" t="str">
        <f>IF(SP_SUL!K2036="","*",SP_SUL!K2036)</f>
        <v>*</v>
      </c>
      <c r="O2015" s="272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71" t="str">
        <f>IF(SP_SUL!K2037="","*",SP_SUL!K2037)</f>
        <v>*</v>
      </c>
      <c r="O2016" s="271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72" t="str">
        <f>IF(SP_SUL!K2038="","*",SP_SUL!K2038)</f>
        <v>*</v>
      </c>
      <c r="O2017" s="272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72" t="str">
        <f>IF(SP_SUL!K2039="","*",SP_SUL!K2039)</f>
        <v>*</v>
      </c>
      <c r="O2018" s="272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71" t="str">
        <f>IF(SP_SUL!K2040="","*",SP_SUL!K2040)</f>
        <v>*</v>
      </c>
      <c r="O2019" s="271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72" t="str">
        <f>IF(SP_SUL!K2041="","*",SP_SUL!K2041)</f>
        <v>*</v>
      </c>
      <c r="O2020" s="272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72" t="str">
        <f>IF(SP_SUL!K2042="","*",SP_SUL!K2042)</f>
        <v>*</v>
      </c>
      <c r="O2021" s="272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71" t="str">
        <f>IF(SP_SUL!K2043="","*",SP_SUL!K2043)</f>
        <v>*</v>
      </c>
      <c r="O2022" s="271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72" t="str">
        <f>IF(SP_SUL!K2044="","*",SP_SUL!K2044)</f>
        <v>*</v>
      </c>
      <c r="O2023" s="272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72" t="str">
        <f>IF(SP_SUL!K2045="","*",SP_SUL!K2045)</f>
        <v>*</v>
      </c>
      <c r="O2024" s="272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71" t="str">
        <f>IF(SP_SUL!K2046="","*",SP_SUL!K2046)</f>
        <v>*</v>
      </c>
      <c r="O2025" s="271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72" t="str">
        <f>IF(SP_SUL!K2047="","*",SP_SUL!K2047)</f>
        <v>*</v>
      </c>
      <c r="O2026" s="272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72" t="str">
        <f>IF(SP_SUL!K2048="","*",SP_SUL!K2048)</f>
        <v>*</v>
      </c>
      <c r="O2027" s="272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71" t="str">
        <f>IF(SP_SUL!K2049="","*",SP_SUL!K2049)</f>
        <v>*</v>
      </c>
      <c r="O2028" s="271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72" t="str">
        <f>IF(SP_SUL!K2050="","*",SP_SUL!K2050)</f>
        <v>*</v>
      </c>
      <c r="O2029" s="272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72" t="str">
        <f>IF(SP_SUL!K2051="","*",SP_SUL!K2051)</f>
        <v>*</v>
      </c>
      <c r="O2030" s="272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71" t="str">
        <f>IF(SP_SUL!K2052="","*",SP_SUL!K2052)</f>
        <v>*</v>
      </c>
      <c r="O2031" s="271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72" t="str">
        <f>IF(SP_SUL!K2053="","*",SP_SUL!K2053)</f>
        <v>*</v>
      </c>
      <c r="O2032" s="272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72" t="str">
        <f>IF(SP_SUL!K2054="","*",SP_SUL!K2054)</f>
        <v>*</v>
      </c>
      <c r="O2033" s="272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71" t="str">
        <f>IF(SP_SUL!K2055="","*",SP_SUL!K2055)</f>
        <v>*</v>
      </c>
      <c r="O2034" s="271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72" t="str">
        <f>IF(SP_SUL!K2056="","*",SP_SUL!K2056)</f>
        <v>*</v>
      </c>
      <c r="O2035" s="272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72" t="str">
        <f>IF(SP_SUL!K2057="","*",SP_SUL!K2057)</f>
        <v>*</v>
      </c>
      <c r="O2036" s="272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71" t="str">
        <f>IF(SP_SUL!K2058="","*",SP_SUL!K2058)</f>
        <v>*</v>
      </c>
      <c r="O2037" s="271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72" t="str">
        <f>IF(SP_SUL!K2059="","*",SP_SUL!K2059)</f>
        <v>*</v>
      </c>
      <c r="O2038" s="272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72" t="str">
        <f>IF(SP_SUL!K2060="","*",SP_SUL!K2060)</f>
        <v>*</v>
      </c>
      <c r="O2039" s="272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71" t="str">
        <f>IF(SP_SUL!K2061="","*",SP_SUL!K2061)</f>
        <v>*</v>
      </c>
      <c r="O2040" s="271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72" t="str">
        <f>IF(SP_SUL!K2062="","*",SP_SUL!K2062)</f>
        <v>*</v>
      </c>
      <c r="O2041" s="272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72" t="str">
        <f>IF(SP_SUL!K2063="","*",SP_SUL!K2063)</f>
        <v>*</v>
      </c>
      <c r="O2042" s="272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71" t="str">
        <f>IF(SP_SUL!K2064="","*",SP_SUL!K2064)</f>
        <v>*</v>
      </c>
      <c r="O2043" s="271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72" t="str">
        <f>IF(SP_SUL!K2065="","*",SP_SUL!K2065)</f>
        <v>*</v>
      </c>
      <c r="O2044" s="272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72" t="str">
        <f>IF(SP_SUL!K2066="","*",SP_SUL!K2066)</f>
        <v>*</v>
      </c>
      <c r="O2045" s="272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71" t="str">
        <f>IF(SP_SUL!K2067="","*",SP_SUL!K2067)</f>
        <v>*</v>
      </c>
      <c r="O2046" s="271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72" t="str">
        <f>IF(SP_SUL!K2068="","*",SP_SUL!K2068)</f>
        <v>*</v>
      </c>
      <c r="O2047" s="272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72" t="str">
        <f>IF(SP_SUL!K2069="","*",SP_SUL!K2069)</f>
        <v>*</v>
      </c>
      <c r="O2048" s="272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71" t="str">
        <f>IF(SP_SUL!K2070="","*",SP_SUL!K2070)</f>
        <v>*</v>
      </c>
      <c r="O2049" s="271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72" t="str">
        <f>IF(SP_SUL!K2071="","*",SP_SUL!K2071)</f>
        <v>*</v>
      </c>
      <c r="O2050" s="272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72" t="str">
        <f>IF(SP_SUL!K2072="","*",SP_SUL!K2072)</f>
        <v>*</v>
      </c>
      <c r="O2051" s="272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71" t="str">
        <f>IF(SP_SUL!K2073="","*",SP_SUL!K2073)</f>
        <v>*</v>
      </c>
      <c r="O2052" s="271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72" t="str">
        <f>IF(SP_SUL!K2074="","*",SP_SUL!K2074)</f>
        <v>*</v>
      </c>
      <c r="O2053" s="272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72" t="str">
        <f>IF(SP_SUL!K2075="","*",SP_SUL!K2075)</f>
        <v>*</v>
      </c>
      <c r="O2054" s="272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71" t="str">
        <f>IF(SP_SUL!K2076="","*",SP_SUL!K2076)</f>
        <v>*</v>
      </c>
      <c r="O2055" s="271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72" t="str">
        <f>IF(SP_SUL!K2077="","*",SP_SUL!K2077)</f>
        <v>*</v>
      </c>
      <c r="O2056" s="272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72" t="str">
        <f>IF(SP_SUL!K2078="","*",SP_SUL!K2078)</f>
        <v>*</v>
      </c>
      <c r="O2057" s="272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71" t="str">
        <f>IF(SP_SUL!K2079="","*",SP_SUL!K2079)</f>
        <v>*</v>
      </c>
      <c r="O2058" s="271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72" t="str">
        <f>IF(SP_SUL!K2080="","*",SP_SUL!K2080)</f>
        <v>*</v>
      </c>
      <c r="O2059" s="272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72" t="str">
        <f>IF(SP_SUL!K2081="","*",SP_SUL!K2081)</f>
        <v>*</v>
      </c>
      <c r="O2060" s="272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71" t="str">
        <f>IF(SP_SUL!K2082="","*",SP_SUL!K2082)</f>
        <v>*</v>
      </c>
      <c r="O2061" s="271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72" t="str">
        <f>IF(SP_SUL!K2083="","*",SP_SUL!K2083)</f>
        <v>*</v>
      </c>
      <c r="O2062" s="272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72" t="str">
        <f>IF(SP_SUL!K2084="","*",SP_SUL!K2084)</f>
        <v>*</v>
      </c>
      <c r="O2063" s="272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71" t="str">
        <f>IF(SP_SUL!K2085="","*",SP_SUL!K2085)</f>
        <v>*</v>
      </c>
      <c r="O2064" s="271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72" t="str">
        <f>IF(SP_SUL!K2086="","*",SP_SUL!K2086)</f>
        <v>*</v>
      </c>
      <c r="O2065" s="272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72" t="str">
        <f>IF(SP_SUL!K2087="","*",SP_SUL!K2087)</f>
        <v>*</v>
      </c>
      <c r="O2066" s="272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71" t="str">
        <f>IF(SP_SUL!K2088="","*",SP_SUL!K2088)</f>
        <v>*</v>
      </c>
      <c r="O2067" s="271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72" t="str">
        <f>IF(SP_SUL!K2089="","*",SP_SUL!K2089)</f>
        <v>*</v>
      </c>
      <c r="O2068" s="272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72" t="str">
        <f>IF(SP_SUL!K2090="","*",SP_SUL!K2090)</f>
        <v>*</v>
      </c>
      <c r="O2069" s="272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71" t="str">
        <f>IF(SP_SUL!K2091="","*",SP_SUL!K2091)</f>
        <v>*</v>
      </c>
      <c r="O2070" s="271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72" t="str">
        <f>IF(SP_SUL!K2092="","*",SP_SUL!K2092)</f>
        <v>*</v>
      </c>
      <c r="O2071" s="272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72" t="str">
        <f>IF(SP_SUL!K2093="","*",SP_SUL!K2093)</f>
        <v>*</v>
      </c>
      <c r="O2072" s="272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71" t="str">
        <f>IF(SP_SUL!K2094="","*",SP_SUL!K2094)</f>
        <v>*</v>
      </c>
      <c r="O2073" s="271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72" t="str">
        <f>IF(SP_SUL!K2095="","*",SP_SUL!K2095)</f>
        <v>*</v>
      </c>
      <c r="O2074" s="272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72" t="str">
        <f>IF(SP_SUL!K2096="","*",SP_SUL!K2096)</f>
        <v>*</v>
      </c>
      <c r="O2075" s="272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71" t="str">
        <f>IF(SP_SUL!K2097="","*",SP_SUL!K2097)</f>
        <v>*</v>
      </c>
      <c r="O2076" s="271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72" t="str">
        <f>IF(SP_SUL!K2098="","*",SP_SUL!K2098)</f>
        <v>*</v>
      </c>
      <c r="O2077" s="272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72" t="str">
        <f>IF(SP_SUL!K2099="","*",SP_SUL!K2099)</f>
        <v>*</v>
      </c>
      <c r="O2078" s="272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71" t="str">
        <f>IF(SP_SUL!K2100="","*",SP_SUL!K2100)</f>
        <v>*</v>
      </c>
      <c r="O2079" s="271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72" t="str">
        <f>IF(SP_SUL!K2101="","*",SP_SUL!K2101)</f>
        <v>*</v>
      </c>
      <c r="O2080" s="272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72" t="str">
        <f>IF(SP_SUL!K2102="","*",SP_SUL!K2102)</f>
        <v>*</v>
      </c>
      <c r="O2081" s="272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71" t="str">
        <f>IF(SP_SUL!K2103="","*",SP_SUL!K2103)</f>
        <v>*</v>
      </c>
      <c r="O2082" s="271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72" t="str">
        <f>IF(SP_SUL!K2104="","*",SP_SUL!K2104)</f>
        <v>*</v>
      </c>
      <c r="O2083" s="272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72" t="str">
        <f>IF(SP_SUL!K2105="","*",SP_SUL!K2105)</f>
        <v>*</v>
      </c>
      <c r="O2084" s="272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71" t="str">
        <f>IF(SP_SUL!K2106="","*",SP_SUL!K2106)</f>
        <v>*</v>
      </c>
      <c r="O2085" s="271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72" t="str">
        <f>IF(SP_SUL!K2107="","*",SP_SUL!K2107)</f>
        <v>*</v>
      </c>
      <c r="O2086" s="272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72" t="str">
        <f>IF(SP_SUL!K2108="","*",SP_SUL!K2108)</f>
        <v>*</v>
      </c>
      <c r="O2087" s="272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71" t="str">
        <f>IF(SP_SUL!K2109="","*",SP_SUL!K2109)</f>
        <v>*</v>
      </c>
      <c r="O2088" s="271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72" t="str">
        <f>IF(SP_SUL!K2110="","*",SP_SUL!K2110)</f>
        <v>*</v>
      </c>
      <c r="O2089" s="272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72" t="str">
        <f>IF(SP_SUL!K2111="","*",SP_SUL!K2111)</f>
        <v>*</v>
      </c>
      <c r="O2090" s="272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71" t="str">
        <f>IF(SP_SUL!K2112="","*",SP_SUL!K2112)</f>
        <v>*</v>
      </c>
      <c r="O2091" s="271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72" t="str">
        <f>IF(SP_SUL!K2113="","*",SP_SUL!K2113)</f>
        <v>*</v>
      </c>
      <c r="O2092" s="272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72" t="str">
        <f>IF(SP_SUL!K2114="","*",SP_SUL!K2114)</f>
        <v>*</v>
      </c>
      <c r="O2093" s="272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71" t="str">
        <f>IF(SP_SUL!K2115="","*",SP_SUL!K2115)</f>
        <v>*</v>
      </c>
      <c r="O2094" s="271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72" t="str">
        <f>IF(SP_SUL!K2116="","*",SP_SUL!K2116)</f>
        <v>*</v>
      </c>
      <c r="O2095" s="272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72" t="str">
        <f>IF(SP_SUL!K2117="","*",SP_SUL!K2117)</f>
        <v>*</v>
      </c>
      <c r="O2096" s="272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71" t="str">
        <f>IF(SP_SUL!K2118="","*",SP_SUL!K2118)</f>
        <v>*</v>
      </c>
      <c r="O2097" s="271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72" t="str">
        <f>IF(SP_SUL!K2119="","*",SP_SUL!K2119)</f>
        <v>*</v>
      </c>
      <c r="O2098" s="272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72" t="str">
        <f>IF(SP_SUL!K2120="","*",SP_SUL!K2120)</f>
        <v>*</v>
      </c>
      <c r="O2099" s="272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71" t="str">
        <f>IF(SP_SUL!K2121="","*",SP_SUL!K2121)</f>
        <v>*</v>
      </c>
      <c r="O2100" s="271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72" t="str">
        <f>IF(SP_SUL!K2122="","*",SP_SUL!K2122)</f>
        <v>*</v>
      </c>
      <c r="O2101" s="272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72" t="str">
        <f>IF(SP_SUL!K2123="","*",SP_SUL!K2123)</f>
        <v>*</v>
      </c>
      <c r="O2102" s="272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71" t="str">
        <f>IF(SP_SUL!K2124="","*",SP_SUL!K2124)</f>
        <v>*</v>
      </c>
      <c r="O2103" s="271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72" t="str">
        <f>IF(SP_SUL!K2125="","*",SP_SUL!K2125)</f>
        <v>*</v>
      </c>
      <c r="O2104" s="272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72" t="str">
        <f>IF(SP_SUL!K2126="","*",SP_SUL!K2126)</f>
        <v>*</v>
      </c>
      <c r="O2105" s="272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71" t="str">
        <f>IF(SP_SUL!K2127="","*",SP_SUL!K2127)</f>
        <v>*</v>
      </c>
      <c r="O2106" s="271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72" t="str">
        <f>IF(SP_SUL!K2128="","*",SP_SUL!K2128)</f>
        <v>*</v>
      </c>
      <c r="O2107" s="272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72" t="str">
        <f>IF(SP_SUL!K2129="","*",SP_SUL!K2129)</f>
        <v>*</v>
      </c>
      <c r="O2108" s="272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71" t="str">
        <f>IF(SP_SUL!K2130="","*",SP_SUL!K2130)</f>
        <v>*</v>
      </c>
      <c r="O2109" s="271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72" t="str">
        <f>IF(SP_SUL!K2131="","*",SP_SUL!K2131)</f>
        <v>*</v>
      </c>
      <c r="O2110" s="272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72" t="str">
        <f>IF(SP_SUL!K2132="","*",SP_SUL!K2132)</f>
        <v>*</v>
      </c>
      <c r="O2111" s="272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71" t="str">
        <f>IF(SP_SUL!K2133="","*",SP_SUL!K2133)</f>
        <v>*</v>
      </c>
      <c r="O2112" s="271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72" t="str">
        <f>IF(SP_SUL!K2134="","*",SP_SUL!K2134)</f>
        <v>*</v>
      </c>
      <c r="O2113" s="272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72" t="str">
        <f>IF(SP_SUL!K2135="","*",SP_SUL!K2135)</f>
        <v>*</v>
      </c>
      <c r="O2114" s="272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71" t="str">
        <f>IF(SP_SUL!K2136="","*",SP_SUL!K2136)</f>
        <v>*</v>
      </c>
      <c r="O2115" s="271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72" t="str">
        <f>IF(SP_SUL!K2137="","*",SP_SUL!K2137)</f>
        <v>*</v>
      </c>
      <c r="O2116" s="272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72" t="str">
        <f>IF(SP_SUL!K2138="","*",SP_SUL!K2138)</f>
        <v>*</v>
      </c>
      <c r="O2117" s="272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71" t="str">
        <f>IF(SP_SUL!K2139="","*",SP_SUL!K2139)</f>
        <v>*</v>
      </c>
      <c r="O2118" s="271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72" t="str">
        <f>IF(SP_SUL!K2140="","*",SP_SUL!K2140)</f>
        <v>*</v>
      </c>
      <c r="O2119" s="272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72" t="str">
        <f>IF(SP_SUL!K2141="","*",SP_SUL!K2141)</f>
        <v>*</v>
      </c>
      <c r="O2120" s="272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71" t="str">
        <f>IF(SP_SUL!K2142="","*",SP_SUL!K2142)</f>
        <v>*</v>
      </c>
      <c r="O2121" s="271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72" t="str">
        <f>IF(SP_SUL!K2143="","*",SP_SUL!K2143)</f>
        <v>*</v>
      </c>
      <c r="O2122" s="272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72" t="str">
        <f>IF(SP_SUL!K2144="","*",SP_SUL!K2144)</f>
        <v>*</v>
      </c>
      <c r="O2123" s="272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71" t="str">
        <f>IF(SP_SUL!K2145="","*",SP_SUL!K2145)</f>
        <v>*</v>
      </c>
      <c r="O2124" s="271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72" t="str">
        <f>IF(SP_SUL!K2146="","*",SP_SUL!K2146)</f>
        <v>*</v>
      </c>
      <c r="O2125" s="272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72" t="str">
        <f>IF(SP_SUL!K2147="","*",SP_SUL!K2147)</f>
        <v>*</v>
      </c>
      <c r="O2126" s="272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71" t="str">
        <f>IF(SP_SUL!K2148="","*",SP_SUL!K2148)</f>
        <v>*</v>
      </c>
      <c r="O2127" s="271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72" t="str">
        <f>IF(SP_SUL!K2149="","*",SP_SUL!K2149)</f>
        <v>*</v>
      </c>
      <c r="O2128" s="272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72" t="str">
        <f>IF(SP_SUL!K2150="","*",SP_SUL!K2150)</f>
        <v>*</v>
      </c>
      <c r="O2129" s="272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71" t="str">
        <f>IF(SP_SUL!K2151="","*",SP_SUL!K2151)</f>
        <v>*</v>
      </c>
      <c r="O2130" s="271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72" t="str">
        <f>IF(SP_SUL!K2152="","*",SP_SUL!K2152)</f>
        <v>*</v>
      </c>
      <c r="O2131" s="272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72" t="str">
        <f>IF(SP_SUL!K2153="","*",SP_SUL!K2153)</f>
        <v>*</v>
      </c>
      <c r="O2132" s="272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71" t="str">
        <f>IF(SP_SUL!K2154="","*",SP_SUL!K2154)</f>
        <v>*</v>
      </c>
      <c r="O2133" s="271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72" t="str">
        <f>IF(SP_SUL!K2155="","*",SP_SUL!K2155)</f>
        <v>*</v>
      </c>
      <c r="O2134" s="272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72" t="str">
        <f>IF(SP_SUL!K2156="","*",SP_SUL!K2156)</f>
        <v>*</v>
      </c>
      <c r="O2135" s="272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71" t="str">
        <f>IF(SP_SUL!K2157="","*",SP_SUL!K2157)</f>
        <v>*</v>
      </c>
      <c r="O2136" s="271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72" t="str">
        <f>IF(SP_SUL!K2158="","*",SP_SUL!K2158)</f>
        <v>*</v>
      </c>
      <c r="O2137" s="272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72" t="str">
        <f>IF(SP_SUL!K2159="","*",SP_SUL!K2159)</f>
        <v>*</v>
      </c>
      <c r="O2138" s="272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71" t="str">
        <f>IF(SP_SUL!K2160="","*",SP_SUL!K2160)</f>
        <v>*</v>
      </c>
      <c r="O2139" s="271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72" t="str">
        <f>IF(SP_SUL!K2161="","*",SP_SUL!K2161)</f>
        <v>*</v>
      </c>
      <c r="O2140" s="272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72" t="str">
        <f>IF(SP_SUL!K2162="","*",SP_SUL!K2162)</f>
        <v>*</v>
      </c>
      <c r="O2141" s="272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71" t="str">
        <f>IF(SP_SUL!K2163="","*",SP_SUL!K2163)</f>
        <v>*</v>
      </c>
      <c r="O2142" s="271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72" t="str">
        <f>IF(SP_SUL!K2164="","*",SP_SUL!K2164)</f>
        <v>*</v>
      </c>
      <c r="O2143" s="272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72" t="str">
        <f>IF(SP_SUL!K2165="","*",SP_SUL!K2165)</f>
        <v>*</v>
      </c>
      <c r="O2144" s="272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71" t="str">
        <f>IF(SP_SUL!K2166="","*",SP_SUL!K2166)</f>
        <v>*</v>
      </c>
      <c r="O2145" s="271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72" t="str">
        <f>IF(SP_SUL!K2167="","*",SP_SUL!K2167)</f>
        <v>*</v>
      </c>
      <c r="O2146" s="272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72" t="str">
        <f>IF(SP_SUL!K2168="","*",SP_SUL!K2168)</f>
        <v>*</v>
      </c>
      <c r="O2147" s="272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71" t="str">
        <f>IF(SP_SUL!K2169="","*",SP_SUL!K2169)</f>
        <v>*</v>
      </c>
      <c r="O2148" s="271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72" t="str">
        <f>IF(SP_SUL!K2170="","*",SP_SUL!K2170)</f>
        <v>*</v>
      </c>
      <c r="O2149" s="272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72" t="str">
        <f>IF(SP_SUL!K2171="","*",SP_SUL!K2171)</f>
        <v>*</v>
      </c>
      <c r="O2150" s="272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71" t="str">
        <f>IF(SP_SUL!K2172="","*",SP_SUL!K2172)</f>
        <v>*</v>
      </c>
      <c r="O2151" s="271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72" t="str">
        <f>IF(SP_SUL!K2173="","*",SP_SUL!K2173)</f>
        <v>*</v>
      </c>
      <c r="O2152" s="272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72" t="str">
        <f>IF(SP_SUL!K2174="","*",SP_SUL!K2174)</f>
        <v>*</v>
      </c>
      <c r="O2153" s="272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71" t="str">
        <f>IF(SP_SUL!K2175="","*",SP_SUL!K2175)</f>
        <v>*</v>
      </c>
      <c r="O2154" s="271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72" t="str">
        <f>IF(SP_SUL!K2176="","*",SP_SUL!K2176)</f>
        <v>*</v>
      </c>
      <c r="O2155" s="272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72" t="str">
        <f>IF(SP_SUL!K2177="","*",SP_SUL!K2177)</f>
        <v>*</v>
      </c>
      <c r="O2156" s="272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71" t="str">
        <f>IF(SP_SUL!K2178="","*",SP_SUL!K2178)</f>
        <v>*</v>
      </c>
      <c r="O2157" s="271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72" t="str">
        <f>IF(SP_SUL!K2179="","*",SP_SUL!K2179)</f>
        <v>*</v>
      </c>
      <c r="O2158" s="272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72" t="str">
        <f>IF(SP_SUL!K2180="","*",SP_SUL!K2180)</f>
        <v>*</v>
      </c>
      <c r="O2159" s="272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71" t="str">
        <f>IF(SP_SUL!K2181="","*",SP_SUL!K2181)</f>
        <v>*</v>
      </c>
      <c r="O2160" s="271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72" t="str">
        <f>IF(SP_SUL!K2182="","*",SP_SUL!K2182)</f>
        <v>*</v>
      </c>
      <c r="O2161" s="272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72" t="str">
        <f>IF(SP_SUL!K2183="","*",SP_SUL!K2183)</f>
        <v>*</v>
      </c>
      <c r="O2162" s="272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71" t="str">
        <f>IF(SP_SUL!K2184="","*",SP_SUL!K2184)</f>
        <v>*</v>
      </c>
      <c r="O2163" s="271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72" t="str">
        <f>IF(SP_SUL!K2185="","*",SP_SUL!K2185)</f>
        <v>*</v>
      </c>
      <c r="O2164" s="272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72" t="str">
        <f>IF(SP_SUL!K2186="","*",SP_SUL!K2186)</f>
        <v>*</v>
      </c>
      <c r="O2165" s="272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71" t="str">
        <f>IF(SP_SUL!K2187="","*",SP_SUL!K2187)</f>
        <v>*</v>
      </c>
      <c r="O2166" s="271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72" t="str">
        <f>IF(SP_SUL!K2188="","*",SP_SUL!K2188)</f>
        <v>*</v>
      </c>
      <c r="O2167" s="272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72" t="str">
        <f>IF(SP_SUL!K2189="","*",SP_SUL!K2189)</f>
        <v>*</v>
      </c>
      <c r="O2168" s="272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71" t="str">
        <f>IF(SP_SUL!K2190="","*",SP_SUL!K2190)</f>
        <v>*</v>
      </c>
      <c r="O2169" s="271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72" t="str">
        <f>IF(SP_SUL!K2191="","*",SP_SUL!K2191)</f>
        <v>*</v>
      </c>
      <c r="O2170" s="272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72" t="str">
        <f>IF(SP_SUL!K2192="","*",SP_SUL!K2192)</f>
        <v>*</v>
      </c>
      <c r="O2171" s="272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71" t="str">
        <f>IF(SP_SUL!K2193="","*",SP_SUL!K2193)</f>
        <v>*</v>
      </c>
      <c r="O2172" s="271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72" t="str">
        <f>IF(SP_SUL!K2194="","*",SP_SUL!K2194)</f>
        <v>*</v>
      </c>
      <c r="O2173" s="272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72" t="str">
        <f>IF(SP_SUL!K2195="","*",SP_SUL!K2195)</f>
        <v>*</v>
      </c>
      <c r="O2174" s="272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71" t="str">
        <f>IF(SP_SUL!K2196="","*",SP_SUL!K2196)</f>
        <v>*</v>
      </c>
      <c r="O2175" s="271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72" t="str">
        <f>IF(SP_SUL!K2197="","*",SP_SUL!K2197)</f>
        <v>*</v>
      </c>
      <c r="O2176" s="272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72" t="str">
        <f>IF(SP_SUL!K2198="","*",SP_SUL!K2198)</f>
        <v>*</v>
      </c>
      <c r="O2177" s="272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71" t="str">
        <f>IF(SP_SUL!K2199="","*",SP_SUL!K2199)</f>
        <v>*</v>
      </c>
      <c r="O2178" s="271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72" t="str">
        <f>IF(SP_SUL!K2200="","*",SP_SUL!K2200)</f>
        <v>*</v>
      </c>
      <c r="O2179" s="272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72" t="str">
        <f>IF(SP_SUL!K2201="","*",SP_SUL!K2201)</f>
        <v>*</v>
      </c>
      <c r="O2180" s="272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71" t="str">
        <f>IF(SP_SUL!K2202="","*",SP_SUL!K2202)</f>
        <v>*</v>
      </c>
      <c r="O2181" s="271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72" t="str">
        <f>IF(SP_SUL!K2203="","*",SP_SUL!K2203)</f>
        <v>*</v>
      </c>
      <c r="O2182" s="272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72" t="str">
        <f>IF(SP_SUL!K2204="","*",SP_SUL!K2204)</f>
        <v>*</v>
      </c>
      <c r="O2183" s="272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71" t="str">
        <f>IF(SP_SUL!K2205="","*",SP_SUL!K2205)</f>
        <v>*</v>
      </c>
      <c r="O2184" s="271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72" t="str">
        <f>IF(SP_SUL!K2206="","*",SP_SUL!K2206)</f>
        <v>*</v>
      </c>
      <c r="O2185" s="272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72" t="str">
        <f>IF(SP_SUL!K2207="","*",SP_SUL!K2207)</f>
        <v>*</v>
      </c>
      <c r="O2186" s="272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71" t="str">
        <f>IF(SP_SUL!K2208="","*",SP_SUL!K2208)</f>
        <v>*</v>
      </c>
      <c r="O2187" s="271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72" t="str">
        <f>IF(SP_SUL!K2209="","*",SP_SUL!K2209)</f>
        <v>*</v>
      </c>
      <c r="O2188" s="272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72" t="str">
        <f>IF(SP_SUL!K2210="","*",SP_SUL!K2210)</f>
        <v>*</v>
      </c>
      <c r="O2189" s="272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71" t="str">
        <f>IF(SP_SUL!K2211="","*",SP_SUL!K2211)</f>
        <v>*</v>
      </c>
      <c r="O2190" s="271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72" t="str">
        <f>IF(SP_SUL!K2212="","*",SP_SUL!K2212)</f>
        <v>*</v>
      </c>
      <c r="O2191" s="272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72" t="str">
        <f>IF(SP_SUL!K2213="","*",SP_SUL!K2213)</f>
        <v>*</v>
      </c>
      <c r="O2192" s="272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71" t="str">
        <f>IF(SP_SUL!K2214="","*",SP_SUL!K2214)</f>
        <v>*</v>
      </c>
      <c r="O2193" s="271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72" t="str">
        <f>IF(SP_SUL!K2215="","*",SP_SUL!K2215)</f>
        <v>*</v>
      </c>
      <c r="O2194" s="272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72" t="str">
        <f>IF(SP_SUL!K2216="","*",SP_SUL!K2216)</f>
        <v>*</v>
      </c>
      <c r="O2195" s="272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71" t="str">
        <f>IF(SP_SUL!K2217="","*",SP_SUL!K2217)</f>
        <v>*</v>
      </c>
      <c r="O2196" s="271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72" t="str">
        <f>IF(SP_SUL!K2218="","*",SP_SUL!K2218)</f>
        <v>*</v>
      </c>
      <c r="O2197" s="272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72" t="str">
        <f>IF(SP_SUL!K2219="","*",SP_SUL!K2219)</f>
        <v>*</v>
      </c>
      <c r="O2198" s="272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71" t="str">
        <f>IF(SP_SUL!K2220="","*",SP_SUL!K2220)</f>
        <v>*</v>
      </c>
      <c r="O2199" s="271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72" t="str">
        <f>IF(SP_SUL!K2221="","*",SP_SUL!K2221)</f>
        <v>*</v>
      </c>
      <c r="O2200" s="272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72" t="str">
        <f>IF(SP_SUL!K2222="","*",SP_SUL!K2222)</f>
        <v>*</v>
      </c>
      <c r="O2201" s="272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71" t="str">
        <f>IF(SP_SUL!K2223="","*",SP_SUL!K2223)</f>
        <v>*</v>
      </c>
      <c r="O2202" s="271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72" t="str">
        <f>IF(SP_SUL!K2224="","*",SP_SUL!K2224)</f>
        <v>*</v>
      </c>
      <c r="O2203" s="272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72" t="str">
        <f>IF(SP_SUL!K2225="","*",SP_SUL!K2225)</f>
        <v>*</v>
      </c>
      <c r="O2204" s="272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71" t="str">
        <f>IF(SP_SUL!K2226="","*",SP_SUL!K2226)</f>
        <v>*</v>
      </c>
      <c r="O2205" s="271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72" t="str">
        <f>IF(SP_SUL!K2227="","*",SP_SUL!K2227)</f>
        <v>*</v>
      </c>
      <c r="O2206" s="272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72" t="str">
        <f>IF(SP_SUL!K2228="","*",SP_SUL!K2228)</f>
        <v>*</v>
      </c>
      <c r="O2207" s="272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71" t="str">
        <f>IF(SP_SUL!K2229="","*",SP_SUL!K2229)</f>
        <v>*</v>
      </c>
      <c r="O2208" s="271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72" t="str">
        <f>IF(SP_SUL!K2230="","*",SP_SUL!K2230)</f>
        <v>*</v>
      </c>
      <c r="O2209" s="272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72" t="str">
        <f>IF(SP_SUL!K2231="","*",SP_SUL!K2231)</f>
        <v>*</v>
      </c>
      <c r="O2210" s="272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71" t="str">
        <f>IF(SP_SUL!K2232="","*",SP_SUL!K2232)</f>
        <v>*</v>
      </c>
      <c r="O2211" s="271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72" t="str">
        <f>IF(SP_SUL!K2233="","*",SP_SUL!K2233)</f>
        <v>*</v>
      </c>
      <c r="O2212" s="272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72" t="str">
        <f>IF(SP_SUL!K2234="","*",SP_SUL!K2234)</f>
        <v>*</v>
      </c>
      <c r="O2213" s="272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71" t="str">
        <f>IF(SP_SUL!K2235="","*",SP_SUL!K2235)</f>
        <v>*</v>
      </c>
      <c r="O2214" s="271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72" t="str">
        <f>IF(SP_SUL!K2236="","*",SP_SUL!K2236)</f>
        <v>*</v>
      </c>
      <c r="O2215" s="272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72" t="str">
        <f>IF(SP_SUL!K2237="","*",SP_SUL!K2237)</f>
        <v>*</v>
      </c>
      <c r="O2216" s="272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71" t="str">
        <f>IF(SP_SUL!K2238="","*",SP_SUL!K2238)</f>
        <v>*</v>
      </c>
      <c r="O2217" s="271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72" t="str">
        <f>IF(SP_SUL!K2239="","*",SP_SUL!K2239)</f>
        <v>*</v>
      </c>
      <c r="O2218" s="272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72" t="str">
        <f>IF(SP_SUL!K2240="","*",SP_SUL!K2240)</f>
        <v>*</v>
      </c>
      <c r="O2219" s="272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71" t="str">
        <f>IF(SP_SUL!K2241="","*",SP_SUL!K2241)</f>
        <v>*</v>
      </c>
      <c r="O2220" s="271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72" t="str">
        <f>IF(SP_SUL!K2242="","*",SP_SUL!K2242)</f>
        <v>*</v>
      </c>
      <c r="O2221" s="272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72" t="str">
        <f>IF(SP_SUL!K2243="","*",SP_SUL!K2243)</f>
        <v>*</v>
      </c>
      <c r="O2222" s="272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71" t="str">
        <f>IF(SP_SUL!K2244="","*",SP_SUL!K2244)</f>
        <v>*</v>
      </c>
      <c r="O2223" s="271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72" t="str">
        <f>IF(SP_SUL!K2245="","*",SP_SUL!K2245)</f>
        <v>*</v>
      </c>
      <c r="O2224" s="272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72" t="str">
        <f>IF(SP_SUL!K2246="","*",SP_SUL!K2246)</f>
        <v>*</v>
      </c>
      <c r="O2225" s="272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71" t="str">
        <f>IF(SP_SUL!K2247="","*",SP_SUL!K2247)</f>
        <v>*</v>
      </c>
      <c r="O2226" s="271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72" t="str">
        <f>IF(SP_SUL!K2248="","*",SP_SUL!K2248)</f>
        <v>*</v>
      </c>
      <c r="O2227" s="272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72" t="str">
        <f>IF(SP_SUL!K2249="","*",SP_SUL!K2249)</f>
        <v>*</v>
      </c>
      <c r="O2228" s="272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71" t="str">
        <f>IF(SP_SUL!K2250="","*",SP_SUL!K2250)</f>
        <v>*</v>
      </c>
      <c r="O2229" s="271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72" t="str">
        <f>IF(SP_SUL!K2251="","*",SP_SUL!K2251)</f>
        <v>*</v>
      </c>
      <c r="O2230" s="272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72" t="str">
        <f>IF(SP_SUL!K2252="","*",SP_SUL!K2252)</f>
        <v>*</v>
      </c>
      <c r="O2231" s="272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71" t="str">
        <f>IF(SP_SUL!K2253="","*",SP_SUL!K2253)</f>
        <v>*</v>
      </c>
      <c r="O2232" s="271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72" t="str">
        <f>IF(SP_SUL!K2254="","*",SP_SUL!K2254)</f>
        <v>*</v>
      </c>
      <c r="O2233" s="272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72" t="str">
        <f>IF(SP_SUL!K2255="","*",SP_SUL!K2255)</f>
        <v>*</v>
      </c>
      <c r="O2234" s="272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71" t="str">
        <f>IF(SP_SUL!K2256="","*",SP_SUL!K2256)</f>
        <v>*</v>
      </c>
      <c r="O2235" s="271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72" t="str">
        <f>IF(SP_SUL!K2257="","*",SP_SUL!K2257)</f>
        <v>*</v>
      </c>
      <c r="O2236" s="272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72" t="str">
        <f>IF(SP_SUL!K2258="","*",SP_SUL!K2258)</f>
        <v>*</v>
      </c>
      <c r="O2237" s="272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71" t="str">
        <f>IF(SP_SUL!K2259="","*",SP_SUL!K2259)</f>
        <v>*</v>
      </c>
      <c r="O2238" s="271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72" t="str">
        <f>IF(SP_SUL!K2260="","*",SP_SUL!K2260)</f>
        <v>*</v>
      </c>
      <c r="O2239" s="272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72" t="str">
        <f>IF(SP_SUL!K2261="","*",SP_SUL!K2261)</f>
        <v>*</v>
      </c>
      <c r="O2240" s="272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71" t="str">
        <f>IF(SP_SUL!K2262="","*",SP_SUL!K2262)</f>
        <v>*</v>
      </c>
      <c r="O2241" s="271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72" t="str">
        <f>IF(SP_SUL!K2263="","*",SP_SUL!K2263)</f>
        <v>*</v>
      </c>
      <c r="O2242" s="272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72" t="str">
        <f>IF(SP_SUL!K2264="","*",SP_SUL!K2264)</f>
        <v>*</v>
      </c>
      <c r="O2243" s="272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71" t="str">
        <f>IF(SP_SUL!K2265="","*",SP_SUL!K2265)</f>
        <v>*</v>
      </c>
      <c r="O2244" s="271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72" t="str">
        <f>IF(SP_SUL!K2266="","*",SP_SUL!K2266)</f>
        <v>*</v>
      </c>
      <c r="O2245" s="272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72" t="str">
        <f>IF(SP_SUL!K2267="","*",SP_SUL!K2267)</f>
        <v>*</v>
      </c>
      <c r="O2246" s="272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71" t="str">
        <f>IF(SP_SUL!K2268="","*",SP_SUL!K2268)</f>
        <v>*</v>
      </c>
      <c r="O2247" s="271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72" t="str">
        <f>IF(SP_SUL!K2269="","*",SP_SUL!K2269)</f>
        <v>*</v>
      </c>
      <c r="O2248" s="272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72" t="str">
        <f>IF(SP_SUL!K2270="","*",SP_SUL!K2270)</f>
        <v>*</v>
      </c>
      <c r="O2249" s="272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71" t="str">
        <f>IF(SP_SUL!K2271="","*",SP_SUL!K2271)</f>
        <v>*</v>
      </c>
      <c r="O2250" s="271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72" t="str">
        <f>IF(SP_SUL!K2272="","*",SP_SUL!K2272)</f>
        <v>*</v>
      </c>
      <c r="O2251" s="272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72" t="str">
        <f>IF(SP_SUL!K2273="","*",SP_SUL!K2273)</f>
        <v>*</v>
      </c>
      <c r="O2252" s="272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71" t="str">
        <f>IF(SP_SUL!K2274="","*",SP_SUL!K2274)</f>
        <v>*</v>
      </c>
      <c r="O2253" s="271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72" t="str">
        <f>IF(SP_SUL!K2275="","*",SP_SUL!K2275)</f>
        <v>*</v>
      </c>
      <c r="O2254" s="272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72" t="str">
        <f>IF(SP_SUL!K2276="","*",SP_SUL!K2276)</f>
        <v>*</v>
      </c>
      <c r="O2255" s="272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71" t="str">
        <f>IF(SP_SUL!K2277="","*",SP_SUL!K2277)</f>
        <v>*</v>
      </c>
      <c r="O2256" s="271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72" t="str">
        <f>IF(SP_SUL!K2278="","*",SP_SUL!K2278)</f>
        <v>*</v>
      </c>
      <c r="O2257" s="272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72" t="str">
        <f>IF(SP_SUL!K2279="","*",SP_SUL!K2279)</f>
        <v>*</v>
      </c>
      <c r="O2258" s="272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71" t="str">
        <f>IF(SP_SUL!K2280="","*",SP_SUL!K2280)</f>
        <v>*</v>
      </c>
      <c r="O2259" s="271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72" t="str">
        <f>IF(SP_SUL!K2281="","*",SP_SUL!K2281)</f>
        <v>*</v>
      </c>
      <c r="O2260" s="272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72" t="str">
        <f>IF(SP_SUL!K2282="","*",SP_SUL!K2282)</f>
        <v>*</v>
      </c>
      <c r="O2261" s="272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71" t="str">
        <f>IF(SP_SUL!K2283="","*",SP_SUL!K2283)</f>
        <v>*</v>
      </c>
      <c r="O2262" s="271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72" t="str">
        <f>IF(SP_SUL!K2284="","*",SP_SUL!K2284)</f>
        <v>*</v>
      </c>
      <c r="O2263" s="272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72" t="str">
        <f>IF(SP_SUL!K2285="","*",SP_SUL!K2285)</f>
        <v>*</v>
      </c>
      <c r="O2264" s="272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71" t="str">
        <f>IF(SP_SUL!K2286="","*",SP_SUL!K2286)</f>
        <v>*</v>
      </c>
      <c r="O2265" s="271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72" t="str">
        <f>IF(SP_SUL!K2287="","*",SP_SUL!K2287)</f>
        <v>*</v>
      </c>
      <c r="O2266" s="272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72" t="str">
        <f>IF(SP_SUL!K2288="","*",SP_SUL!K2288)</f>
        <v>*</v>
      </c>
      <c r="O2267" s="272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71" t="str">
        <f>IF(SP_SUL!K2289="","*",SP_SUL!K2289)</f>
        <v>*</v>
      </c>
      <c r="O2268" s="271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72" t="str">
        <f>IF(SP_SUL!K2290="","*",SP_SUL!K2290)</f>
        <v>*</v>
      </c>
      <c r="O2269" s="272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72" t="str">
        <f>IF(SP_SUL!K2291="","*",SP_SUL!K2291)</f>
        <v>*</v>
      </c>
      <c r="O2270" s="272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71" t="str">
        <f>IF(SP_SUL!K2292="","*",SP_SUL!K2292)</f>
        <v>*</v>
      </c>
      <c r="O2271" s="271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72" t="str">
        <f>IF(SP_SUL!K2293="","*",SP_SUL!K2293)</f>
        <v>*</v>
      </c>
      <c r="O2272" s="272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72" t="str">
        <f>IF(SP_SUL!K2294="","*",SP_SUL!K2294)</f>
        <v>*</v>
      </c>
      <c r="O2273" s="272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71" t="str">
        <f>IF(SP_SUL!K2295="","*",SP_SUL!K2295)</f>
        <v>*</v>
      </c>
      <c r="O2274" s="271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72" t="str">
        <f>IF(SP_SUL!K2296="","*",SP_SUL!K2296)</f>
        <v>*</v>
      </c>
      <c r="O2275" s="272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72" t="str">
        <f>IF(SP_SUL!K2297="","*",SP_SUL!K2297)</f>
        <v>*</v>
      </c>
      <c r="O2276" s="272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71" t="str">
        <f>IF(SP_SUL!K2298="","*",SP_SUL!K2298)</f>
        <v>*</v>
      </c>
      <c r="O2277" s="271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72" t="str">
        <f>IF(SP_SUL!K2299="","*",SP_SUL!K2299)</f>
        <v>*</v>
      </c>
      <c r="O2278" s="272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72" t="str">
        <f>IF(SP_SUL!K2300="","*",SP_SUL!K2300)</f>
        <v>*</v>
      </c>
      <c r="O2279" s="272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71" t="str">
        <f>IF(SP_SUL!K2301="","*",SP_SUL!K2301)</f>
        <v>*</v>
      </c>
      <c r="O2280" s="271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72" t="str">
        <f>IF(SP_SUL!K2302="","*",SP_SUL!K2302)</f>
        <v>*</v>
      </c>
      <c r="O2281" s="272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72" t="str">
        <f>IF(SP_SUL!K2303="","*",SP_SUL!K2303)</f>
        <v>*</v>
      </c>
      <c r="O2282" s="272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71" t="str">
        <f>IF(SP_SUL!K2304="","*",SP_SUL!K2304)</f>
        <v>*</v>
      </c>
      <c r="O2283" s="271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72" t="str">
        <f>IF(SP_SUL!K2305="","*",SP_SUL!K2305)</f>
        <v>*</v>
      </c>
      <c r="O2284" s="272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72" t="str">
        <f>IF(SP_SUL!K2306="","*",SP_SUL!K2306)</f>
        <v>*</v>
      </c>
      <c r="O2285" s="272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71" t="str">
        <f>IF(SP_SUL!K2307="","*",SP_SUL!K2307)</f>
        <v>*</v>
      </c>
      <c r="O2286" s="271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72" t="str">
        <f>IF(SP_SUL!K2308="","*",SP_SUL!K2308)</f>
        <v>*</v>
      </c>
      <c r="O2287" s="272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72" t="str">
        <f>IF(SP_SUL!K2309="","*",SP_SUL!K2309)</f>
        <v>*</v>
      </c>
      <c r="O2288" s="272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71" t="str">
        <f>IF(SP_SUL!K2310="","*",SP_SUL!K2310)</f>
        <v>*</v>
      </c>
      <c r="O2289" s="271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72" t="str">
        <f>IF(SP_SUL!K2311="","*",SP_SUL!K2311)</f>
        <v>*</v>
      </c>
      <c r="O2290" s="272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72" t="str">
        <f>IF(SP_SUL!K2312="","*",SP_SUL!K2312)</f>
        <v>*</v>
      </c>
      <c r="O2291" s="272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71" t="str">
        <f>IF(SP_SUL!K2313="","*",SP_SUL!K2313)</f>
        <v>*</v>
      </c>
      <c r="O2292" s="271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72" t="str">
        <f>IF(SP_SUL!K2314="","*",SP_SUL!K2314)</f>
        <v>*</v>
      </c>
      <c r="O2293" s="272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72" t="str">
        <f>IF(SP_SUL!K2315="","*",SP_SUL!K2315)</f>
        <v>*</v>
      </c>
      <c r="O2294" s="272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71" t="str">
        <f>IF(SP_SUL!K2316="","*",SP_SUL!K2316)</f>
        <v>*</v>
      </c>
      <c r="O2295" s="271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72" t="str">
        <f>IF(SP_SUL!K2317="","*",SP_SUL!K2317)</f>
        <v>*</v>
      </c>
      <c r="O2296" s="272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72" t="str">
        <f>IF(SP_SUL!K2318="","*",SP_SUL!K2318)</f>
        <v>*</v>
      </c>
      <c r="O2297" s="272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71" t="str">
        <f>IF(SP_SUL!K2319="","*",SP_SUL!K2319)</f>
        <v>*</v>
      </c>
      <c r="O2298" s="271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72" t="str">
        <f>IF(SP_SUL!K2320="","*",SP_SUL!K2320)</f>
        <v>*</v>
      </c>
      <c r="O2299" s="272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72" t="str">
        <f>IF(SP_SUL!K2321="","*",SP_SUL!K2321)</f>
        <v>*</v>
      </c>
      <c r="O2300" s="272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71" t="str">
        <f>IF(SP_SUL!K2322="","*",SP_SUL!K2322)</f>
        <v>*</v>
      </c>
      <c r="O2301" s="271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72" t="str">
        <f>IF(SP_SUL!K2323="","*",SP_SUL!K2323)</f>
        <v>*</v>
      </c>
      <c r="O2302" s="272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72" t="str">
        <f>IF(SP_SUL!K2324="","*",SP_SUL!K2324)</f>
        <v>*</v>
      </c>
      <c r="O2303" s="272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71" t="str">
        <f>IF(SP_SUL!K2325="","*",SP_SUL!K2325)</f>
        <v>*</v>
      </c>
      <c r="O2304" s="271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72" t="str">
        <f>IF(SP_SUL!K2326="","*",SP_SUL!K2326)</f>
        <v>*</v>
      </c>
      <c r="O2305" s="272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72" t="str">
        <f>IF(SP_SUL!K2327="","*",SP_SUL!K2327)</f>
        <v>*</v>
      </c>
      <c r="O2306" s="272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71" t="str">
        <f>IF(SP_SUL!K2328="","*",SP_SUL!K2328)</f>
        <v>*</v>
      </c>
      <c r="O2307" s="271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72" t="str">
        <f>IF(SP_SUL!K2329="","*",SP_SUL!K2329)</f>
        <v>*</v>
      </c>
      <c r="O2308" s="272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72" t="str">
        <f>IF(SP_SUL!K2330="","*",SP_SUL!K2330)</f>
        <v>*</v>
      </c>
      <c r="O2309" s="272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71" t="str">
        <f>IF(SP_SUL!K2331="","*",SP_SUL!K2331)</f>
        <v>*</v>
      </c>
      <c r="O2310" s="271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72" t="str">
        <f>IF(SP_SUL!K2332="","*",SP_SUL!K2332)</f>
        <v>*</v>
      </c>
      <c r="O2311" s="272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72" t="str">
        <f>IF(SP_SUL!K2333="","*",SP_SUL!K2333)</f>
        <v>*</v>
      </c>
      <c r="O2312" s="272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71" t="str">
        <f>IF(SP_SUL!K2334="","*",SP_SUL!K2334)</f>
        <v>*</v>
      </c>
      <c r="O2313" s="271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72" t="str">
        <f>IF(SP_SUL!K2335="","*",SP_SUL!K2335)</f>
        <v>*</v>
      </c>
      <c r="O2314" s="272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72" t="str">
        <f>IF(SP_SUL!K2336="","*",SP_SUL!K2336)</f>
        <v>*</v>
      </c>
      <c r="O2315" s="272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71" t="str">
        <f>IF(SP_SUL!K2337="","*",SP_SUL!K2337)</f>
        <v>*</v>
      </c>
      <c r="O2316" s="271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72" t="str">
        <f>IF(SP_SUL!K2338="","*",SP_SUL!K2338)</f>
        <v>*</v>
      </c>
      <c r="O2317" s="272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72" t="str">
        <f>IF(SP_SUL!K2339="","*",SP_SUL!K2339)</f>
        <v>*</v>
      </c>
      <c r="O2318" s="272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71" t="str">
        <f>IF(SP_SUL!K2340="","*",SP_SUL!K2340)</f>
        <v>*</v>
      </c>
      <c r="O2319" s="271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72" t="str">
        <f>IF(SP_SUL!K2341="","*",SP_SUL!K2341)</f>
        <v>*</v>
      </c>
      <c r="O2320" s="272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72" t="str">
        <f>IF(SP_SUL!K2342="","*",SP_SUL!K2342)</f>
        <v>*</v>
      </c>
      <c r="O2321" s="272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71" t="str">
        <f>IF(SP_SUL!K2343="","*",SP_SUL!K2343)</f>
        <v>*</v>
      </c>
      <c r="O2322" s="271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72" t="str">
        <f>IF(SP_SUL!K2344="","*",SP_SUL!K2344)</f>
        <v>*</v>
      </c>
      <c r="O2323" s="272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72" t="str">
        <f>IF(SP_SUL!K2345="","*",SP_SUL!K2345)</f>
        <v>*</v>
      </c>
      <c r="O2324" s="272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71" t="str">
        <f>IF(SP_SUL!K2346="","*",SP_SUL!K2346)</f>
        <v>*</v>
      </c>
      <c r="O2325" s="271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72" t="str">
        <f>IF(SP_SUL!K2347="","*",SP_SUL!K2347)</f>
        <v>*</v>
      </c>
      <c r="O2326" s="272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72" t="str">
        <f>IF(SP_SUL!K2348="","*",SP_SUL!K2348)</f>
        <v>*</v>
      </c>
      <c r="O2327" s="272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71" t="str">
        <f>IF(SP_SUL!K2349="","*",SP_SUL!K2349)</f>
        <v>*</v>
      </c>
      <c r="O2328" s="271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72" t="str">
        <f>IF(SP_SUL!K2350="","*",SP_SUL!K2350)</f>
        <v>*</v>
      </c>
      <c r="O2329" s="272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72" t="str">
        <f>IF(SP_SUL!K2351="","*",SP_SUL!K2351)</f>
        <v>*</v>
      </c>
      <c r="O2330" s="272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71" t="str">
        <f>IF(SP_SUL!K2352="","*",SP_SUL!K2352)</f>
        <v>*</v>
      </c>
      <c r="O2331" s="271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72" t="str">
        <f>IF(SP_SUL!K2353="","*",SP_SUL!K2353)</f>
        <v>*</v>
      </c>
      <c r="O2332" s="272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72" t="str">
        <f>IF(SP_SUL!K2354="","*",SP_SUL!K2354)</f>
        <v>*</v>
      </c>
      <c r="O2333" s="272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71" t="str">
        <f>IF(SP_SUL!K2355="","*",SP_SUL!K2355)</f>
        <v>*</v>
      </c>
      <c r="O2334" s="271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72" t="str">
        <f>IF(SP_SUL!K2356="","*",SP_SUL!K2356)</f>
        <v>*</v>
      </c>
      <c r="O2335" s="272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72" t="str">
        <f>IF(SP_SUL!K2357="","*",SP_SUL!K2357)</f>
        <v>*</v>
      </c>
      <c r="O2336" s="272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71" t="str">
        <f>IF(SP_SUL!K2358="","*",SP_SUL!K2358)</f>
        <v>*</v>
      </c>
      <c r="O2337" s="271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72" t="str">
        <f>IF(SP_SUL!K2359="","*",SP_SUL!K2359)</f>
        <v>*</v>
      </c>
      <c r="O2338" s="272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72" t="str">
        <f>IF(SP_SUL!K2360="","*",SP_SUL!K2360)</f>
        <v>*</v>
      </c>
      <c r="O2339" s="272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71" t="str">
        <f>IF(SP_SUL!K2361="","*",SP_SUL!K2361)</f>
        <v>*</v>
      </c>
      <c r="O2340" s="271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72" t="str">
        <f>IF(SP_SUL!K2362="","*",SP_SUL!K2362)</f>
        <v>*</v>
      </c>
      <c r="O2341" s="272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72" t="str">
        <f>IF(SP_SUL!K2363="","*",SP_SUL!K2363)</f>
        <v>*</v>
      </c>
      <c r="O2342" s="272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71" t="str">
        <f>IF(SP_SUL!K2364="","*",SP_SUL!K2364)</f>
        <v>*</v>
      </c>
      <c r="O2343" s="271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72" t="str">
        <f>IF(SP_SUL!K2365="","*",SP_SUL!K2365)</f>
        <v>*</v>
      </c>
      <c r="O2344" s="272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72" t="str">
        <f>IF(SP_SUL!K2366="","*",SP_SUL!K2366)</f>
        <v>*</v>
      </c>
      <c r="O2345" s="272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71" t="str">
        <f>IF(SP_SUL!K2367="","*",SP_SUL!K2367)</f>
        <v>*</v>
      </c>
      <c r="O2346" s="271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72" t="str">
        <f>IF(SP_SUL!K2368="","*",SP_SUL!K2368)</f>
        <v>*</v>
      </c>
      <c r="O2347" s="272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72" t="str">
        <f>IF(SP_SUL!K2369="","*",SP_SUL!K2369)</f>
        <v>*</v>
      </c>
      <c r="O2348" s="272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71" t="str">
        <f>IF(SP_SUL!K2370="","*",SP_SUL!K2370)</f>
        <v>*</v>
      </c>
      <c r="O2349" s="271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72" t="str">
        <f>IF(SP_SUL!K2371="","*",SP_SUL!K2371)</f>
        <v>*</v>
      </c>
      <c r="O2350" s="272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72" t="str">
        <f>IF(SP_SUL!K2372="","*",SP_SUL!K2372)</f>
        <v>*</v>
      </c>
      <c r="O2351" s="272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71" t="str">
        <f>IF(SP_SUL!K2373="","*",SP_SUL!K2373)</f>
        <v>*</v>
      </c>
      <c r="O2352" s="271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72" t="str">
        <f>IF(SP_SUL!K2374="","*",SP_SUL!K2374)</f>
        <v>*</v>
      </c>
      <c r="O2353" s="272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72" t="str">
        <f>IF(SP_SUL!K2375="","*",SP_SUL!K2375)</f>
        <v>*</v>
      </c>
      <c r="O2354" s="272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71" t="str">
        <f>IF(SP_SUL!K2376="","*",SP_SUL!K2376)</f>
        <v>*</v>
      </c>
      <c r="O2355" s="271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72" t="str">
        <f>IF(SP_SUL!K2377="","*",SP_SUL!K2377)</f>
        <v>*</v>
      </c>
      <c r="O2356" s="272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72" t="str">
        <f>IF(SP_SUL!K2378="","*",SP_SUL!K2378)</f>
        <v>*</v>
      </c>
      <c r="O2357" s="272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71" t="str">
        <f>IF(SP_SUL!K2379="","*",SP_SUL!K2379)</f>
        <v>*</v>
      </c>
      <c r="O2358" s="271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72" t="str">
        <f>IF(SP_SUL!K2380="","*",SP_SUL!K2380)</f>
        <v>*</v>
      </c>
      <c r="O2359" s="272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72" t="str">
        <f>IF(SP_SUL!K2381="","*",SP_SUL!K2381)</f>
        <v>*</v>
      </c>
      <c r="O2360" s="272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71" t="str">
        <f>IF(SP_SUL!K2382="","*",SP_SUL!K2382)</f>
        <v>*</v>
      </c>
      <c r="O2361" s="271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72" t="str">
        <f>IF(SP_SUL!K2383="","*",SP_SUL!K2383)</f>
        <v>*</v>
      </c>
      <c r="O2362" s="272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72" t="str">
        <f>IF(SP_SUL!K2384="","*",SP_SUL!K2384)</f>
        <v>*</v>
      </c>
      <c r="O2363" s="272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71" t="str">
        <f>IF(SP_SUL!K2385="","*",SP_SUL!K2385)</f>
        <v>*</v>
      </c>
      <c r="O2364" s="271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72" t="str">
        <f>IF(SP_SUL!K2386="","*",SP_SUL!K2386)</f>
        <v>*</v>
      </c>
      <c r="O2365" s="272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72" t="str">
        <f>IF(SP_SUL!K2387="","*",SP_SUL!K2387)</f>
        <v>*</v>
      </c>
      <c r="O2366" s="272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71" t="str">
        <f>IF(SP_SUL!K2388="","*",SP_SUL!K2388)</f>
        <v>*</v>
      </c>
      <c r="O2367" s="271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72" t="str">
        <f>IF(SP_SUL!K2389="","*",SP_SUL!K2389)</f>
        <v>*</v>
      </c>
      <c r="O2368" s="272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72" t="str">
        <f>IF(SP_SUL!K2390="","*",SP_SUL!K2390)</f>
        <v>*</v>
      </c>
      <c r="O2369" s="272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71" t="str">
        <f>IF(SP_SUL!K2391="","*",SP_SUL!K2391)</f>
        <v>*</v>
      </c>
      <c r="O2370" s="271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72" t="str">
        <f>IF(SP_SUL!K2392="","*",SP_SUL!K2392)</f>
        <v>*</v>
      </c>
      <c r="O2371" s="272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72" t="str">
        <f>IF(SP_SUL!K2393="","*",SP_SUL!K2393)</f>
        <v>*</v>
      </c>
      <c r="O2372" s="272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71" t="str">
        <f>IF(SP_SUL!K2394="","*",SP_SUL!K2394)</f>
        <v>*</v>
      </c>
      <c r="O2373" s="271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72" t="str">
        <f>IF(SP_SUL!K2395="","*",SP_SUL!K2395)</f>
        <v>*</v>
      </c>
      <c r="O2374" s="272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72" t="str">
        <f>IF(SP_SUL!K2396="","*",SP_SUL!K2396)</f>
        <v>*</v>
      </c>
      <c r="O2375" s="272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71" t="str">
        <f>IF(SP_SUL!K2397="","*",SP_SUL!K2397)</f>
        <v>*</v>
      </c>
      <c r="O2376" s="271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72" t="str">
        <f>IF(SP_SUL!K2398="","*",SP_SUL!K2398)</f>
        <v>*</v>
      </c>
      <c r="O2377" s="272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72" t="str">
        <f>IF(SP_SUL!K2399="","*",SP_SUL!K2399)</f>
        <v>*</v>
      </c>
      <c r="O2378" s="272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71" t="str">
        <f>IF(SP_SUL!K2400="","*",SP_SUL!K2400)</f>
        <v>*</v>
      </c>
      <c r="O2379" s="271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72" t="str">
        <f>IF(SP_SUL!K2401="","*",SP_SUL!K2401)</f>
        <v>*</v>
      </c>
      <c r="O2380" s="272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72" t="str">
        <f>IF(SP_SUL!K2402="","*",SP_SUL!K2402)</f>
        <v>*</v>
      </c>
      <c r="O2381" s="272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71" t="str">
        <f>IF(SP_SUL!K2403="","*",SP_SUL!K2403)</f>
        <v>*</v>
      </c>
      <c r="O2382" s="271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72" t="str">
        <f>IF(SP_SUL!K2404="","*",SP_SUL!K2404)</f>
        <v>*</v>
      </c>
      <c r="O2383" s="272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72" t="str">
        <f>IF(SP_SUL!K2405="","*",SP_SUL!K2405)</f>
        <v>*</v>
      </c>
      <c r="O2384" s="272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71" t="str">
        <f>IF(SP_SUL!K2406="","*",SP_SUL!K2406)</f>
        <v>*</v>
      </c>
      <c r="O2385" s="271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72" t="str">
        <f>IF(SP_SUL!K2407="","*",SP_SUL!K2407)</f>
        <v>*</v>
      </c>
      <c r="O2386" s="272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72" t="str">
        <f>IF(SP_SUL!K2408="","*",SP_SUL!K2408)</f>
        <v>*</v>
      </c>
      <c r="O2387" s="272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71" t="str">
        <f>IF(SP_SUL!K2409="","*",SP_SUL!K2409)</f>
        <v>*</v>
      </c>
      <c r="O2388" s="271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72" t="str">
        <f>IF(SP_SUL!K2410="","*",SP_SUL!K2410)</f>
        <v>*</v>
      </c>
      <c r="O2389" s="272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72" t="str">
        <f>IF(SP_SUL!K2411="","*",SP_SUL!K2411)</f>
        <v>*</v>
      </c>
      <c r="O2390" s="272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71" t="str">
        <f>IF(SP_SUL!K2412="","*",SP_SUL!K2412)</f>
        <v>*</v>
      </c>
      <c r="O2391" s="271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72" t="str">
        <f>IF(SP_SUL!K2413="","*",SP_SUL!K2413)</f>
        <v>*</v>
      </c>
      <c r="O2392" s="272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72" t="str">
        <f>IF(SP_SUL!K2414="","*",SP_SUL!K2414)</f>
        <v>*</v>
      </c>
      <c r="O2393" s="272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71" t="str">
        <f>IF(SP_SUL!K2415="","*",SP_SUL!K2415)</f>
        <v>*</v>
      </c>
      <c r="O2394" s="271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72" t="str">
        <f>IF(SP_SUL!K2416="","*",SP_SUL!K2416)</f>
        <v>*</v>
      </c>
      <c r="O2395" s="272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72" t="str">
        <f>IF(SP_SUL!K2417="","*",SP_SUL!K2417)</f>
        <v>*</v>
      </c>
      <c r="O2396" s="272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71" t="str">
        <f>IF(SP_SUL!K2418="","*",SP_SUL!K2418)</f>
        <v>*</v>
      </c>
      <c r="O2397" s="271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72" t="str">
        <f>IF(SP_SUL!K2419="","*",SP_SUL!K2419)</f>
        <v>*</v>
      </c>
      <c r="O2398" s="272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72" t="str">
        <f>IF(SP_SUL!K2420="","*",SP_SUL!K2420)</f>
        <v>*</v>
      </c>
      <c r="O2399" s="272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71" t="str">
        <f>IF(SP_SUL!K2421="","*",SP_SUL!K2421)</f>
        <v>*</v>
      </c>
      <c r="O2400" s="271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72" t="str">
        <f>IF(SP_SUL!K2422="","*",SP_SUL!K2422)</f>
        <v>*</v>
      </c>
      <c r="O2401" s="272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72" t="str">
        <f>IF(SP_SUL!K2423="","*",SP_SUL!K2423)</f>
        <v>*</v>
      </c>
      <c r="O2402" s="272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71" t="str">
        <f>IF(SP_SUL!K2424="","*",SP_SUL!K2424)</f>
        <v>*</v>
      </c>
      <c r="O2403" s="271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72" t="str">
        <f>IF(SP_SUL!K2425="","*",SP_SUL!K2425)</f>
        <v>*</v>
      </c>
      <c r="O2404" s="272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72" t="str">
        <f>IF(SP_SUL!K2426="","*",SP_SUL!K2426)</f>
        <v>*</v>
      </c>
      <c r="O2405" s="272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71" t="str">
        <f>IF(SP_SUL!K2427="","*",SP_SUL!K2427)</f>
        <v>*</v>
      </c>
      <c r="O2406" s="271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72" t="str">
        <f>IF(SP_SUL!K2428="","*",SP_SUL!K2428)</f>
        <v>*</v>
      </c>
      <c r="O2407" s="272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72" t="str">
        <f>IF(SP_SUL!K2429="","*",SP_SUL!K2429)</f>
        <v>*</v>
      </c>
      <c r="O2408" s="272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71" t="str">
        <f>IF(SP_SUL!K2430="","*",SP_SUL!K2430)</f>
        <v>*</v>
      </c>
      <c r="O2409" s="271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72" t="str">
        <f>IF(SP_SUL!K2431="","*",SP_SUL!K2431)</f>
        <v>*</v>
      </c>
      <c r="O2410" s="272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72" t="str">
        <f>IF(SP_SUL!K2432="","*",SP_SUL!K2432)</f>
        <v>*</v>
      </c>
      <c r="O2411" s="272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71" t="str">
        <f>IF(SP_SUL!K2433="","*",SP_SUL!K2433)</f>
        <v>*</v>
      </c>
      <c r="O2412" s="271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72" t="str">
        <f>IF(SP_SUL!K2434="","*",SP_SUL!K2434)</f>
        <v>*</v>
      </c>
      <c r="O2413" s="272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72" t="str">
        <f>IF(SP_SUL!K2435="","*",SP_SUL!K2435)</f>
        <v>*</v>
      </c>
      <c r="O2414" s="272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71" t="str">
        <f>IF(SP_SUL!K2436="","*",SP_SUL!K2436)</f>
        <v>*</v>
      </c>
      <c r="O2415" s="271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72" t="str">
        <f>IF(SP_SUL!K2437="","*",SP_SUL!K2437)</f>
        <v>*</v>
      </c>
      <c r="O2416" s="272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72" t="str">
        <f>IF(SP_SUL!K2438="","*",SP_SUL!K2438)</f>
        <v>*</v>
      </c>
      <c r="O2417" s="272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71" t="str">
        <f>IF(SP_SUL!K2439="","*",SP_SUL!K2439)</f>
        <v>*</v>
      </c>
      <c r="O2418" s="271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72" t="str">
        <f>IF(SP_SUL!K2440="","*",SP_SUL!K2440)</f>
        <v>*</v>
      </c>
      <c r="O2419" s="272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72" t="str">
        <f>IF(SP_SUL!K2441="","*",SP_SUL!K2441)</f>
        <v>*</v>
      </c>
      <c r="O2420" s="272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71" t="str">
        <f>IF(SP_SUL!K2442="","*",SP_SUL!K2442)</f>
        <v>*</v>
      </c>
      <c r="O2421" s="271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72" t="str">
        <f>IF(SP_SUL!K2443="","*",SP_SUL!K2443)</f>
        <v>*</v>
      </c>
      <c r="O2422" s="272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72" t="str">
        <f>IF(SP_SUL!K2444="","*",SP_SUL!K2444)</f>
        <v>*</v>
      </c>
      <c r="O2423" s="272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71" t="str">
        <f>IF(SP_SUL!K2445="","*",SP_SUL!K2445)</f>
        <v>*</v>
      </c>
      <c r="O2424" s="271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72" t="str">
        <f>IF(SP_SUL!K2446="","*",SP_SUL!K2446)</f>
        <v>*</v>
      </c>
      <c r="O2425" s="272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72" t="str">
        <f>IF(SP_SUL!K2447="","*",SP_SUL!K2447)</f>
        <v>*</v>
      </c>
      <c r="O2426" s="272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71" t="str">
        <f>IF(SP_SUL!K2448="","*",SP_SUL!K2448)</f>
        <v>*</v>
      </c>
      <c r="O2427" s="271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72" t="str">
        <f>IF(SP_SUL!K2449="","*",SP_SUL!K2449)</f>
        <v>*</v>
      </c>
      <c r="O2428" s="272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72" t="str">
        <f>IF(SP_SUL!K2450="","*",SP_SUL!K2450)</f>
        <v>*</v>
      </c>
      <c r="O2429" s="272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71" t="str">
        <f>IF(SP_SUL!K2451="","*",SP_SUL!K2451)</f>
        <v>*</v>
      </c>
      <c r="O2430" s="271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72" t="str">
        <f>IF(SP_SUL!K2452="","*",SP_SUL!K2452)</f>
        <v>*</v>
      </c>
      <c r="O2431" s="272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72" t="str">
        <f>IF(SP_SUL!K2453="","*",SP_SUL!K2453)</f>
        <v>*</v>
      </c>
      <c r="O2432" s="272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71" t="str">
        <f>IF(SP_SUL!K2454="","*",SP_SUL!K2454)</f>
        <v>*</v>
      </c>
      <c r="O2433" s="271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72" t="str">
        <f>IF(SP_SUL!K2455="","*",SP_SUL!K2455)</f>
        <v>*</v>
      </c>
      <c r="O2434" s="272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72" t="str">
        <f>IF(SP_SUL!K2456="","*",SP_SUL!K2456)</f>
        <v>*</v>
      </c>
      <c r="O2435" s="272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71" t="str">
        <f>IF(SP_SUL!K2457="","*",SP_SUL!K2457)</f>
        <v>*</v>
      </c>
      <c r="O2436" s="271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72" t="str">
        <f>IF(SP_SUL!K2458="","*",SP_SUL!K2458)</f>
        <v>*</v>
      </c>
      <c r="O2437" s="272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72" t="str">
        <f>IF(SP_SUL!K2459="","*",SP_SUL!K2459)</f>
        <v>*</v>
      </c>
      <c r="O2438" s="272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71" t="str">
        <f>IF(SP_SUL!K2460="","*",SP_SUL!K2460)</f>
        <v>*</v>
      </c>
      <c r="O2439" s="271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72" t="str">
        <f>IF(SP_SUL!K2461="","*",SP_SUL!K2461)</f>
        <v>*</v>
      </c>
      <c r="O2440" s="272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72" t="str">
        <f>IF(SP_SUL!K2462="","*",SP_SUL!K2462)</f>
        <v>*</v>
      </c>
      <c r="O2441" s="272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71" t="str">
        <f>IF(SP_SUL!K2463="","*",SP_SUL!K2463)</f>
        <v>*</v>
      </c>
      <c r="O2442" s="271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72" t="str">
        <f>IF(SP_SUL!K2464="","*",SP_SUL!K2464)</f>
        <v>*</v>
      </c>
      <c r="O2443" s="272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72" t="str">
        <f>IF(SP_SUL!K2465="","*",SP_SUL!K2465)</f>
        <v>*</v>
      </c>
      <c r="O2444" s="272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71" t="str">
        <f>IF(SP_SUL!K2466="","*",SP_SUL!K2466)</f>
        <v>*</v>
      </c>
      <c r="O2445" s="271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72" t="str">
        <f>IF(SP_SUL!K2467="","*",SP_SUL!K2467)</f>
        <v>*</v>
      </c>
      <c r="O2446" s="272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72" t="str">
        <f>IF(SP_SUL!K2468="","*",SP_SUL!K2468)</f>
        <v>*</v>
      </c>
      <c r="O2447" s="272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71" t="str">
        <f>IF(SP_SUL!K2469="","*",SP_SUL!K2469)</f>
        <v>*</v>
      </c>
      <c r="O2448" s="271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72" t="str">
        <f>IF(SP_SUL!K2470="","*",SP_SUL!K2470)</f>
        <v>*</v>
      </c>
      <c r="O2449" s="272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72" t="str">
        <f>IF(SP_SUL!K2471="","*",SP_SUL!K2471)</f>
        <v>*</v>
      </c>
      <c r="O2450" s="272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71" t="str">
        <f>IF(SP_SUL!K2472="","*",SP_SUL!K2472)</f>
        <v>*</v>
      </c>
      <c r="O2451" s="271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72" t="str">
        <f>IF(SP_SUL!K2473="","*",SP_SUL!K2473)</f>
        <v>*</v>
      </c>
      <c r="O2452" s="272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72" t="str">
        <f>IF(SP_SUL!K2474="","*",SP_SUL!K2474)</f>
        <v>*</v>
      </c>
      <c r="O2453" s="272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71" t="str">
        <f>IF(SP_SUL!K2475="","*",SP_SUL!K2475)</f>
        <v>*</v>
      </c>
      <c r="O2454" s="271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72" t="str">
        <f>IF(SP_SUL!K2476="","*",SP_SUL!K2476)</f>
        <v>*</v>
      </c>
      <c r="O2455" s="272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72" t="str">
        <f>IF(SP_SUL!K2477="","*",SP_SUL!K2477)</f>
        <v>*</v>
      </c>
      <c r="O2456" s="272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71" t="str">
        <f>IF(SP_SUL!K2478="","*",SP_SUL!K2478)</f>
        <v>*</v>
      </c>
      <c r="O2457" s="271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72" t="str">
        <f>IF(SP_SUL!K2479="","*",SP_SUL!K2479)</f>
        <v>*</v>
      </c>
      <c r="O2458" s="272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72" t="str">
        <f>IF(SP_SUL!K2480="","*",SP_SUL!K2480)</f>
        <v>*</v>
      </c>
      <c r="O2459" s="272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71" t="str">
        <f>IF(SP_SUL!K2481="","*",SP_SUL!K2481)</f>
        <v>*</v>
      </c>
      <c r="O2460" s="271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72" t="str">
        <f>IF(SP_SUL!K2482="","*",SP_SUL!K2482)</f>
        <v>*</v>
      </c>
      <c r="O2461" s="272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72" t="str">
        <f>IF(SP_SUL!K2483="","*",SP_SUL!K2483)</f>
        <v>*</v>
      </c>
      <c r="O2462" s="272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71" t="str">
        <f>IF(SP_SUL!K2484="","*",SP_SUL!K2484)</f>
        <v>*</v>
      </c>
      <c r="O2463" s="271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72" t="str">
        <f>IF(SP_SUL!K2485="","*",SP_SUL!K2485)</f>
        <v>*</v>
      </c>
      <c r="O2464" s="272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72" t="str">
        <f>IF(SP_SUL!K2486="","*",SP_SUL!K2486)</f>
        <v>*</v>
      </c>
      <c r="O2465" s="272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71" t="str">
        <f>IF(SP_SUL!K2487="","*",SP_SUL!K2487)</f>
        <v>*</v>
      </c>
      <c r="O2466" s="271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72" t="str">
        <f>IF(SP_SUL!K2488="","*",SP_SUL!K2488)</f>
        <v>*</v>
      </c>
      <c r="O2467" s="272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72" t="str">
        <f>IF(SP_SUL!K2489="","*",SP_SUL!K2489)</f>
        <v>*</v>
      </c>
      <c r="O2468" s="272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71" t="str">
        <f>IF(SP_SUL!K2490="","*",SP_SUL!K2490)</f>
        <v>*</v>
      </c>
      <c r="O2469" s="271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72" t="str">
        <f>IF(SP_SUL!K2491="","*",SP_SUL!K2491)</f>
        <v>*</v>
      </c>
      <c r="O2470" s="272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72" t="str">
        <f>IF(SP_SUL!K2492="","*",SP_SUL!K2492)</f>
        <v>*</v>
      </c>
      <c r="O2471" s="272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71" t="str">
        <f>IF(SP_SUL!K2493="","*",SP_SUL!K2493)</f>
        <v>*</v>
      </c>
      <c r="O2472" s="271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72" t="str">
        <f>IF(SP_SUL!K2494="","*",SP_SUL!K2494)</f>
        <v>*</v>
      </c>
      <c r="O2473" s="272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72" t="str">
        <f>IF(SP_SUL!K2495="","*",SP_SUL!K2495)</f>
        <v>*</v>
      </c>
      <c r="O2474" s="272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71" t="str">
        <f>IF(SP_SUL!K2496="","*",SP_SUL!K2496)</f>
        <v>*</v>
      </c>
      <c r="O2475" s="271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72" t="str">
        <f>IF(SP_SUL!K2497="","*",SP_SUL!K2497)</f>
        <v>*</v>
      </c>
      <c r="O2476" s="272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72" t="str">
        <f>IF(SP_SUL!K2498="","*",SP_SUL!K2498)</f>
        <v>*</v>
      </c>
      <c r="O2477" s="272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71" t="str">
        <f>IF(SP_SUL!K2499="","*",SP_SUL!K2499)</f>
        <v>*</v>
      </c>
      <c r="O2478" s="271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72" t="str">
        <f>IF(SP_SUL!K2500="","*",SP_SUL!K2500)</f>
        <v>*</v>
      </c>
      <c r="O2479" s="272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72" t="str">
        <f>IF(SP_SUL!K2501="","*",SP_SUL!K2501)</f>
        <v>*</v>
      </c>
      <c r="O2480" s="272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71" t="str">
        <f>IF(SP_SUL!K2502="","*",SP_SUL!K2502)</f>
        <v>*</v>
      </c>
      <c r="O2481" s="271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72" t="str">
        <f>IF(SP_SUL!K2503="","*",SP_SUL!K2503)</f>
        <v>*</v>
      </c>
      <c r="O2482" s="272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72" t="str">
        <f>IF(SP_SUL!K2504="","*",SP_SUL!K2504)</f>
        <v>*</v>
      </c>
      <c r="O2483" s="272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71" t="str">
        <f>IF(SP_SUL!K2505="","*",SP_SUL!K2505)</f>
        <v>*</v>
      </c>
      <c r="O2484" s="271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72" t="str">
        <f>IF(SP_SUL!K2506="","*",SP_SUL!K2506)</f>
        <v>*</v>
      </c>
      <c r="O2485" s="272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72" t="str">
        <f>IF(SP_SUL!K2507="","*",SP_SUL!K2507)</f>
        <v>*</v>
      </c>
      <c r="O2486" s="272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71" t="str">
        <f>IF(SP_SUL!K2508="","*",SP_SUL!K2508)</f>
        <v>*</v>
      </c>
      <c r="O2487" s="271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72" t="str">
        <f>IF(SP_SUL!K2509="","*",SP_SUL!K2509)</f>
        <v>*</v>
      </c>
      <c r="O2488" s="272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72" t="str">
        <f>IF(SP_SUL!K2510="","*",SP_SUL!K2510)</f>
        <v>*</v>
      </c>
      <c r="O2489" s="272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71" t="str">
        <f>IF(SP_SUL!K2511="","*",SP_SUL!K2511)</f>
        <v>*</v>
      </c>
      <c r="O2490" s="271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72" t="str">
        <f>IF(SP_SUL!K2512="","*",SP_SUL!K2512)</f>
        <v>*</v>
      </c>
      <c r="O2491" s="272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72" t="str">
        <f>IF(SP_SUL!K2513="","*",SP_SUL!K2513)</f>
        <v>*</v>
      </c>
      <c r="O2492" s="272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71" t="str">
        <f>IF(SP_SUL!K2514="","*",SP_SUL!K2514)</f>
        <v>*</v>
      </c>
      <c r="O2493" s="271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72" t="str">
        <f>IF(SP_SUL!K2515="","*",SP_SUL!K2515)</f>
        <v>*</v>
      </c>
      <c r="O2494" s="272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72" t="str">
        <f>IF(SP_SUL!K2516="","*",SP_SUL!K2516)</f>
        <v>*</v>
      </c>
      <c r="O2495" s="272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71" t="str">
        <f>IF(SP_SUL!K2517="","*",SP_SUL!K2517)</f>
        <v>*</v>
      </c>
      <c r="O2496" s="271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72" t="str">
        <f>IF(SP_SUL!K2518="","*",SP_SUL!K2518)</f>
        <v>*</v>
      </c>
      <c r="O2497" s="272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72" t="str">
        <f>IF(SP_SUL!K2519="","*",SP_SUL!K2519)</f>
        <v>*</v>
      </c>
      <c r="O2498" s="272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71" t="str">
        <f>IF(SP_SUL!K2520="","*",SP_SUL!K2520)</f>
        <v>*</v>
      </c>
      <c r="O2499" s="271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72" t="str">
        <f>IF(SP_SUL!K2521="","*",SP_SUL!K2521)</f>
        <v>*</v>
      </c>
      <c r="O2500" s="272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72" t="str">
        <f>IF(SP_SUL!K2522="","*",SP_SUL!K2522)</f>
        <v>*</v>
      </c>
      <c r="O2501" s="272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71" t="str">
        <f>IF(SP_SUL!K2523="","*",SP_SUL!K2523)</f>
        <v>*</v>
      </c>
      <c r="O2502" s="271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72" t="str">
        <f>IF(SP_SUL!K2524="","*",SP_SUL!K2524)</f>
        <v>*</v>
      </c>
      <c r="O2503" s="272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72" t="str">
        <f>IF(SP_SUL!K2525="","*",SP_SUL!K2525)</f>
        <v>*</v>
      </c>
      <c r="O2504" s="272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71" t="str">
        <f>IF(SP_SUL!K2526="","*",SP_SUL!K2526)</f>
        <v>*</v>
      </c>
      <c r="O2505" s="271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72" t="str">
        <f>IF(SP_SUL!K2527="","*",SP_SUL!K2527)</f>
        <v>*</v>
      </c>
      <c r="O2506" s="272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72" t="str">
        <f>IF(SP_SUL!K2528="","*",SP_SUL!K2528)</f>
        <v>*</v>
      </c>
      <c r="O2507" s="272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71" t="str">
        <f>IF(SP_SUL!K2529="","*",SP_SUL!K2529)</f>
        <v>*</v>
      </c>
      <c r="O2508" s="271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72" t="str">
        <f>IF(SP_SUL!K2530="","*",SP_SUL!K2530)</f>
        <v>*</v>
      </c>
      <c r="O2509" s="272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72" t="str">
        <f>IF(SP_SUL!K2531="","*",SP_SUL!K2531)</f>
        <v>*</v>
      </c>
      <c r="O2510" s="272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71" t="str">
        <f>IF(SP_SUL!K2532="","*",SP_SUL!K2532)</f>
        <v>*</v>
      </c>
      <c r="O2511" s="271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72" t="str">
        <f>IF(SP_SUL!K2533="","*",SP_SUL!K2533)</f>
        <v>*</v>
      </c>
      <c r="O2512" s="272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72" t="str">
        <f>IF(SP_SUL!K2534="","*",SP_SUL!K2534)</f>
        <v>*</v>
      </c>
      <c r="O2513" s="272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71" t="str">
        <f>IF(SP_SUL!K2535="","*",SP_SUL!K2535)</f>
        <v>*</v>
      </c>
      <c r="O2514" s="271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72" t="str">
        <f>IF(SP_SUL!K2536="","*",SP_SUL!K2536)</f>
        <v>*</v>
      </c>
      <c r="O2515" s="272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72" t="str">
        <f>IF(SP_SUL!K2537="","*",SP_SUL!K2537)</f>
        <v>*</v>
      </c>
      <c r="O2516" s="272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71" t="str">
        <f>IF(SP_SUL!K2538="","*",SP_SUL!K2538)</f>
        <v>*</v>
      </c>
      <c r="O2517" s="271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72" t="str">
        <f>IF(SP_SUL!K2539="","*",SP_SUL!K2539)</f>
        <v>*</v>
      </c>
      <c r="O2518" s="272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72" t="str">
        <f>IF(SP_SUL!K2540="","*",SP_SUL!K2540)</f>
        <v>*</v>
      </c>
      <c r="O2519" s="272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71" t="str">
        <f>IF(SP_SUL!K2541="","*",SP_SUL!K2541)</f>
        <v>*</v>
      </c>
      <c r="O2520" s="271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72" t="str">
        <f>IF(SP_SUL!K2542="","*",SP_SUL!K2542)</f>
        <v>*</v>
      </c>
      <c r="O2521" s="272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72" t="str">
        <f>IF(SP_SUL!K2543="","*",SP_SUL!K2543)</f>
        <v>*</v>
      </c>
      <c r="O2522" s="272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71" t="str">
        <f>IF(SP_SUL!K2544="","*",SP_SUL!K2544)</f>
        <v>*</v>
      </c>
      <c r="O2523" s="271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72" t="str">
        <f>IF(SP_SUL!K2545="","*",SP_SUL!K2545)</f>
        <v>*</v>
      </c>
      <c r="O2524" s="272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72" t="str">
        <f>IF(SP_SUL!K2546="","*",SP_SUL!K2546)</f>
        <v>*</v>
      </c>
      <c r="O2525" s="272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71" t="str">
        <f>IF(SP_SUL!K2547="","*",SP_SUL!K2547)</f>
        <v>*</v>
      </c>
      <c r="O2526" s="271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72" t="str">
        <f>IF(SP_SUL!K2548="","*",SP_SUL!K2548)</f>
        <v>*</v>
      </c>
      <c r="O2527" s="272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72" t="str">
        <f>IF(SP_SUL!K2549="","*",SP_SUL!K2549)</f>
        <v>*</v>
      </c>
      <c r="O2528" s="272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71" t="str">
        <f>IF(SP_SUL!K2550="","*",SP_SUL!K2550)</f>
        <v>*</v>
      </c>
      <c r="O2529" s="271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72" t="str">
        <f>IF(SP_SUL!K2551="","*",SP_SUL!K2551)</f>
        <v>*</v>
      </c>
      <c r="O2530" s="272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72" t="str">
        <f>IF(SP_SUL!K2552="","*",SP_SUL!K2552)</f>
        <v>*</v>
      </c>
      <c r="O2531" s="272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71" t="str">
        <f>IF(SP_SUL!K2553="","*",SP_SUL!K2553)</f>
        <v>*</v>
      </c>
      <c r="O2532" s="271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72" t="str">
        <f>IF(SP_SUL!K2554="","*",SP_SUL!K2554)</f>
        <v>*</v>
      </c>
      <c r="O2533" s="272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72" t="str">
        <f>IF(SP_SUL!K2555="","*",SP_SUL!K2555)</f>
        <v>*</v>
      </c>
      <c r="O2534" s="272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71" t="str">
        <f>IF(SP_SUL!K2556="","*",SP_SUL!K2556)</f>
        <v>*</v>
      </c>
      <c r="O2535" s="271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72" t="str">
        <f>IF(SP_SUL!K2557="","*",SP_SUL!K2557)</f>
        <v>*</v>
      </c>
      <c r="O2536" s="272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72" t="str">
        <f>IF(SP_SUL!K2558="","*",SP_SUL!K2558)</f>
        <v>*</v>
      </c>
      <c r="O2537" s="272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71" t="str">
        <f>IF(SP_SUL!K2559="","*",SP_SUL!K2559)</f>
        <v>*</v>
      </c>
      <c r="O2538" s="271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72" t="str">
        <f>IF(SP_SUL!K2560="","*",SP_SUL!K2560)</f>
        <v>*</v>
      </c>
      <c r="O2539" s="272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72" t="str">
        <f>IF(SP_SUL!K2561="","*",SP_SUL!K2561)</f>
        <v>*</v>
      </c>
      <c r="O2540" s="272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71" t="str">
        <f>IF(SP_SUL!K2562="","*",SP_SUL!K2562)</f>
        <v>*</v>
      </c>
      <c r="O2541" s="271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72" t="str">
        <f>IF(SP_SUL!K2563="","*",SP_SUL!K2563)</f>
        <v>*</v>
      </c>
      <c r="O2542" s="272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72" t="str">
        <f>IF(SP_SUL!K2564="","*",SP_SUL!K2564)</f>
        <v>*</v>
      </c>
      <c r="O2543" s="272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71" t="str">
        <f>IF(SP_SUL!K2565="","*",SP_SUL!K2565)</f>
        <v>*</v>
      </c>
      <c r="O2544" s="271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72" t="str">
        <f>IF(SP_SUL!K2566="","*",SP_SUL!K2566)</f>
        <v>*</v>
      </c>
      <c r="O2545" s="272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72" t="str">
        <f>IF(SP_SUL!K2567="","*",SP_SUL!K2567)</f>
        <v>*</v>
      </c>
      <c r="O2546" s="272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71" t="str">
        <f>IF(SP_SUL!K2568="","*",SP_SUL!K2568)</f>
        <v>*</v>
      </c>
      <c r="O2547" s="271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72" t="str">
        <f>IF(SP_SUL!K2569="","*",SP_SUL!K2569)</f>
        <v>*</v>
      </c>
      <c r="O2548" s="272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72" t="str">
        <f>IF(SP_SUL!K2570="","*",SP_SUL!K2570)</f>
        <v>*</v>
      </c>
      <c r="O2549" s="272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71" t="str">
        <f>IF(SP_SUL!K2571="","*",SP_SUL!K2571)</f>
        <v>*</v>
      </c>
      <c r="O2550" s="271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72" t="str">
        <f>IF(SP_SUL!K2572="","*",SP_SUL!K2572)</f>
        <v>*</v>
      </c>
      <c r="O2551" s="272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72" t="str">
        <f>IF(SP_SUL!K2573="","*",SP_SUL!K2573)</f>
        <v>*</v>
      </c>
      <c r="O2552" s="272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71" t="str">
        <f>IF(SP_SUL!K2574="","*",SP_SUL!K2574)</f>
        <v>*</v>
      </c>
      <c r="O2553" s="271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72" t="str">
        <f>IF(SP_SUL!K2575="","*",SP_SUL!K2575)</f>
        <v>*</v>
      </c>
      <c r="O2554" s="272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72" t="str">
        <f>IF(SP_SUL!K2576="","*",SP_SUL!K2576)</f>
        <v>*</v>
      </c>
      <c r="O2555" s="272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71" t="str">
        <f>IF(SP_SUL!K2577="","*",SP_SUL!K2577)</f>
        <v>*</v>
      </c>
      <c r="O2556" s="271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72" t="str">
        <f>IF(SP_SUL!K2578="","*",SP_SUL!K2578)</f>
        <v>*</v>
      </c>
      <c r="O2557" s="272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72" t="str">
        <f>IF(SP_SUL!K2579="","*",SP_SUL!K2579)</f>
        <v>*</v>
      </c>
      <c r="O2558" s="272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71" t="str">
        <f>IF(SP_SUL!K2580="","*",SP_SUL!K2580)</f>
        <v>*</v>
      </c>
      <c r="O2559" s="271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72" t="str">
        <f>IF(SP_SUL!K2581="","*",SP_SUL!K2581)</f>
        <v>*</v>
      </c>
      <c r="O2560" s="272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72" t="str">
        <f>IF(SP_SUL!K2582="","*",SP_SUL!K2582)</f>
        <v>*</v>
      </c>
      <c r="O2561" s="272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71" t="str">
        <f>IF(SP_SUL!K2583="","*",SP_SUL!K2583)</f>
        <v>*</v>
      </c>
      <c r="O2562" s="271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72" t="str">
        <f>IF(SP_SUL!K2584="","*",SP_SUL!K2584)</f>
        <v>*</v>
      </c>
      <c r="O2563" s="272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72" t="str">
        <f>IF(SP_SUL!K2585="","*",SP_SUL!K2585)</f>
        <v>*</v>
      </c>
      <c r="O2564" s="272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71" t="str">
        <f>IF(SP_SUL!K2586="","*",SP_SUL!K2586)</f>
        <v>*</v>
      </c>
      <c r="O2565" s="271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72" t="str">
        <f>IF(SP_SUL!K2587="","*",SP_SUL!K2587)</f>
        <v>*</v>
      </c>
      <c r="O2566" s="272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72" t="str">
        <f>IF(SP_SUL!K2588="","*",SP_SUL!K2588)</f>
        <v>*</v>
      </c>
      <c r="O2567" s="272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71" t="str">
        <f>IF(SP_SUL!K2589="","*",SP_SUL!K2589)</f>
        <v>*</v>
      </c>
      <c r="O2568" s="271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72" t="str">
        <f>IF(SP_SUL!K2590="","*",SP_SUL!K2590)</f>
        <v>*</v>
      </c>
      <c r="O2569" s="272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72" t="str">
        <f>IF(SP_SUL!K2591="","*",SP_SUL!K2591)</f>
        <v>*</v>
      </c>
      <c r="O2570" s="272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71" t="str">
        <f>IF(SP_SUL!K2592="","*",SP_SUL!K2592)</f>
        <v>*</v>
      </c>
      <c r="O2571" s="271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72" t="str">
        <f>IF(SP_SUL!K2593="","*",SP_SUL!K2593)</f>
        <v>*</v>
      </c>
      <c r="O2572" s="272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72" t="str">
        <f>IF(SP_SUL!K2594="","*",SP_SUL!K2594)</f>
        <v>*</v>
      </c>
      <c r="O2573" s="272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71" t="str">
        <f>IF(SP_SUL!K2595="","*",SP_SUL!K2595)</f>
        <v>*</v>
      </c>
      <c r="O2574" s="271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72" t="str">
        <f>IF(SP_SUL!K2596="","*",SP_SUL!K2596)</f>
        <v>*</v>
      </c>
      <c r="O2575" s="272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72" t="str">
        <f>IF(SP_SUL!K2597="","*",SP_SUL!K2597)</f>
        <v>*</v>
      </c>
      <c r="O2576" s="272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71" t="str">
        <f>IF(SP_SUL!K2598="","*",SP_SUL!K2598)</f>
        <v>*</v>
      </c>
      <c r="O2577" s="271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72" t="str">
        <f>IF(SP_SUL!K2599="","*",SP_SUL!K2599)</f>
        <v>*</v>
      </c>
      <c r="O2578" s="272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72" t="str">
        <f>IF(SP_SUL!K2600="","*",SP_SUL!K2600)</f>
        <v>*</v>
      </c>
      <c r="O2579" s="272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71" t="str">
        <f>IF(SP_SUL!K2601="","*",SP_SUL!K2601)</f>
        <v>*</v>
      </c>
      <c r="O2580" s="271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72" t="str">
        <f>IF(SP_SUL!K2602="","*",SP_SUL!K2602)</f>
        <v>*</v>
      </c>
      <c r="O2581" s="272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72" t="str">
        <f>IF(SP_SUL!K2603="","*",SP_SUL!K2603)</f>
        <v>*</v>
      </c>
      <c r="O2582" s="272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71" t="str">
        <f>IF(SP_SUL!K2604="","*",SP_SUL!K2604)</f>
        <v>*</v>
      </c>
      <c r="O2583" s="271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72" t="str">
        <f>IF(SP_SUL!K2605="","*",SP_SUL!K2605)</f>
        <v>*</v>
      </c>
      <c r="O2584" s="272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72" t="str">
        <f>IF(SP_SUL!K2606="","*",SP_SUL!K2606)</f>
        <v>*</v>
      </c>
      <c r="O2585" s="272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71" t="str">
        <f>IF(SP_SUL!K2607="","*",SP_SUL!K2607)</f>
        <v>*</v>
      </c>
      <c r="O2586" s="271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72" t="str">
        <f>IF(SP_SUL!K2608="","*",SP_SUL!K2608)</f>
        <v>*</v>
      </c>
      <c r="O2587" s="272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72" t="str">
        <f>IF(SP_SUL!K2609="","*",SP_SUL!K2609)</f>
        <v>*</v>
      </c>
      <c r="O2588" s="272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71" t="str">
        <f>IF(SP_SUL!K2610="","*",SP_SUL!K2610)</f>
        <v>*</v>
      </c>
      <c r="O2589" s="271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72" t="str">
        <f>IF(SP_SUL!K2611="","*",SP_SUL!K2611)</f>
        <v>*</v>
      </c>
      <c r="O2590" s="272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72" t="str">
        <f>IF(SP_SUL!K2612="","*",SP_SUL!K2612)</f>
        <v>*</v>
      </c>
      <c r="O2591" s="272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71" t="str">
        <f>IF(SP_SUL!K2613="","*",SP_SUL!K2613)</f>
        <v>*</v>
      </c>
      <c r="O2592" s="271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72" t="str">
        <f>IF(SP_SUL!K2614="","*",SP_SUL!K2614)</f>
        <v>*</v>
      </c>
      <c r="O2593" s="272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72" t="str">
        <f>IF(SP_SUL!K2615="","*",SP_SUL!K2615)</f>
        <v>*</v>
      </c>
      <c r="O2594" s="272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71" t="str">
        <f>IF(SP_SUL!K2616="","*",SP_SUL!K2616)</f>
        <v>*</v>
      </c>
      <c r="O2595" s="271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72" t="str">
        <f>IF(SP_SUL!K2617="","*",SP_SUL!K2617)</f>
        <v>*</v>
      </c>
      <c r="O2596" s="272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72" t="str">
        <f>IF(SP_SUL!K2618="","*",SP_SUL!K2618)</f>
        <v>*</v>
      </c>
      <c r="O2597" s="272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71" t="str">
        <f>IF(SP_SUL!K2619="","*",SP_SUL!K2619)</f>
        <v>*</v>
      </c>
      <c r="O2598" s="271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72" t="str">
        <f>IF(SP_SUL!K2620="","*",SP_SUL!K2620)</f>
        <v>*</v>
      </c>
      <c r="O2599" s="272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72" t="str">
        <f>IF(SP_SUL!K2621="","*",SP_SUL!K2621)</f>
        <v>*</v>
      </c>
      <c r="O2600" s="272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71" t="str">
        <f>IF(SP_SUL!K2622="","*",SP_SUL!K2622)</f>
        <v>*</v>
      </c>
      <c r="O2601" s="271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72" t="str">
        <f>IF(SP_SUL!K2623="","*",SP_SUL!K2623)</f>
        <v>*</v>
      </c>
      <c r="O2602" s="272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72" t="str">
        <f>IF(SP_SUL!K2624="","*",SP_SUL!K2624)</f>
        <v>*</v>
      </c>
      <c r="O2603" s="272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71" t="str">
        <f>IF(SP_SUL!K2625="","*",SP_SUL!K2625)</f>
        <v>*</v>
      </c>
      <c r="O2604" s="271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72" t="str">
        <f>IF(SP_SUL!K2626="","*",SP_SUL!K2626)</f>
        <v>*</v>
      </c>
      <c r="O2605" s="272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72" t="str">
        <f>IF(SP_SUL!K2627="","*",SP_SUL!K2627)</f>
        <v>*</v>
      </c>
      <c r="O2606" s="272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71" t="str">
        <f>IF(SP_SUL!K2628="","*",SP_SUL!K2628)</f>
        <v>*</v>
      </c>
      <c r="O2607" s="271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72" t="str">
        <f>IF(SP_SUL!K2629="","*",SP_SUL!K2629)</f>
        <v>*</v>
      </c>
      <c r="O2608" s="272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72" t="str">
        <f>IF(SP_SUL!K2630="","*",SP_SUL!K2630)</f>
        <v>*</v>
      </c>
      <c r="O2609" s="272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71" t="str">
        <f>IF(SP_SUL!K2631="","*",SP_SUL!K2631)</f>
        <v>*</v>
      </c>
      <c r="O2610" s="271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72" t="str">
        <f>IF(SP_SUL!K2632="","*",SP_SUL!K2632)</f>
        <v>*</v>
      </c>
      <c r="O2611" s="272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72" t="str">
        <f>IF(SP_SUL!K2633="","*",SP_SUL!K2633)</f>
        <v>*</v>
      </c>
      <c r="O2612" s="272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71" t="str">
        <f>IF(SP_SUL!K2634="","*",SP_SUL!K2634)</f>
        <v>*</v>
      </c>
      <c r="O2613" s="271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72" t="str">
        <f>IF(SP_SUL!K2635="","*",SP_SUL!K2635)</f>
        <v>*</v>
      </c>
      <c r="O2614" s="272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72" t="str">
        <f>IF(SP_SUL!K2636="","*",SP_SUL!K2636)</f>
        <v>*</v>
      </c>
      <c r="O2615" s="272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71" t="str">
        <f>IF(SP_SUL!K2637="","*",SP_SUL!K2637)</f>
        <v>*</v>
      </c>
      <c r="O2616" s="271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72" t="str">
        <f>IF(SP_SUL!K2638="","*",SP_SUL!K2638)</f>
        <v>*</v>
      </c>
      <c r="O2617" s="272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72" t="str">
        <f>IF(SP_SUL!K2639="","*",SP_SUL!K2639)</f>
        <v>*</v>
      </c>
      <c r="O2618" s="272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71" t="str">
        <f>IF(SP_SUL!K2640="","*",SP_SUL!K2640)</f>
        <v>*</v>
      </c>
      <c r="O2619" s="271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72" t="str">
        <f>IF(SP_SUL!K2641="","*",SP_SUL!K2641)</f>
        <v>*</v>
      </c>
      <c r="O2620" s="272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72" t="str">
        <f>IF(SP_SUL!K2642="","*",SP_SUL!K2642)</f>
        <v>*</v>
      </c>
      <c r="O2621" s="272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71" t="str">
        <f>IF(SP_SUL!K2643="","*",SP_SUL!K2643)</f>
        <v>*</v>
      </c>
      <c r="O2622" s="271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72" t="str">
        <f>IF(SP_SUL!K2644="","*",SP_SUL!K2644)</f>
        <v>*</v>
      </c>
      <c r="O2623" s="272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72" t="str">
        <f>IF(SP_SUL!K2645="","*",SP_SUL!K2645)</f>
        <v>*</v>
      </c>
      <c r="O2624" s="272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71" t="str">
        <f>IF(SP_SUL!K2646="","*",SP_SUL!K2646)</f>
        <v>*</v>
      </c>
      <c r="O2625" s="271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72" t="str">
        <f>IF(SP_SUL!K2647="","*",SP_SUL!K2647)</f>
        <v>*</v>
      </c>
      <c r="O2626" s="272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72" t="str">
        <f>IF(SP_SUL!K2648="","*",SP_SUL!K2648)</f>
        <v>*</v>
      </c>
      <c r="O2627" s="272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71" t="str">
        <f>IF(SP_SUL!K2649="","*",SP_SUL!K2649)</f>
        <v>*</v>
      </c>
      <c r="O2628" s="271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72" t="str">
        <f>IF(SP_SUL!K2650="","*",SP_SUL!K2650)</f>
        <v>*</v>
      </c>
      <c r="O2629" s="272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72" t="str">
        <f>IF(SP_SUL!K2651="","*",SP_SUL!K2651)</f>
        <v>*</v>
      </c>
      <c r="O2630" s="272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71" t="str">
        <f>IF(SP_SUL!K2652="","*",SP_SUL!K2652)</f>
        <v>*</v>
      </c>
      <c r="O2631" s="271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72" t="str">
        <f>IF(SP_SUL!K2653="","*",SP_SUL!K2653)</f>
        <v>*</v>
      </c>
      <c r="O2632" s="272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72" t="str">
        <f>IF(SP_SUL!K2654="","*",SP_SUL!K2654)</f>
        <v>*</v>
      </c>
      <c r="O2633" s="272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71" t="str">
        <f>IF(SP_SUL!K2655="","*",SP_SUL!K2655)</f>
        <v>*</v>
      </c>
      <c r="O2634" s="271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72" t="str">
        <f>IF(SP_SUL!K2656="","*",SP_SUL!K2656)</f>
        <v>*</v>
      </c>
      <c r="O2635" s="272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72" t="str">
        <f>IF(SP_SUL!K2657="","*",SP_SUL!K2657)</f>
        <v>*</v>
      </c>
      <c r="O2636" s="272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71" t="str">
        <f>IF(SP_SUL!K2658="","*",SP_SUL!K2658)</f>
        <v>*</v>
      </c>
      <c r="O2637" s="271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72" t="str">
        <f>IF(SP_SUL!K2659="","*",SP_SUL!K2659)</f>
        <v>*</v>
      </c>
      <c r="O2638" s="272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72" t="str">
        <f>IF(SP_SUL!K2660="","*",SP_SUL!K2660)</f>
        <v>*</v>
      </c>
      <c r="O2639" s="272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71" t="str">
        <f>IF(SP_SUL!K2661="","*",SP_SUL!K2661)</f>
        <v>*</v>
      </c>
      <c r="O2640" s="271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72" t="str">
        <f>IF(SP_SUL!K2662="","*",SP_SUL!K2662)</f>
        <v>*</v>
      </c>
      <c r="O2641" s="272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72" t="str">
        <f>IF(SP_SUL!K2663="","*",SP_SUL!K2663)</f>
        <v>*</v>
      </c>
      <c r="O2642" s="272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71" t="str">
        <f>IF(SP_SUL!K2664="","*",SP_SUL!K2664)</f>
        <v>*</v>
      </c>
      <c r="O2643" s="271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72" t="str">
        <f>IF(SP_SUL!K2665="","*",SP_SUL!K2665)</f>
        <v>*</v>
      </c>
      <c r="O2644" s="272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72" t="str">
        <f>IF(SP_SUL!K2666="","*",SP_SUL!K2666)</f>
        <v>*</v>
      </c>
      <c r="O2645" s="272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71" t="str">
        <f>IF(SP_SUL!K2667="","*",SP_SUL!K2667)</f>
        <v>*</v>
      </c>
      <c r="O2646" s="271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72" t="str">
        <f>IF(SP_SUL!K2668="","*",SP_SUL!K2668)</f>
        <v>*</v>
      </c>
      <c r="O2647" s="272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72" t="str">
        <f>IF(SP_SUL!K2669="","*",SP_SUL!K2669)</f>
        <v>*</v>
      </c>
      <c r="O2648" s="272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71" t="str">
        <f>IF(SP_SUL!K2670="","*",SP_SUL!K2670)</f>
        <v>*</v>
      </c>
      <c r="O2649" s="271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72" t="str">
        <f>IF(SP_SUL!K2671="","*",SP_SUL!K2671)</f>
        <v>*</v>
      </c>
      <c r="O2650" s="272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72" t="str">
        <f>IF(SP_SUL!K2672="","*",SP_SUL!K2672)</f>
        <v>*</v>
      </c>
      <c r="O2651" s="272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71" t="str">
        <f>IF(SP_SUL!K2673="","*",SP_SUL!K2673)</f>
        <v>*</v>
      </c>
      <c r="O2652" s="271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72" t="str">
        <f>IF(SP_SUL!K2674="","*",SP_SUL!K2674)</f>
        <v>*</v>
      </c>
      <c r="O2653" s="272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72" t="str">
        <f>IF(SP_SUL!K2675="","*",SP_SUL!K2675)</f>
        <v>*</v>
      </c>
      <c r="O2654" s="272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71" t="str">
        <f>IF(SP_SUL!K2676="","*",SP_SUL!K2676)</f>
        <v>*</v>
      </c>
      <c r="O2655" s="271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72" t="str">
        <f>IF(SP_SUL!K2677="","*",SP_SUL!K2677)</f>
        <v>*</v>
      </c>
      <c r="O2656" s="272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72" t="str">
        <f>IF(SP_SUL!K2678="","*",SP_SUL!K2678)</f>
        <v>*</v>
      </c>
      <c r="O2657" s="272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71" t="str">
        <f>IF(SP_SUL!K2679="","*",SP_SUL!K2679)</f>
        <v>*</v>
      </c>
      <c r="O2658" s="271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72" t="str">
        <f>IF(SP_SUL!K2680="","*",SP_SUL!K2680)</f>
        <v>*</v>
      </c>
      <c r="O2659" s="272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72" t="str">
        <f>IF(SP_SUL!K2681="","*",SP_SUL!K2681)</f>
        <v>*</v>
      </c>
      <c r="O2660" s="272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71" t="str">
        <f>IF(SP_SUL!K2682="","*",SP_SUL!K2682)</f>
        <v>*</v>
      </c>
      <c r="O2661" s="271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72" t="str">
        <f>IF(SP_SUL!K2683="","*",SP_SUL!K2683)</f>
        <v>*</v>
      </c>
      <c r="O2662" s="272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72" t="str">
        <f>IF(SP_SUL!K2684="","*",SP_SUL!K2684)</f>
        <v>*</v>
      </c>
      <c r="O2663" s="272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71" t="str">
        <f>IF(SP_SUL!K2685="","*",SP_SUL!K2685)</f>
        <v>*</v>
      </c>
      <c r="O2664" s="271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72" t="str">
        <f>IF(SP_SUL!K2686="","*",SP_SUL!K2686)</f>
        <v>*</v>
      </c>
      <c r="O2665" s="272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72" t="str">
        <f>IF(SP_SUL!K2687="","*",SP_SUL!K2687)</f>
        <v>*</v>
      </c>
      <c r="O2666" s="272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71" t="str">
        <f>IF(SP_SUL!K2688="","*",SP_SUL!K2688)</f>
        <v>*</v>
      </c>
      <c r="O2667" s="271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72" t="str">
        <f>IF(SP_SUL!K2689="","*",SP_SUL!K2689)</f>
        <v>*</v>
      </c>
      <c r="O2668" s="272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72" t="str">
        <f>IF(SP_SUL!K2690="","*",SP_SUL!K2690)</f>
        <v>*</v>
      </c>
      <c r="O2669" s="272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71" t="str">
        <f>IF(SP_SUL!K2691="","*",SP_SUL!K2691)</f>
        <v>*</v>
      </c>
      <c r="O2670" s="271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72" t="str">
        <f>IF(SP_SUL!K2692="","*",SP_SUL!K2692)</f>
        <v>*</v>
      </c>
      <c r="O2671" s="272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72" t="str">
        <f>IF(SP_SUL!K2693="","*",SP_SUL!K2693)</f>
        <v>*</v>
      </c>
      <c r="O2672" s="272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71" t="str">
        <f>IF(SP_SUL!K2694="","*",SP_SUL!K2694)</f>
        <v>*</v>
      </c>
      <c r="O2673" s="271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72" t="str">
        <f>IF(SP_SUL!K2695="","*",SP_SUL!K2695)</f>
        <v>*</v>
      </c>
      <c r="O2674" s="272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72" t="str">
        <f>IF(SP_SUL!K2696="","*",SP_SUL!K2696)</f>
        <v>*</v>
      </c>
      <c r="O2675" s="272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71" t="str">
        <f>IF(SP_SUL!K2697="","*",SP_SUL!K2697)</f>
        <v>*</v>
      </c>
      <c r="O2676" s="271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72" t="str">
        <f>IF(SP_SUL!K2698="","*",SP_SUL!K2698)</f>
        <v>*</v>
      </c>
      <c r="O2677" s="272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72" t="str">
        <f>IF(SP_SUL!K2699="","*",SP_SUL!K2699)</f>
        <v>*</v>
      </c>
      <c r="O2678" s="272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71" t="str">
        <f>IF(SP_SUL!K2700="","*",SP_SUL!K2700)</f>
        <v>*</v>
      </c>
      <c r="O2679" s="271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72" t="str">
        <f>IF(SP_SUL!K2701="","*",SP_SUL!K2701)</f>
        <v>*</v>
      </c>
      <c r="O2680" s="272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72" t="str">
        <f>IF(SP_SUL!K2702="","*",SP_SUL!K2702)</f>
        <v>*</v>
      </c>
      <c r="O2681" s="272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71" t="str">
        <f>IF(SP_SUL!K2703="","*",SP_SUL!K2703)</f>
        <v>*</v>
      </c>
      <c r="O2682" s="271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72" t="str">
        <f>IF(SP_SUL!K2704="","*",SP_SUL!K2704)</f>
        <v>*</v>
      </c>
      <c r="O2683" s="272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72" t="str">
        <f>IF(SP_SUL!K2705="","*",SP_SUL!K2705)</f>
        <v>*</v>
      </c>
      <c r="O2684" s="272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71" t="str">
        <f>IF(SP_SUL!K2706="","*",SP_SUL!K2706)</f>
        <v>*</v>
      </c>
      <c r="O2685" s="271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72" t="str">
        <f>IF(SP_SUL!K2707="","*",SP_SUL!K2707)</f>
        <v>*</v>
      </c>
      <c r="O2686" s="272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72" t="str">
        <f>IF(SP_SUL!K2708="","*",SP_SUL!K2708)</f>
        <v>*</v>
      </c>
      <c r="O2687" s="272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71" t="str">
        <f>IF(SP_SUL!K2709="","*",SP_SUL!K2709)</f>
        <v>*</v>
      </c>
      <c r="O2688" s="271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72" t="str">
        <f>IF(SP_SUL!K2710="","*",SP_SUL!K2710)</f>
        <v>*</v>
      </c>
      <c r="O2689" s="272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72" t="str">
        <f>IF(SP_SUL!K2711="","*",SP_SUL!K2711)</f>
        <v>*</v>
      </c>
      <c r="O2690" s="272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71" t="str">
        <f>IF(SP_SUL!K2712="","*",SP_SUL!K2712)</f>
        <v>*</v>
      </c>
      <c r="O2691" s="271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72" t="str">
        <f>IF(SP_SUL!K2713="","*",SP_SUL!K2713)</f>
        <v>*</v>
      </c>
      <c r="O2692" s="272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72" t="str">
        <f>IF(SP_SUL!K2714="","*",SP_SUL!K2714)</f>
        <v>*</v>
      </c>
      <c r="O2693" s="272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71" t="str">
        <f>IF(SP_SUL!K2715="","*",SP_SUL!K2715)</f>
        <v>*</v>
      </c>
      <c r="O2694" s="271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72" t="str">
        <f>IF(SP_SUL!K2716="","*",SP_SUL!K2716)</f>
        <v>*</v>
      </c>
      <c r="O2695" s="272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72" t="str">
        <f>IF(SP_SUL!K2717="","*",SP_SUL!K2717)</f>
        <v>*</v>
      </c>
      <c r="O2696" s="272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71" t="str">
        <f>IF(SP_SUL!K2718="","*",SP_SUL!K2718)</f>
        <v>*</v>
      </c>
      <c r="O2697" s="271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72" t="str">
        <f>IF(SP_SUL!K2719="","*",SP_SUL!K2719)</f>
        <v>*</v>
      </c>
      <c r="O2698" s="272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72" t="str">
        <f>IF(SP_SUL!K2720="","*",SP_SUL!K2720)</f>
        <v>*</v>
      </c>
      <c r="O2699" s="272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71" t="str">
        <f>IF(SP_SUL!K2721="","*",SP_SUL!K2721)</f>
        <v>*</v>
      </c>
      <c r="O2700" s="271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72" t="str">
        <f>IF(SP_SUL!K2722="","*",SP_SUL!K2722)</f>
        <v>*</v>
      </c>
      <c r="O2701" s="272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72" t="str">
        <f>IF(SP_SUL!K2723="","*",SP_SUL!K2723)</f>
        <v>*</v>
      </c>
      <c r="O2702" s="272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71" t="str">
        <f>IF(SP_SUL!K2724="","*",SP_SUL!K2724)</f>
        <v>*</v>
      </c>
      <c r="O2703" s="271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72" t="str">
        <f>IF(SP_SUL!K2725="","*",SP_SUL!K2725)</f>
        <v>*</v>
      </c>
      <c r="O2704" s="272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72" t="str">
        <f>IF(SP_SUL!K2726="","*",SP_SUL!K2726)</f>
        <v>*</v>
      </c>
      <c r="O2705" s="272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71" t="str">
        <f>IF(SP_SUL!K2727="","*",SP_SUL!K2727)</f>
        <v>*</v>
      </c>
      <c r="O2706" s="271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72" t="str">
        <f>IF(SP_SUL!K2728="","*",SP_SUL!K2728)</f>
        <v>*</v>
      </c>
      <c r="O2707" s="272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72" t="str">
        <f>IF(SP_SUL!K2729="","*",SP_SUL!K2729)</f>
        <v>*</v>
      </c>
      <c r="O2708" s="272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71" t="str">
        <f>IF(SP_SUL!K2730="","*",SP_SUL!K2730)</f>
        <v>*</v>
      </c>
      <c r="O2709" s="271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72" t="str">
        <f>IF(SP_SUL!K2731="","*",SP_SUL!K2731)</f>
        <v>*</v>
      </c>
      <c r="O2710" s="272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72" t="str">
        <f>IF(SP_SUL!K2732="","*",SP_SUL!K2732)</f>
        <v>*</v>
      </c>
      <c r="O2711" s="272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71" t="str">
        <f>IF(SP_SUL!K2733="","*",SP_SUL!K2733)</f>
        <v>*</v>
      </c>
      <c r="O2712" s="271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72" t="str">
        <f>IF(SP_SUL!K2734="","*",SP_SUL!K2734)</f>
        <v>*</v>
      </c>
      <c r="O2713" s="272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72" t="str">
        <f>IF(SP_SUL!K2735="","*",SP_SUL!K2735)</f>
        <v>*</v>
      </c>
      <c r="O2714" s="272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71" t="str">
        <f>IF(SP_SUL!K2736="","*",SP_SUL!K2736)</f>
        <v>*</v>
      </c>
      <c r="O2715" s="271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72" t="str">
        <f>IF(SP_SUL!K2737="","*",SP_SUL!K2737)</f>
        <v>*</v>
      </c>
      <c r="O2716" s="272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72" t="str">
        <f>IF(SP_SUL!K2738="","*",SP_SUL!K2738)</f>
        <v>*</v>
      </c>
      <c r="O2717" s="272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71" t="str">
        <f>IF(SP_SUL!K2739="","*",SP_SUL!K2739)</f>
        <v>*</v>
      </c>
      <c r="O2718" s="271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72" t="str">
        <f>IF(SP_SUL!K2740="","*",SP_SUL!K2740)</f>
        <v>*</v>
      </c>
      <c r="O2719" s="272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72" t="str">
        <f>IF(SP_SUL!K2741="","*",SP_SUL!K2741)</f>
        <v>*</v>
      </c>
      <c r="O2720" s="272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71" t="str">
        <f>IF(SP_SUL!K2742="","*",SP_SUL!K2742)</f>
        <v>*</v>
      </c>
      <c r="O2721" s="271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72" t="str">
        <f>IF(SP_SUL!K2743="","*",SP_SUL!K2743)</f>
        <v>*</v>
      </c>
      <c r="O2722" s="272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72" t="str">
        <f>IF(SP_SUL!K2744="","*",SP_SUL!K2744)</f>
        <v>*</v>
      </c>
      <c r="O2723" s="272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71" t="str">
        <f>IF(SP_SUL!K2745="","*",SP_SUL!K2745)</f>
        <v>*</v>
      </c>
      <c r="O2724" s="271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72" t="str">
        <f>IF(SP_SUL!K2746="","*",SP_SUL!K2746)</f>
        <v>*</v>
      </c>
      <c r="O2725" s="272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72" t="str">
        <f>IF(SP_SUL!K2747="","*",SP_SUL!K2747)</f>
        <v>*</v>
      </c>
      <c r="O2726" s="272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71" t="str">
        <f>IF(SP_SUL!K2748="","*",SP_SUL!K2748)</f>
        <v>*</v>
      </c>
      <c r="O2727" s="271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72" t="str">
        <f>IF(SP_SUL!K2749="","*",SP_SUL!K2749)</f>
        <v>*</v>
      </c>
      <c r="O2728" s="272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72" t="str">
        <f>IF(SP_SUL!K2750="","*",SP_SUL!K2750)</f>
        <v>*</v>
      </c>
      <c r="O2729" s="272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71" t="str">
        <f>IF(SP_SUL!K2751="","*",SP_SUL!K2751)</f>
        <v>*</v>
      </c>
      <c r="O2730" s="271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72" t="str">
        <f>IF(SP_SUL!K2752="","*",SP_SUL!K2752)</f>
        <v>*</v>
      </c>
      <c r="O2731" s="272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72" t="str">
        <f>IF(SP_SUL!K2753="","*",SP_SUL!K2753)</f>
        <v>*</v>
      </c>
      <c r="O2732" s="272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71" t="str">
        <f>IF(SP_SUL!K2754="","*",SP_SUL!K2754)</f>
        <v>*</v>
      </c>
      <c r="O2733" s="271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72" t="str">
        <f>IF(SP_SUL!K2755="","*",SP_SUL!K2755)</f>
        <v>*</v>
      </c>
      <c r="O2734" s="272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72" t="str">
        <f>IF(SP_SUL!K2756="","*",SP_SUL!K2756)</f>
        <v>*</v>
      </c>
      <c r="O2735" s="272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71" t="str">
        <f>IF(SP_SUL!K2757="","*",SP_SUL!K2757)</f>
        <v>*</v>
      </c>
      <c r="O2736" s="271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72" t="str">
        <f>IF(SP_SUL!K2758="","*",SP_SUL!K2758)</f>
        <v>*</v>
      </c>
      <c r="O2737" s="272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72" t="str">
        <f>IF(SP_SUL!K2759="","*",SP_SUL!K2759)</f>
        <v>*</v>
      </c>
      <c r="O2738" s="272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71" t="str">
        <f>IF(SP_SUL!K2760="","*",SP_SUL!K2760)</f>
        <v>*</v>
      </c>
      <c r="O2739" s="271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72" t="str">
        <f>IF(SP_SUL!K2761="","*",SP_SUL!K2761)</f>
        <v>*</v>
      </c>
      <c r="O2740" s="272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72" t="str">
        <f>IF(SP_SUL!K2762="","*",SP_SUL!K2762)</f>
        <v>*</v>
      </c>
      <c r="O2741" s="272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71" t="str">
        <f>IF(SP_SUL!K2763="","*",SP_SUL!K2763)</f>
        <v>*</v>
      </c>
      <c r="O2742" s="271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72" t="str">
        <f>IF(SP_SUL!K2764="","*",SP_SUL!K2764)</f>
        <v>*</v>
      </c>
      <c r="O2743" s="272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72" t="str">
        <f>IF(SP_SUL!K2765="","*",SP_SUL!K2765)</f>
        <v>*</v>
      </c>
      <c r="O2744" s="272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71" t="str">
        <f>IF(SP_SUL!K2766="","*",SP_SUL!K2766)</f>
        <v>*</v>
      </c>
      <c r="O2745" s="271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72" t="str">
        <f>IF(SP_SUL!K2767="","*",SP_SUL!K2767)</f>
        <v>*</v>
      </c>
      <c r="O2746" s="272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72" t="str">
        <f>IF(SP_SUL!K2768="","*",SP_SUL!K2768)</f>
        <v>*</v>
      </c>
      <c r="O2747" s="272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71" t="str">
        <f>IF(SP_SUL!K2769="","*",SP_SUL!K2769)</f>
        <v>*</v>
      </c>
      <c r="O2748" s="271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72" t="str">
        <f>IF(SP_SUL!K2770="","*",SP_SUL!K2770)</f>
        <v>*</v>
      </c>
      <c r="O2749" s="272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72" t="str">
        <f>IF(SP_SUL!K2771="","*",SP_SUL!K2771)</f>
        <v>*</v>
      </c>
      <c r="O2750" s="272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71" t="str">
        <f>IF(SP_SUL!K2772="","*",SP_SUL!K2772)</f>
        <v>*</v>
      </c>
      <c r="O2751" s="271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72" t="str">
        <f>IF(SP_SUL!K2773="","*",SP_SUL!K2773)</f>
        <v>*</v>
      </c>
      <c r="O2752" s="272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72" t="str">
        <f>IF(SP_SUL!K2774="","*",SP_SUL!K2774)</f>
        <v>*</v>
      </c>
      <c r="O2753" s="272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71" t="str">
        <f>IF(SP_SUL!K2775="","*",SP_SUL!K2775)</f>
        <v>*</v>
      </c>
      <c r="O2754" s="271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72" t="str">
        <f>IF(SP_SUL!K2776="","*",SP_SUL!K2776)</f>
        <v>*</v>
      </c>
      <c r="O2755" s="272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72" t="str">
        <f>IF(SP_SUL!K2777="","*",SP_SUL!K2777)</f>
        <v>*</v>
      </c>
      <c r="O2756" s="272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71" t="str">
        <f>IF(SP_SUL!K2778="","*",SP_SUL!K2778)</f>
        <v>*</v>
      </c>
      <c r="O2757" s="271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72" t="str">
        <f>IF(SP_SUL!K2779="","*",SP_SUL!K2779)</f>
        <v>*</v>
      </c>
      <c r="O2758" s="272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72" t="str">
        <f>IF(SP_SUL!K2780="","*",SP_SUL!K2780)</f>
        <v>*</v>
      </c>
      <c r="O2759" s="272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71" t="str">
        <f>IF(SP_SUL!K2781="","*",SP_SUL!K2781)</f>
        <v>*</v>
      </c>
      <c r="O2760" s="271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72" t="str">
        <f>IF(SP_SUL!K2782="","*",SP_SUL!K2782)</f>
        <v>*</v>
      </c>
      <c r="O2761" s="272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72" t="str">
        <f>IF(SP_SUL!K2783="","*",SP_SUL!K2783)</f>
        <v>*</v>
      </c>
      <c r="O2762" s="272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71" t="str">
        <f>IF(SP_SUL!K2784="","*",SP_SUL!K2784)</f>
        <v>*</v>
      </c>
      <c r="O2763" s="271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72" t="str">
        <f>IF(SP_SUL!K2785="","*",SP_SUL!K2785)</f>
        <v>*</v>
      </c>
      <c r="O2764" s="272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72" t="str">
        <f>IF(SP_SUL!K2786="","*",SP_SUL!K2786)</f>
        <v>*</v>
      </c>
      <c r="O2765" s="272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71" t="str">
        <f>IF(SP_SUL!K2787="","*",SP_SUL!K2787)</f>
        <v>*</v>
      </c>
      <c r="O2766" s="271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72" t="str">
        <f>IF(SP_SUL!K2788="","*",SP_SUL!K2788)</f>
        <v>*</v>
      </c>
      <c r="O2767" s="272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72" t="str">
        <f>IF(SP_SUL!K2789="","*",SP_SUL!K2789)</f>
        <v>*</v>
      </c>
      <c r="O2768" s="272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71" t="str">
        <f>IF(SP_SUL!K2790="","*",SP_SUL!K2790)</f>
        <v>*</v>
      </c>
      <c r="O2769" s="271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72" t="str">
        <f>IF(SP_SUL!K2791="","*",SP_SUL!K2791)</f>
        <v>*</v>
      </c>
      <c r="O2770" s="272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72" t="str">
        <f>IF(SP_SUL!K2792="","*",SP_SUL!K2792)</f>
        <v>*</v>
      </c>
      <c r="O2771" s="272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71" t="str">
        <f>IF(SP_SUL!K2793="","*",SP_SUL!K2793)</f>
        <v>*</v>
      </c>
      <c r="O2772" s="271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72" t="str">
        <f>IF(SP_SUL!K2794="","*",SP_SUL!K2794)</f>
        <v>*</v>
      </c>
      <c r="O2773" s="272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72" t="str">
        <f>IF(SP_SUL!K2795="","*",SP_SUL!K2795)</f>
        <v>*</v>
      </c>
      <c r="O2774" s="272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71" t="str">
        <f>IF(SP_SUL!K2796="","*",SP_SUL!K2796)</f>
        <v>*</v>
      </c>
      <c r="O2775" s="271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72" t="str">
        <f>IF(SP_SUL!K2797="","*",SP_SUL!K2797)</f>
        <v>*</v>
      </c>
      <c r="O2776" s="272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72" t="str">
        <f>IF(SP_SUL!K2798="","*",SP_SUL!K2798)</f>
        <v>*</v>
      </c>
      <c r="O2777" s="272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71" t="str">
        <f>IF(SP_SUL!K2799="","*",SP_SUL!K2799)</f>
        <v>*</v>
      </c>
      <c r="O2778" s="271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72" t="str">
        <f>IF(SP_SUL!K2800="","*",SP_SUL!K2800)</f>
        <v>*</v>
      </c>
      <c r="O2779" s="272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72" t="str">
        <f>IF(SP_SUL!K2801="","*",SP_SUL!K2801)</f>
        <v>*</v>
      </c>
      <c r="O2780" s="272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71" t="str">
        <f>IF(SP_SUL!K2802="","*",SP_SUL!K2802)</f>
        <v>*</v>
      </c>
      <c r="O2781" s="271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72" t="str">
        <f>IF(SP_SUL!K2803="","*",SP_SUL!K2803)</f>
        <v>*</v>
      </c>
      <c r="O2782" s="272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72" t="str">
        <f>IF(SP_SUL!K2804="","*",SP_SUL!K2804)</f>
        <v>*</v>
      </c>
      <c r="O2783" s="272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71" t="str">
        <f>IF(SP_SUL!K2805="","*",SP_SUL!K2805)</f>
        <v>*</v>
      </c>
      <c r="O2784" s="271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72" t="str">
        <f>IF(SP_SUL!K2806="","*",SP_SUL!K2806)</f>
        <v>*</v>
      </c>
      <c r="O2785" s="272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72" t="str">
        <f>IF(SP_SUL!K2807="","*",SP_SUL!K2807)</f>
        <v>*</v>
      </c>
      <c r="O2786" s="272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71" t="str">
        <f>IF(SP_SUL!K2808="","*",SP_SUL!K2808)</f>
        <v>*</v>
      </c>
      <c r="O2787" s="271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72" t="str">
        <f>IF(SP_SUL!K2809="","*",SP_SUL!K2809)</f>
        <v>*</v>
      </c>
      <c r="O2788" s="272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72" t="str">
        <f>IF(SP_SUL!K2810="","*",SP_SUL!K2810)</f>
        <v>*</v>
      </c>
      <c r="O2789" s="272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71" t="str">
        <f>IF(SP_SUL!K2811="","*",SP_SUL!K2811)</f>
        <v>*</v>
      </c>
      <c r="O2790" s="271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72" t="str">
        <f>IF(SP_SUL!K2812="","*",SP_SUL!K2812)</f>
        <v>*</v>
      </c>
      <c r="O2791" s="272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72" t="str">
        <f>IF(SP_SUL!K2813="","*",SP_SUL!K2813)</f>
        <v>*</v>
      </c>
      <c r="O2792" s="272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71" t="str">
        <f>IF(SP_SUL!K2814="","*",SP_SUL!K2814)</f>
        <v>*</v>
      </c>
      <c r="O2793" s="271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72" t="str">
        <f>IF(SP_SUL!K2815="","*",SP_SUL!K2815)</f>
        <v>*</v>
      </c>
      <c r="O2794" s="272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72" t="str">
        <f>IF(SP_SUL!K2816="","*",SP_SUL!K2816)</f>
        <v>*</v>
      </c>
      <c r="O2795" s="272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71" t="str">
        <f>IF(SP_SUL!K2817="","*",SP_SUL!K2817)</f>
        <v>*</v>
      </c>
      <c r="O2796" s="271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72" t="str">
        <f>IF(SP_SUL!K2818="","*",SP_SUL!K2818)</f>
        <v>*</v>
      </c>
      <c r="O2797" s="272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72" t="str">
        <f>IF(SP_SUL!K2819="","*",SP_SUL!K2819)</f>
        <v>*</v>
      </c>
      <c r="O2798" s="272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71" t="str">
        <f>IF(SP_SUL!K2820="","*",SP_SUL!K2820)</f>
        <v>*</v>
      </c>
      <c r="O2799" s="271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72" t="str">
        <f>IF(SP_SUL!K2821="","*",SP_SUL!K2821)</f>
        <v>*</v>
      </c>
      <c r="O2800" s="272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72" t="str">
        <f>IF(SP_SUL!K2822="","*",SP_SUL!K2822)</f>
        <v>*</v>
      </c>
      <c r="O2801" s="272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71" t="str">
        <f>IF(SP_SUL!K2823="","*",SP_SUL!K2823)</f>
        <v>*</v>
      </c>
      <c r="O2802" s="271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72" t="str">
        <f>IF(SP_SUL!K2824="","*",SP_SUL!K2824)</f>
        <v>*</v>
      </c>
      <c r="O2803" s="272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72" t="str">
        <f>IF(SP_SUL!K2825="","*",SP_SUL!K2825)</f>
        <v>*</v>
      </c>
      <c r="O2804" s="272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71" t="str">
        <f>IF(SP_SUL!K2826="","*",SP_SUL!K2826)</f>
        <v>*</v>
      </c>
      <c r="O2805" s="271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72" t="str">
        <f>IF(SP_SUL!K2827="","*",SP_SUL!K2827)</f>
        <v>*</v>
      </c>
      <c r="O2806" s="272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72" t="str">
        <f>IF(SP_SUL!K2828="","*",SP_SUL!K2828)</f>
        <v>*</v>
      </c>
      <c r="O2807" s="272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71" t="str">
        <f>IF(SP_SUL!K2829="","*",SP_SUL!K2829)</f>
        <v>*</v>
      </c>
      <c r="O2808" s="271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72" t="str">
        <f>IF(SP_SUL!K2830="","*",SP_SUL!K2830)</f>
        <v>*</v>
      </c>
      <c r="O2809" s="272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72" t="str">
        <f>IF(SP_SUL!K2831="","*",SP_SUL!K2831)</f>
        <v>*</v>
      </c>
      <c r="O2810" s="272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71" t="str">
        <f>IF(SP_SUL!K2832="","*",SP_SUL!K2832)</f>
        <v>*</v>
      </c>
      <c r="O2811" s="271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72" t="str">
        <f>IF(SP_SUL!K2833="","*",SP_SUL!K2833)</f>
        <v>*</v>
      </c>
      <c r="O2812" s="272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72" t="str">
        <f>IF(SP_SUL!K2834="","*",SP_SUL!K2834)</f>
        <v>*</v>
      </c>
      <c r="O2813" s="272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71" t="str">
        <f>IF(SP_SUL!K2835="","*",SP_SUL!K2835)</f>
        <v>*</v>
      </c>
      <c r="O2814" s="271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72" t="str">
        <f>IF(SP_SUL!K2836="","*",SP_SUL!K2836)</f>
        <v>*</v>
      </c>
      <c r="O2815" s="272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72" t="str">
        <f>IF(SP_SUL!K2837="","*",SP_SUL!K2837)</f>
        <v>*</v>
      </c>
      <c r="O2816" s="272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71" t="str">
        <f>IF(SP_SUL!K2838="","*",SP_SUL!K2838)</f>
        <v>*</v>
      </c>
      <c r="O2817" s="271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72" t="str">
        <f>IF(SP_SUL!K2839="","*",SP_SUL!K2839)</f>
        <v>*</v>
      </c>
      <c r="O2818" s="272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72" t="str">
        <f>IF(SP_SUL!K2840="","*",SP_SUL!K2840)</f>
        <v>*</v>
      </c>
      <c r="O2819" s="272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71" t="str">
        <f>IF(SP_SUL!K2841="","*",SP_SUL!K2841)</f>
        <v>*</v>
      </c>
      <c r="O2820" s="271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72" t="str">
        <f>IF(SP_SUL!K2842="","*",SP_SUL!K2842)</f>
        <v>*</v>
      </c>
      <c r="O2821" s="272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72" t="str">
        <f>IF(SP_SUL!K2843="","*",SP_SUL!K2843)</f>
        <v>*</v>
      </c>
      <c r="O2822" s="272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71" t="str">
        <f>IF(SP_SUL!K2844="","*",SP_SUL!K2844)</f>
        <v>*</v>
      </c>
      <c r="O2823" s="271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72" t="str">
        <f>IF(SP_SUL!K2845="","*",SP_SUL!K2845)</f>
        <v>*</v>
      </c>
      <c r="O2824" s="272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72" t="str">
        <f>IF(SP_SUL!K2846="","*",SP_SUL!K2846)</f>
        <v>*</v>
      </c>
      <c r="O2825" s="272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71" t="str">
        <f>IF(SP_SUL!K2847="","*",SP_SUL!K2847)</f>
        <v>*</v>
      </c>
      <c r="O2826" s="271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72" t="str">
        <f>IF(SP_SUL!K2848="","*",SP_SUL!K2848)</f>
        <v>*</v>
      </c>
      <c r="O2827" s="272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72" t="str">
        <f>IF(SP_SUL!K2849="","*",SP_SUL!K2849)</f>
        <v>*</v>
      </c>
      <c r="O2828" s="272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71" t="str">
        <f>IF(SP_SUL!K2850="","*",SP_SUL!K2850)</f>
        <v>*</v>
      </c>
      <c r="O2829" s="271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72" t="str">
        <f>IF(SP_SUL!K2851="","*",SP_SUL!K2851)</f>
        <v>*</v>
      </c>
      <c r="O2830" s="272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72" t="str">
        <f>IF(SP_SUL!K2852="","*",SP_SUL!K2852)</f>
        <v>*</v>
      </c>
      <c r="O2831" s="272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71" t="str">
        <f>IF(SP_SUL!K2853="","*",SP_SUL!K2853)</f>
        <v>*</v>
      </c>
      <c r="O2832" s="271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72" t="str">
        <f>IF(SP_SUL!K2854="","*",SP_SUL!K2854)</f>
        <v>*</v>
      </c>
      <c r="O2833" s="272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72" t="str">
        <f>IF(SP_SUL!K2855="","*",SP_SUL!K2855)</f>
        <v>*</v>
      </c>
      <c r="O2834" s="272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71" t="str">
        <f>IF(SP_SUL!K2856="","*",SP_SUL!K2856)</f>
        <v>*</v>
      </c>
      <c r="O2835" s="271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72" t="str">
        <f>IF(SP_SUL!K2857="","*",SP_SUL!K2857)</f>
        <v>*</v>
      </c>
      <c r="O2836" s="272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72" t="str">
        <f>IF(SP_SUL!K2858="","*",SP_SUL!K2858)</f>
        <v>*</v>
      </c>
      <c r="O2837" s="272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71" t="str">
        <f>IF(SP_SUL!K2859="","*",SP_SUL!K2859)</f>
        <v>*</v>
      </c>
      <c r="O2838" s="271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72" t="str">
        <f>IF(SP_SUL!K2860="","*",SP_SUL!K2860)</f>
        <v>*</v>
      </c>
      <c r="O2839" s="272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72" t="str">
        <f>IF(SP_SUL!K2861="","*",SP_SUL!K2861)</f>
        <v>*</v>
      </c>
      <c r="O2840" s="272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71" t="str">
        <f>IF(SP_SUL!K2862="","*",SP_SUL!K2862)</f>
        <v>*</v>
      </c>
      <c r="O2841" s="271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72" t="str">
        <f>IF(SP_SUL!K2863="","*",SP_SUL!K2863)</f>
        <v>*</v>
      </c>
      <c r="O2842" s="272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72" t="str">
        <f>IF(SP_SUL!K2864="","*",SP_SUL!K2864)</f>
        <v>*</v>
      </c>
      <c r="O2843" s="272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71" t="str">
        <f>IF(SP_SUL!K2865="","*",SP_SUL!K2865)</f>
        <v>*</v>
      </c>
      <c r="O2844" s="271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72" t="str">
        <f>IF(SP_SUL!K2866="","*",SP_SUL!K2866)</f>
        <v>*</v>
      </c>
      <c r="O2845" s="272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72" t="str">
        <f>IF(SP_SUL!K2867="","*",SP_SUL!K2867)</f>
        <v>*</v>
      </c>
      <c r="O2846" s="272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71" t="str">
        <f>IF(SP_SUL!K2868="","*",SP_SUL!K2868)</f>
        <v>*</v>
      </c>
      <c r="O2847" s="271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72" t="str">
        <f>IF(SP_SUL!K2869="","*",SP_SUL!K2869)</f>
        <v>*</v>
      </c>
      <c r="O2848" s="272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72" t="str">
        <f>IF(SP_SUL!K2870="","*",SP_SUL!K2870)</f>
        <v>*</v>
      </c>
      <c r="O2849" s="272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71" t="str">
        <f>IF(SP_SUL!K2871="","*",SP_SUL!K2871)</f>
        <v>*</v>
      </c>
      <c r="O2850" s="271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72" t="str">
        <f>IF(SP_SUL!K2872="","*",SP_SUL!K2872)</f>
        <v>*</v>
      </c>
      <c r="O2851" s="272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72" t="str">
        <f>IF(SP_SUL!K2873="","*",SP_SUL!K2873)</f>
        <v>*</v>
      </c>
      <c r="O2852" s="272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71" t="str">
        <f>IF(SP_SUL!K2874="","*",SP_SUL!K2874)</f>
        <v>*</v>
      </c>
      <c r="O2853" s="271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72" t="str">
        <f>IF(SP_SUL!K2875="","*",SP_SUL!K2875)</f>
        <v>*</v>
      </c>
      <c r="O2854" s="272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72" t="str">
        <f>IF(SP_SUL!K2876="","*",SP_SUL!K2876)</f>
        <v>*</v>
      </c>
      <c r="O2855" s="272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71" t="str">
        <f>IF(SP_SUL!K2877="","*",SP_SUL!K2877)</f>
        <v>*</v>
      </c>
      <c r="O2856" s="271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72" t="str">
        <f>IF(SP_SUL!K2878="","*",SP_SUL!K2878)</f>
        <v>*</v>
      </c>
      <c r="O2857" s="272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72" t="str">
        <f>IF(SP_SUL!K2879="","*",SP_SUL!K2879)</f>
        <v>*</v>
      </c>
      <c r="O2858" s="272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71" t="str">
        <f>IF(SP_SUL!K2880="","*",SP_SUL!K2880)</f>
        <v>*</v>
      </c>
      <c r="O2859" s="271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72" t="str">
        <f>IF(SP_SUL!K2881="","*",SP_SUL!K2881)</f>
        <v>*</v>
      </c>
      <c r="O2860" s="272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72" t="str">
        <f>IF(SP_SUL!K2882="","*",SP_SUL!K2882)</f>
        <v>*</v>
      </c>
      <c r="O2861" s="272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71" t="str">
        <f>IF(SP_SUL!K2883="","*",SP_SUL!K2883)</f>
        <v>*</v>
      </c>
      <c r="O2862" s="271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72" t="str">
        <f>IF(SP_SUL!K2884="","*",SP_SUL!K2884)</f>
        <v>*</v>
      </c>
      <c r="O2863" s="272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72" t="str">
        <f>IF(SP_SUL!K2885="","*",SP_SUL!K2885)</f>
        <v>*</v>
      </c>
      <c r="O2864" s="272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71" t="str">
        <f>IF(SP_SUL!K2886="","*",SP_SUL!K2886)</f>
        <v>*</v>
      </c>
      <c r="O2865" s="271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72" t="str">
        <f>IF(SP_SUL!K2887="","*",SP_SUL!K2887)</f>
        <v>*</v>
      </c>
      <c r="O2866" s="272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72" t="str">
        <f>IF(SP_SUL!K2888="","*",SP_SUL!K2888)</f>
        <v>*</v>
      </c>
      <c r="O2867" s="272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71" t="str">
        <f>IF(SP_SUL!K2889="","*",SP_SUL!K2889)</f>
        <v>*</v>
      </c>
      <c r="O2868" s="271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72" t="str">
        <f>IF(SP_SUL!K2890="","*",SP_SUL!K2890)</f>
        <v>*</v>
      </c>
      <c r="O2869" s="272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72" t="str">
        <f>IF(SP_SUL!K2891="","*",SP_SUL!K2891)</f>
        <v>*</v>
      </c>
      <c r="O2870" s="272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71" t="str">
        <f>IF(SP_SUL!K2892="","*",SP_SUL!K2892)</f>
        <v>*</v>
      </c>
      <c r="O2871" s="271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72" t="str">
        <f>IF(SP_SUL!K2893="","*",SP_SUL!K2893)</f>
        <v>*</v>
      </c>
      <c r="O2872" s="272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72" t="str">
        <f>IF(SP_SUL!K2894="","*",SP_SUL!K2894)</f>
        <v>*</v>
      </c>
      <c r="O2873" s="272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71" t="str">
        <f>IF(SP_SUL!K2895="","*",SP_SUL!K2895)</f>
        <v>*</v>
      </c>
      <c r="O2874" s="271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72" t="str">
        <f>IF(SP_SUL!K2896="","*",SP_SUL!K2896)</f>
        <v>*</v>
      </c>
      <c r="O2875" s="272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72" t="str">
        <f>IF(SP_SUL!K2897="","*",SP_SUL!K2897)</f>
        <v>*</v>
      </c>
      <c r="O2876" s="272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71" t="str">
        <f>IF(SP_SUL!K2898="","*",SP_SUL!K2898)</f>
        <v>*</v>
      </c>
      <c r="O2877" s="271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72" t="str">
        <f>IF(SP_SUL!K2899="","*",SP_SUL!K2899)</f>
        <v>*</v>
      </c>
      <c r="O2878" s="272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72" t="str">
        <f>IF(SP_SUL!K2900="","*",SP_SUL!K2900)</f>
        <v>*</v>
      </c>
      <c r="O2879" s="272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71" t="str">
        <f>IF(SP_SUL!K2901="","*",SP_SUL!K2901)</f>
        <v>*</v>
      </c>
      <c r="O2880" s="271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72" t="str">
        <f>IF(SP_SUL!K2902="","*",SP_SUL!K2902)</f>
        <v>*</v>
      </c>
      <c r="O2881" s="272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72" t="str">
        <f>IF(SP_SUL!K2903="","*",SP_SUL!K2903)</f>
        <v>*</v>
      </c>
      <c r="O2882" s="272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71" t="str">
        <f>IF(SP_SUL!K2904="","*",SP_SUL!K2904)</f>
        <v>*</v>
      </c>
      <c r="O2883" s="271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72" t="str">
        <f>IF(SP_SUL!K2905="","*",SP_SUL!K2905)</f>
        <v>*</v>
      </c>
      <c r="O2884" s="272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72" t="str">
        <f>IF(SP_SUL!K2906="","*",SP_SUL!K2906)</f>
        <v>*</v>
      </c>
      <c r="O2885" s="272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71" t="str">
        <f>IF(SP_SUL!K2907="","*",SP_SUL!K2907)</f>
        <v>*</v>
      </c>
      <c r="O2886" s="271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72" t="str">
        <f>IF(SP_SUL!K2908="","*",SP_SUL!K2908)</f>
        <v>*</v>
      </c>
      <c r="O2887" s="272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72" t="str">
        <f>IF(SP_SUL!K2909="","*",SP_SUL!K2909)</f>
        <v>*</v>
      </c>
      <c r="O2888" s="272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71" t="str">
        <f>IF(SP_SUL!K2910="","*",SP_SUL!K2910)</f>
        <v>*</v>
      </c>
      <c r="O2889" s="271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72" t="str">
        <f>IF(SP_SUL!K2911="","*",SP_SUL!K2911)</f>
        <v>*</v>
      </c>
      <c r="O2890" s="272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72" t="str">
        <f>IF(SP_SUL!K2912="","*",SP_SUL!K2912)</f>
        <v>*</v>
      </c>
      <c r="O2891" s="272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71" t="str">
        <f>IF(SP_SUL!K2913="","*",SP_SUL!K2913)</f>
        <v>*</v>
      </c>
      <c r="O2892" s="271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72" t="str">
        <f>IF(SP_SUL!K2914="","*",SP_SUL!K2914)</f>
        <v>*</v>
      </c>
      <c r="O2893" s="272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72" t="str">
        <f>IF(SP_SUL!K2915="","*",SP_SUL!K2915)</f>
        <v>*</v>
      </c>
      <c r="O2894" s="272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71" t="str">
        <f>IF(SP_SUL!K2916="","*",SP_SUL!K2916)</f>
        <v>*</v>
      </c>
      <c r="O2895" s="271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72" t="str">
        <f>IF(SP_SUL!K2917="","*",SP_SUL!K2917)</f>
        <v>*</v>
      </c>
      <c r="O2896" s="272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72" t="str">
        <f>IF(SP_SUL!K2918="","*",SP_SUL!K2918)</f>
        <v>*</v>
      </c>
      <c r="O2897" s="272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71" t="str">
        <f>IF(SP_SUL!K2919="","*",SP_SUL!K2919)</f>
        <v>*</v>
      </c>
      <c r="O2898" s="271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72" t="str">
        <f>IF(SP_SUL!K2920="","*",SP_SUL!K2920)</f>
        <v>*</v>
      </c>
      <c r="O2899" s="272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72" t="str">
        <f>IF(SP_SUL!K2921="","*",SP_SUL!K2921)</f>
        <v>*</v>
      </c>
      <c r="O2900" s="272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71" t="str">
        <f>IF(SP_SUL!K2922="","*",SP_SUL!K2922)</f>
        <v>*</v>
      </c>
      <c r="O2901" s="271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72" t="str">
        <f>IF(SP_SUL!K2923="","*",SP_SUL!K2923)</f>
        <v>*</v>
      </c>
      <c r="O2902" s="272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72" t="str">
        <f>IF(SP_SUL!K2924="","*",SP_SUL!K2924)</f>
        <v>*</v>
      </c>
      <c r="O2903" s="272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71" t="str">
        <f>IF(SP_SUL!K2925="","*",SP_SUL!K2925)</f>
        <v>*</v>
      </c>
      <c r="O2904" s="271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72" t="str">
        <f>IF(SP_SUL!K2926="","*",SP_SUL!K2926)</f>
        <v>*</v>
      </c>
      <c r="O2905" s="272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72" t="str">
        <f>IF(SP_SUL!K2927="","*",SP_SUL!K2927)</f>
        <v>*</v>
      </c>
      <c r="O2906" s="272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71" t="str">
        <f>IF(SP_SUL!K2928="","*",SP_SUL!K2928)</f>
        <v>*</v>
      </c>
      <c r="O2907" s="271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72" t="str">
        <f>IF(SP_SUL!K2929="","*",SP_SUL!K2929)</f>
        <v>*</v>
      </c>
      <c r="O2908" s="272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72" t="str">
        <f>IF(SP_SUL!K2930="","*",SP_SUL!K2930)</f>
        <v>*</v>
      </c>
      <c r="O2909" s="272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71" t="str">
        <f>IF(SP_SUL!K2931="","*",SP_SUL!K2931)</f>
        <v>*</v>
      </c>
      <c r="O2910" s="271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72" t="str">
        <f>IF(SP_SUL!K2932="","*",SP_SUL!K2932)</f>
        <v>*</v>
      </c>
      <c r="O2911" s="272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72" t="str">
        <f>IF(SP_SUL!K2933="","*",SP_SUL!K2933)</f>
        <v>*</v>
      </c>
      <c r="O2912" s="272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71" t="str">
        <f>IF(SP_SUL!K2934="","*",SP_SUL!K2934)</f>
        <v>*</v>
      </c>
      <c r="O2913" s="271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72" t="str">
        <f>IF(SP_SUL!K2935="","*",SP_SUL!K2935)</f>
        <v>*</v>
      </c>
      <c r="O2914" s="272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72" t="str">
        <f>IF(SP_SUL!K2936="","*",SP_SUL!K2936)</f>
        <v>*</v>
      </c>
      <c r="O2915" s="272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71" t="str">
        <f>IF(SP_SUL!K2937="","*",SP_SUL!K2937)</f>
        <v>*</v>
      </c>
      <c r="O2916" s="271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72" t="str">
        <f>IF(SP_SUL!K2938="","*",SP_SUL!K2938)</f>
        <v>*</v>
      </c>
      <c r="O2917" s="272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72" t="str">
        <f>IF(SP_SUL!K2939="","*",SP_SUL!K2939)</f>
        <v>*</v>
      </c>
      <c r="O2918" s="272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71" t="str">
        <f>IF(SP_SUL!K2940="","*",SP_SUL!K2940)</f>
        <v>*</v>
      </c>
      <c r="O2919" s="271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72" t="str">
        <f>IF(SP_SUL!K2941="","*",SP_SUL!K2941)</f>
        <v>*</v>
      </c>
      <c r="O2920" s="272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72" t="str">
        <f>IF(SP_SUL!K2942="","*",SP_SUL!K2942)</f>
        <v>*</v>
      </c>
      <c r="O2921" s="272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71" t="str">
        <f>IF(SP_SUL!K2943="","*",SP_SUL!K2943)</f>
        <v>*</v>
      </c>
      <c r="O2922" s="271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72" t="str">
        <f>IF(SP_SUL!K2944="","*",SP_SUL!K2944)</f>
        <v>*</v>
      </c>
      <c r="O2923" s="272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72" t="str">
        <f>IF(SP_SUL!K2945="","*",SP_SUL!K2945)</f>
        <v>*</v>
      </c>
      <c r="O2924" s="272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71" t="str">
        <f>IF(SP_SUL!K2946="","*",SP_SUL!K2946)</f>
        <v>*</v>
      </c>
      <c r="O2925" s="271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72" t="str">
        <f>IF(SP_SUL!K2947="","*",SP_SUL!K2947)</f>
        <v>*</v>
      </c>
      <c r="O2926" s="272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72" t="str">
        <f>IF(SP_SUL!K2948="","*",SP_SUL!K2948)</f>
        <v>*</v>
      </c>
      <c r="O2927" s="272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71" t="str">
        <f>IF(SP_SUL!K2949="","*",SP_SUL!K2949)</f>
        <v>*</v>
      </c>
      <c r="O2928" s="271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72" t="str">
        <f>IF(SP_SUL!K2950="","*",SP_SUL!K2950)</f>
        <v>*</v>
      </c>
      <c r="O2929" s="272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72" t="str">
        <f>IF(SP_SUL!K2951="","*",SP_SUL!K2951)</f>
        <v>*</v>
      </c>
      <c r="O2930" s="272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71" t="str">
        <f>IF(SP_SUL!K2952="","*",SP_SUL!K2952)</f>
        <v>*</v>
      </c>
      <c r="O2931" s="271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72" t="str">
        <f>IF(SP_SUL!K2953="","*",SP_SUL!K2953)</f>
        <v>*</v>
      </c>
      <c r="O2932" s="272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72" t="str">
        <f>IF(SP_SUL!K2954="","*",SP_SUL!K2954)</f>
        <v>*</v>
      </c>
      <c r="O2933" s="272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71" t="str">
        <f>IF(SP_SUL!K2955="","*",SP_SUL!K2955)</f>
        <v>*</v>
      </c>
      <c r="O2934" s="271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72" t="str">
        <f>IF(SP_SUL!K2956="","*",SP_SUL!K2956)</f>
        <v>*</v>
      </c>
      <c r="O2935" s="272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72" t="str">
        <f>IF(SP_SUL!K2957="","*",SP_SUL!K2957)</f>
        <v>*</v>
      </c>
      <c r="O2936" s="272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71" t="str">
        <f>IF(SP_SUL!K2958="","*",SP_SUL!K2958)</f>
        <v>*</v>
      </c>
      <c r="O2937" s="271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72" t="str">
        <f>IF(SP_SUL!K2959="","*",SP_SUL!K2959)</f>
        <v>*</v>
      </c>
      <c r="O2938" s="272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72" t="str">
        <f>IF(SP_SUL!K2960="","*",SP_SUL!K2960)</f>
        <v>*</v>
      </c>
      <c r="O2939" s="272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71" t="str">
        <f>IF(SP_SUL!K2961="","*",SP_SUL!K2961)</f>
        <v>*</v>
      </c>
      <c r="O2940" s="271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72" t="str">
        <f>IF(SP_SUL!K2962="","*",SP_SUL!K2962)</f>
        <v>*</v>
      </c>
      <c r="O2941" s="272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72" t="str">
        <f>IF(SP_SUL!K2963="","*",SP_SUL!K2963)</f>
        <v>*</v>
      </c>
      <c r="O2942" s="272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71" t="str">
        <f>IF(SP_SUL!K2964="","*",SP_SUL!K2964)</f>
        <v>*</v>
      </c>
      <c r="O2943" s="271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72" t="str">
        <f>IF(SP_SUL!K2965="","*",SP_SUL!K2965)</f>
        <v>*</v>
      </c>
      <c r="O2944" s="272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72" t="str">
        <f>IF(SP_SUL!K2966="","*",SP_SUL!K2966)</f>
        <v>*</v>
      </c>
      <c r="O2945" s="272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71" t="str">
        <f>IF(SP_SUL!K2967="","*",SP_SUL!K2967)</f>
        <v>*</v>
      </c>
      <c r="O2946" s="271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72" t="str">
        <f>IF(SP_SUL!K2968="","*",SP_SUL!K2968)</f>
        <v>*</v>
      </c>
      <c r="O2947" s="272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72" t="str">
        <f>IF(SP_SUL!K2969="","*",SP_SUL!K2969)</f>
        <v>*</v>
      </c>
      <c r="O2948" s="272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71" t="str">
        <f>IF(SP_SUL!K2970="","*",SP_SUL!K2970)</f>
        <v>*</v>
      </c>
      <c r="O2949" s="271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72" t="str">
        <f>IF(SP_SUL!K2971="","*",SP_SUL!K2971)</f>
        <v>*</v>
      </c>
      <c r="O2950" s="272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72" t="str">
        <f>IF(SP_SUL!K2972="","*",SP_SUL!K2972)</f>
        <v>*</v>
      </c>
      <c r="O2951" s="272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71" t="str">
        <f>IF(SP_SUL!K2973="","*",SP_SUL!K2973)</f>
        <v>*</v>
      </c>
      <c r="O2952" s="271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72" t="str">
        <f>IF(SP_SUL!K2974="","*",SP_SUL!K2974)</f>
        <v>*</v>
      </c>
      <c r="O2953" s="272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72" t="str">
        <f>IF(SP_SUL!K2975="","*",SP_SUL!K2975)</f>
        <v>*</v>
      </c>
      <c r="O2954" s="272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71" t="str">
        <f>IF(SP_SUL!K2976="","*",SP_SUL!K2976)</f>
        <v>*</v>
      </c>
      <c r="O2955" s="271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72" t="str">
        <f>IF(SP_SUL!K2977="","*",SP_SUL!K2977)</f>
        <v>*</v>
      </c>
      <c r="O2956" s="272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72" t="str">
        <f>IF(SP_SUL!K2978="","*",SP_SUL!K2978)</f>
        <v>*</v>
      </c>
      <c r="O2957" s="272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71" t="str">
        <f>IF(SP_SUL!K2979="","*",SP_SUL!K2979)</f>
        <v>*</v>
      </c>
      <c r="O2958" s="271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72" t="str">
        <f>IF(SP_SUL!K2980="","*",SP_SUL!K2980)</f>
        <v>*</v>
      </c>
      <c r="O2959" s="272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72" t="str">
        <f>IF(SP_SUL!K2981="","*",SP_SUL!K2981)</f>
        <v>*</v>
      </c>
      <c r="O2960" s="272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71" t="str">
        <f>IF(SP_SUL!K2982="","*",SP_SUL!K2982)</f>
        <v>*</v>
      </c>
      <c r="O2961" s="271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72" t="str">
        <f>IF(SP_SUL!K2983="","*",SP_SUL!K2983)</f>
        <v>*</v>
      </c>
      <c r="O2962" s="272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72" t="str">
        <f>IF(SP_SUL!K2984="","*",SP_SUL!K2984)</f>
        <v>*</v>
      </c>
      <c r="O2963" s="272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71" t="str">
        <f>IF(SP_SUL!K2985="","*",SP_SUL!K2985)</f>
        <v>*</v>
      </c>
      <c r="O2964" s="271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72" t="str">
        <f>IF(SP_SUL!K2986="","*",SP_SUL!K2986)</f>
        <v>*</v>
      </c>
      <c r="O2965" s="272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72" t="str">
        <f>IF(SP_SUL!K2987="","*",SP_SUL!K2987)</f>
        <v>*</v>
      </c>
      <c r="O2966" s="272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71" t="str">
        <f>IF(SP_SUL!K2988="","*",SP_SUL!K2988)</f>
        <v>*</v>
      </c>
      <c r="O2967" s="271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72" t="str">
        <f>IF(SP_SUL!K2989="","*",SP_SUL!K2989)</f>
        <v>*</v>
      </c>
      <c r="O2968" s="272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72" t="str">
        <f>IF(SP_SUL!K2990="","*",SP_SUL!K2990)</f>
        <v>*</v>
      </c>
      <c r="O2969" s="272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71" t="str">
        <f>IF(SP_SUL!K2991="","*",SP_SUL!K2991)</f>
        <v>*</v>
      </c>
      <c r="O2970" s="271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72" t="str">
        <f>IF(SP_SUL!K2992="","*",SP_SUL!K2992)</f>
        <v>*</v>
      </c>
      <c r="O2971" s="272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72" t="str">
        <f>IF(SP_SUL!K2993="","*",SP_SUL!K2993)</f>
        <v>*</v>
      </c>
      <c r="O2972" s="272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71" t="str">
        <f>IF(SP_SUL!K2994="","*",SP_SUL!K2994)</f>
        <v>*</v>
      </c>
      <c r="O2973" s="271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72" t="str">
        <f>IF(SP_SUL!K2995="","*",SP_SUL!K2995)</f>
        <v>*</v>
      </c>
      <c r="O2974" s="272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72" t="str">
        <f>IF(SP_SUL!K2996="","*",SP_SUL!K2996)</f>
        <v>*</v>
      </c>
      <c r="O2975" s="272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71" t="str">
        <f>IF(SP_SUL!K2997="","*",SP_SUL!K2997)</f>
        <v>*</v>
      </c>
      <c r="O2976" s="271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72" t="str">
        <f>IF(SP_SUL!K2998="","*",SP_SUL!K2998)</f>
        <v>*</v>
      </c>
      <c r="O2977" s="272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72" t="str">
        <f>IF(SP_SUL!K2999="","*",SP_SUL!K2999)</f>
        <v>*</v>
      </c>
      <c r="O2978" s="272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71" t="str">
        <f>IF(SP_SUL!K3000="","*",SP_SUL!K3000)</f>
        <v>*</v>
      </c>
      <c r="O2979" s="271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72" t="str">
        <f>IF(SP_SUL!K3001="","*",SP_SUL!K3001)</f>
        <v>*</v>
      </c>
      <c r="O2980" s="272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72" t="str">
        <f>IF(SP_SUL!K3002="","*",SP_SUL!K3002)</f>
        <v>*</v>
      </c>
      <c r="O2981" s="272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71" t="str">
        <f>IF(SP_SUL!K3003="","*",SP_SUL!K3003)</f>
        <v>*</v>
      </c>
      <c r="O2982" s="271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72" t="str">
        <f>IF(SP_SUL!K3004="","*",SP_SUL!K3004)</f>
        <v>*</v>
      </c>
      <c r="O2983" s="272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72" t="str">
        <f>IF(SP_SUL!K3005="","*",SP_SUL!K3005)</f>
        <v>*</v>
      </c>
      <c r="O2984" s="272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71" t="str">
        <f>IF(SP_SUL!K3006="","*",SP_SUL!K3006)</f>
        <v>*</v>
      </c>
      <c r="O2985" s="271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72" t="str">
        <f>IF(SP_SUL!K3007="","*",SP_SUL!K3007)</f>
        <v>*</v>
      </c>
      <c r="O2986" s="272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72" t="str">
        <f>IF(SP_SUL!K3008="","*",SP_SUL!K3008)</f>
        <v>*</v>
      </c>
      <c r="O2987" s="272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71" t="str">
        <f>IF(SP_SUL!K3009="","*",SP_SUL!K3009)</f>
        <v>*</v>
      </c>
      <c r="O2988" s="271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72" t="str">
        <f>IF(SP_SUL!K3010="","*",SP_SUL!K3010)</f>
        <v>*</v>
      </c>
      <c r="O2989" s="272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72" t="str">
        <f>IF(SP_SUL!K3011="","*",SP_SUL!K3011)</f>
        <v>*</v>
      </c>
      <c r="O2990" s="272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71" t="str">
        <f>IF(SP_SUL!K3012="","*",SP_SUL!K3012)</f>
        <v>*</v>
      </c>
      <c r="O2991" s="271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72" t="str">
        <f>IF(SP_SUL!K3013="","*",SP_SUL!K3013)</f>
        <v>*</v>
      </c>
      <c r="O2992" s="272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72" t="str">
        <f>IF(SP_SUL!K3014="","*",SP_SUL!K3014)</f>
        <v>*</v>
      </c>
      <c r="O2993" s="272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71" t="str">
        <f>IF(SP_SUL!K3015="","*",SP_SUL!K3015)</f>
        <v>*</v>
      </c>
      <c r="O2994" s="271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72" t="str">
        <f>IF(SP_SUL!K3016="","*",SP_SUL!K3016)</f>
        <v>*</v>
      </c>
      <c r="O2995" s="272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72" t="str">
        <f>IF(SP_SUL!K3017="","*",SP_SUL!K3017)</f>
        <v>*</v>
      </c>
      <c r="O2996" s="272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71" t="str">
        <f>IF(SP_SUL!K3018="","*",SP_SUL!K3018)</f>
        <v>*</v>
      </c>
      <c r="O2997" s="271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72" t="str">
        <f>IF(SP_SUL!K3019="","*",SP_SUL!K3019)</f>
        <v>*</v>
      </c>
      <c r="O2998" s="272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72" t="str">
        <f>IF(SP_SUL!K3020="","*",SP_SUL!K3020)</f>
        <v>*</v>
      </c>
      <c r="O2999" s="272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71" t="str">
        <f>IF(SP_SUL!K3021="","*",SP_SUL!K3021)</f>
        <v>*</v>
      </c>
      <c r="O3000" s="271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1141</v>
      </c>
    </row>
  </sheetData>
  <autoFilter ref="A2:Y3000" xr:uid="{D1126E52-FA3F-4EAC-A720-DDE9797BEFF6}">
    <filterColumn colId="5">
      <filters>
        <dateGroupItem year="2025" month="12" day="4" dateTimeGrouping="day"/>
      </filters>
    </filterColumn>
    <filterColumn colId="6">
      <filters>
        <filter val="V85"/>
        <filter val="V89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1142</v>
      </c>
      <c r="C2" s="96" t="s">
        <v>854</v>
      </c>
      <c r="D2" s="96" t="s">
        <v>856</v>
      </c>
      <c r="E2" s="96" t="s">
        <v>1143</v>
      </c>
      <c r="F2" s="96" t="s">
        <v>1144</v>
      </c>
      <c r="G2" s="96" t="s">
        <v>1145</v>
      </c>
      <c r="H2" s="96" t="s">
        <v>1146</v>
      </c>
      <c r="I2" s="96" t="s">
        <v>1147</v>
      </c>
      <c r="J2" s="96" t="s">
        <v>1148</v>
      </c>
      <c r="K2" s="132" t="s">
        <v>1149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SIM</v>
      </c>
      <c r="C53" s="122">
        <f>IF(SP_SUL!B55="","*",SP_SUL!B55)</f>
        <v>45994</v>
      </c>
      <c r="D53" s="122" t="str">
        <f>IF(SP_SUL!D55="","*",SP_SUL!D55)</f>
        <v>A74</v>
      </c>
      <c r="E53" s="122" t="str">
        <f>IF(SP_SUL!H55="","*",SP_SUL!H55)</f>
        <v>ZBVZQB</v>
      </c>
      <c r="F53" s="138" t="str">
        <f>IF(SP_SUL!M55="","*",SP_SUL!M55)</f>
        <v>ZQBZBV-ZYU</v>
      </c>
      <c r="G53" s="122" t="str">
        <f>IF(SP_SUL!I55="","*",SP_SUL!I55)</f>
        <v>ZYU2</v>
      </c>
      <c r="H53" s="122" t="str">
        <f>IF(SP_SUL!AB55="","*",SP_SUL!AB55)</f>
        <v>FIXO</v>
      </c>
      <c r="I53" s="122" t="str">
        <f>IF(SP_SUL!AC55="","*",SP_SUL!AC55)</f>
        <v>ACIONAMENTO</v>
      </c>
      <c r="J53" s="123">
        <f>IF(SP_SUL!AA55="","*",SP_SUL!AA55)</f>
        <v>1</v>
      </c>
      <c r="K53" s="135">
        <f>IF(SP_SUL!AD55="","*",SP_SUL!AD55)</f>
        <v>0.375</v>
      </c>
    </row>
    <row r="54" spans="2:11" s="124" customFormat="1" hidden="1">
      <c r="B54" s="121" t="str">
        <f>IF(SP_SUL!Y56="","*",SP_SUL!Y56)</f>
        <v>OPORTUNIDADE</v>
      </c>
      <c r="C54" s="122">
        <f>IF(SP_SUL!B56="","*",SP_SUL!B56)</f>
        <v>45994</v>
      </c>
      <c r="D54" s="122" t="str">
        <f>IF(SP_SUL!D56="","*",SP_SUL!D56)</f>
        <v>W59</v>
      </c>
      <c r="E54" s="122" t="str">
        <f>IF(SP_SUL!H56="","*",SP_SUL!H56)</f>
        <v>-</v>
      </c>
      <c r="F54" s="138" t="str">
        <f>IF(SP_SUL!M56="","*",SP_SUL!M56)</f>
        <v>ZDS-ZQB</v>
      </c>
      <c r="G54" s="122" t="str">
        <f>IF(SP_SUL!I56="","*",SP_SUL!I56)</f>
        <v>-</v>
      </c>
      <c r="H54" s="122" t="str">
        <f>IF(SP_SUL!AB56="","*",SP_SUL!AB56)</f>
        <v>FIXO</v>
      </c>
      <c r="I54" s="122" t="str">
        <f>IF(SP_SUL!AC56="","*",SP_SUL!AC56)</f>
        <v>ACIONAMENTO</v>
      </c>
      <c r="J54" s="123" t="str">
        <f>IF(SP_SUL!AA56="","*",SP_SUL!AA56)</f>
        <v>1 ( Cotona)</v>
      </c>
      <c r="K54" s="135">
        <f>IF(SP_SUL!AD56="","*",SP_SUL!AD56)</f>
        <v>0.33333333333333331</v>
      </c>
    </row>
    <row r="55" spans="2:11" s="124" customFormat="1" hidden="1">
      <c r="B55" s="121" t="str">
        <f>IF(SP_SUL!Y57="","*",SP_SUL!Y57)</f>
        <v>OPORTUNIDADE</v>
      </c>
      <c r="C55" s="122">
        <f>IF(SP_SUL!B57="","*",SP_SUL!B57)</f>
        <v>45994</v>
      </c>
      <c r="D55" s="122" t="str">
        <f>IF(SP_SUL!D57="","*",SP_SUL!D57)</f>
        <v>V89</v>
      </c>
      <c r="E55" s="122" t="str">
        <f>IF(SP_SUL!H57="","*",SP_SUL!H57)</f>
        <v>ZYU1</v>
      </c>
      <c r="F55" s="138" t="str">
        <f>IF(SP_SUL!M57="","*",SP_SUL!M57)</f>
        <v>ZXI-ZVK</v>
      </c>
      <c r="G55" s="122" t="str">
        <f>IF(SP_SUL!I57="","*",SP_SUL!I57)</f>
        <v>ZYU1</v>
      </c>
      <c r="H55" s="122" t="str">
        <f>IF(SP_SUL!AB57="","*",SP_SUL!AB57)</f>
        <v>FIXO</v>
      </c>
      <c r="I55" s="122" t="str">
        <f>IF(SP_SUL!AC57="","*",SP_SUL!AC57)</f>
        <v>ACIONAMENTO</v>
      </c>
      <c r="J55" s="123">
        <f>IF(SP_SUL!AA57="","*",SP_SUL!AA57)</f>
        <v>1</v>
      </c>
      <c r="K55" s="135">
        <f>IF(SP_SUL!AD57="","*",SP_SUL!AD57)</f>
        <v>0.33333333333333331</v>
      </c>
    </row>
    <row r="56" spans="2:11" s="124" customFormat="1" hidden="1">
      <c r="B56" s="121" t="str">
        <f>IF(SP_SUL!Y58="","*",SP_SUL!Y58)</f>
        <v>OPORTUNIDADE</v>
      </c>
      <c r="C56" s="122">
        <f>IF(SP_SUL!B58="","*",SP_SUL!B58)</f>
        <v>45994</v>
      </c>
      <c r="D56" s="122" t="str">
        <f>IF(SP_SUL!D58="","*",SP_SUL!D58)</f>
        <v>OSMAR (TMA-677)</v>
      </c>
      <c r="E56" s="122" t="str">
        <f>IF(SP_SUL!H58="","*",SP_SUL!H58)</f>
        <v>-</v>
      </c>
      <c r="F56" s="138" t="str">
        <f>IF(SP_SUL!M58="","*",SP_SUL!M58)</f>
        <v>ZYU</v>
      </c>
      <c r="G56" s="122" t="str">
        <f>IF(SP_SUL!I58="","*",SP_SUL!I58)</f>
        <v>-</v>
      </c>
      <c r="H56" s="122" t="str">
        <f>IF(SP_SUL!AB58="","*",SP_SUL!AB58)</f>
        <v>-</v>
      </c>
      <c r="I56" s="122" t="str">
        <f>IF(SP_SUL!AC58="","*",SP_SUL!AC58)</f>
        <v>*</v>
      </c>
      <c r="J56" s="123" t="str">
        <f>IF(SP_SUL!AA58="","*",SP_SUL!AA58)</f>
        <v>-</v>
      </c>
      <c r="K56" s="135" t="str">
        <f>IF(SP_SUL!AD58="","*",SP_SUL!AD58)</f>
        <v>-</v>
      </c>
    </row>
    <row r="57" spans="2:11" s="124" customFormat="1" hidden="1">
      <c r="B57" s="121" t="str">
        <f>IF(SP_SUL!Y59="","*",SP_SUL!Y59)</f>
        <v>OPORTUNIDADE</v>
      </c>
      <c r="C57" s="122">
        <f>IF(SP_SUL!B59="","*",SP_SUL!B59)</f>
        <v>45994</v>
      </c>
      <c r="D57" s="122" t="str">
        <f>IF(SP_SUL!D59="","*",SP_SUL!D59)</f>
        <v>ROGÉRIO (TP-730)</v>
      </c>
      <c r="E57" s="122" t="str">
        <f>IF(SP_SUL!H59="","*",SP_SUL!H59)</f>
        <v>-</v>
      </c>
      <c r="F57" s="138" t="str">
        <f>IF(SP_SUL!M59="","*",SP_SUL!M59)</f>
        <v>ZFY</v>
      </c>
      <c r="G57" s="122" t="str">
        <f>IF(SP_SUL!I59="","*",SP_SUL!I59)</f>
        <v>-</v>
      </c>
      <c r="H57" s="122" t="str">
        <f>IF(SP_SUL!AB59="","*",SP_SUL!AB59)</f>
        <v>*</v>
      </c>
      <c r="I57" s="122" t="str">
        <f>IF(SP_SUL!AC59="","*",SP_SUL!AC59)</f>
        <v>-</v>
      </c>
      <c r="J57" s="123" t="str">
        <f>IF(SP_SUL!AA59="","*",SP_SUL!AA59)</f>
        <v>-</v>
      </c>
      <c r="K57" s="135" t="str">
        <f>IF(SP_SUL!AD59="","*",SP_SUL!AD59)</f>
        <v>-</v>
      </c>
    </row>
    <row r="58" spans="2:11" s="124" customFormat="1" hidden="1">
      <c r="B58" s="121" t="str">
        <f>IF(SP_SUL!Y60="","*",SP_SUL!Y60)</f>
        <v>OPORTUNIDADE</v>
      </c>
      <c r="C58" s="122">
        <f>IF(SP_SUL!B60="","*",SP_SUL!B60)</f>
        <v>45994</v>
      </c>
      <c r="D58" s="122" t="str">
        <f>IF(SP_SUL!D60="","*",SP_SUL!D60)</f>
        <v>EDSON (TP-780)</v>
      </c>
      <c r="E58" s="122" t="str">
        <f>IF(SP_SUL!H60="","*",SP_SUL!H60)</f>
        <v>-</v>
      </c>
      <c r="F58" s="138" t="str">
        <f>IF(SP_SUL!M60="","*",SP_SUL!M60)</f>
        <v>ZFY</v>
      </c>
      <c r="G58" s="122" t="str">
        <f>IF(SP_SUL!I60="","*",SP_SUL!I60)</f>
        <v>-</v>
      </c>
      <c r="H58" s="122" t="str">
        <f>IF(SP_SUL!AB60="","*",SP_SUL!AB60)</f>
        <v>-</v>
      </c>
      <c r="I58" s="122" t="str">
        <f>IF(SP_SUL!AC60="","*",SP_SUL!AC60)</f>
        <v>-</v>
      </c>
      <c r="J58" s="123" t="str">
        <f>IF(SP_SUL!AA60="","*",SP_SUL!AA60)</f>
        <v>-</v>
      </c>
      <c r="K58" s="135" t="str">
        <f>IF(SP_SUL!AD60="","*",SP_SUL!AD60)</f>
        <v>-</v>
      </c>
    </row>
    <row r="59" spans="2:11" s="124" customFormat="1" hidden="1">
      <c r="B59" s="121" t="str">
        <f>IF(SP_SUL!Y61="","*",SP_SUL!Y61)</f>
        <v>OPORTUNIDADE</v>
      </c>
      <c r="C59" s="122">
        <f>IF(SP_SUL!B61="","*",SP_SUL!B61)</f>
        <v>45994</v>
      </c>
      <c r="D59" s="122" t="str">
        <f>IF(SP_SUL!D61="","*",SP_SUL!D61)</f>
        <v>ROBSON (TF-701)</v>
      </c>
      <c r="E59" s="122" t="str">
        <f>IF(SP_SUL!H61="","*",SP_SUL!H61)</f>
        <v>-</v>
      </c>
      <c r="F59" s="138" t="str">
        <f>IF(SP_SUL!M61="","*",SP_SUL!M61)</f>
        <v>ZPS-ZAL</v>
      </c>
      <c r="G59" s="122" t="str">
        <f>IF(SP_SUL!I61="","*",SP_SUL!I61)</f>
        <v>-</v>
      </c>
      <c r="H59" s="122" t="str">
        <f>IF(SP_SUL!AB61="","*",SP_SUL!AB61)</f>
        <v>*</v>
      </c>
      <c r="I59" s="122" t="str">
        <f>IF(SP_SUL!AC61="","*",SP_SUL!AC61)</f>
        <v>-</v>
      </c>
      <c r="J59" s="123" t="str">
        <f>IF(SP_SUL!AA61="","*",SP_SUL!AA61)</f>
        <v>-</v>
      </c>
      <c r="K59" s="135" t="str">
        <f>IF(SP_SUL!AD61="","*",SP_SUL!AD61)</f>
        <v>-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N57</v>
      </c>
      <c r="E60" s="122" t="str">
        <f>IF(SP_SUL!H62="","*",SP_SUL!H62)</f>
        <v>185ZXP2</v>
      </c>
      <c r="F60" s="138" t="str">
        <f>IF(SP_SUL!M62="","*",SP_SUL!M62)</f>
        <v>185ZXP-ZCR</v>
      </c>
      <c r="G60" s="122" t="str">
        <f>IF(SP_SUL!I62="","*",SP_SUL!I62)</f>
        <v>ZCR</v>
      </c>
      <c r="H60" s="122" t="str">
        <f>IF(SP_SUL!AB62="","*",SP_SUL!AB62)</f>
        <v>FIXO + ESCALA</v>
      </c>
      <c r="I60" s="122" t="str">
        <f>IF(SP_SUL!AC62="","*",SP_SUL!AC62)</f>
        <v>AGD ACIONAMENTO PCM</v>
      </c>
      <c r="J60" s="123" t="str">
        <f>IF(SP_SUL!AA62="","*",SP_SUL!AA62)</f>
        <v>1 (Cotona + Maquinista Escala)</v>
      </c>
      <c r="K60" s="135">
        <f>IF(SP_SUL!AD62="","*",SP_SUL!AD62)</f>
        <v>0.33333333333333331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OPORTUNIDADE</v>
      </c>
      <c r="C62" s="122">
        <f>IF(SP_SUL!B64="","*",SP_SUL!B64)</f>
        <v>45994</v>
      </c>
      <c r="D62" s="122" t="str">
        <f>IF(SP_SUL!D64="","*",SP_SUL!D64)</f>
        <v>FRANCENILDO (TF-513)</v>
      </c>
      <c r="E62" s="122" t="str">
        <f>IF(SP_SUL!H64="","*",SP_SUL!H64)</f>
        <v>-</v>
      </c>
      <c r="F62" s="138" t="str">
        <f>IF(SP_SUL!M64="","*",SP_SUL!M64)</f>
        <v>ZKE-ZWW</v>
      </c>
      <c r="G62" s="122" t="str">
        <f>IF(SP_SUL!I64="","*",SP_SUL!I64)</f>
        <v>-</v>
      </c>
      <c r="H62" s="122" t="str">
        <f>IF(SP_SUL!AB64="","*",SP_SUL!AB64)</f>
        <v>-</v>
      </c>
      <c r="I62" s="122" t="str">
        <f>IF(SP_SUL!AC64="","*",SP_SUL!AC64)</f>
        <v>-</v>
      </c>
      <c r="J62" s="123" t="str">
        <f>IF(SP_SUL!AA64="","*",SP_SUL!AA64)</f>
        <v>-</v>
      </c>
      <c r="K62" s="135" t="str">
        <f>IF(SP_SUL!AD64="","*",SP_SUL!AD64)</f>
        <v>-</v>
      </c>
    </row>
    <row r="63" spans="2:11" s="124" customFormat="1" hidden="1">
      <c r="B63" s="121" t="str">
        <f>IF(SP_SUL!Y65="","*",SP_SUL!Y65)</f>
        <v>OPORTUNIDADE</v>
      </c>
      <c r="C63" s="122">
        <f>IF(SP_SUL!B65="","*",SP_SUL!B65)</f>
        <v>45994</v>
      </c>
      <c r="D63" s="122" t="str">
        <f>IF(SP_SUL!D65="","*",SP_SUL!D65)</f>
        <v>DIEGO (TP-681)</v>
      </c>
      <c r="E63" s="122" t="str">
        <f>IF(SP_SUL!H65="","*",SP_SUL!H65)</f>
        <v>-</v>
      </c>
      <c r="F63" s="138" t="str">
        <f>IF(SP_SUL!M65="","*",SP_SUL!M65)</f>
        <v>ZEJ-ZEV</v>
      </c>
      <c r="G63" s="122" t="str">
        <f>IF(SP_SUL!I65="","*",SP_SUL!I65)</f>
        <v>-</v>
      </c>
      <c r="H63" s="122" t="str">
        <f>IF(SP_SUL!AB65="","*",SP_SUL!AB65)</f>
        <v>-</v>
      </c>
      <c r="I63" s="122" t="str">
        <f>IF(SP_SUL!AC65="","*",SP_SUL!AC65)</f>
        <v>-</v>
      </c>
      <c r="J63" s="123" t="str">
        <f>IF(SP_SUL!AA65="","*",SP_SUL!AA65)</f>
        <v>-</v>
      </c>
      <c r="K63" s="135" t="str">
        <f>IF(SP_SUL!AD65="","*",SP_SUL!AD65)</f>
        <v>-</v>
      </c>
    </row>
    <row r="64" spans="2:11" s="124" customFormat="1" hidden="1">
      <c r="B64" s="121" t="str">
        <f>IF(SP_SUL!Y66="","*",SP_SUL!Y66)</f>
        <v>OPORTUNIDADE</v>
      </c>
      <c r="C64" s="122">
        <f>IF(SP_SUL!B66="","*",SP_SUL!B66)</f>
        <v>45994</v>
      </c>
      <c r="D64" s="122" t="str">
        <f>IF(SP_SUL!D66="","*",SP_SUL!D66)</f>
        <v>A87</v>
      </c>
      <c r="E64" s="122" t="str">
        <f>IF(SP_SUL!H66="","*",SP_SUL!H66)</f>
        <v>K67ZEV2</v>
      </c>
      <c r="F64" s="138" t="str">
        <f>IF(SP_SUL!M66="","*",SP_SUL!M66)</f>
        <v>ZEV-ZBV</v>
      </c>
      <c r="G64" s="122" t="str">
        <f>IF(SP_SUL!I66="","*",SP_SUL!I66)</f>
        <v>ZBV</v>
      </c>
      <c r="H64" s="122" t="str">
        <f>IF(SP_SUL!AB66="","*",SP_SUL!AB66)</f>
        <v>FIXO</v>
      </c>
      <c r="I64" s="122" t="str">
        <f>IF(SP_SUL!AC66="","*",SP_SUL!AC66)</f>
        <v>ACIONAMENTO</v>
      </c>
      <c r="J64" s="123">
        <f>IF(SP_SUL!AA66="","*",SP_SUL!AA66)</f>
        <v>1</v>
      </c>
      <c r="K64" s="135">
        <f>IF(SP_SUL!AD66="","*",SP_SUL!AD66)</f>
        <v>0.29166666666666669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OPORTUNIDADE</v>
      </c>
      <c r="C66" s="122">
        <f>IF(SP_SUL!B68="","*",SP_SUL!B68)</f>
        <v>45994</v>
      </c>
      <c r="D66" s="122" t="str">
        <f>IF(SP_SUL!D68="","*",SP_SUL!D68)</f>
        <v>ADENILSON (TP-512)</v>
      </c>
      <c r="E66" s="122" t="str">
        <f>IF(SP_SUL!H68="","*",SP_SUL!H68)</f>
        <v>-</v>
      </c>
      <c r="F66" s="138" t="str">
        <f>IF(SP_SUL!M68="","*",SP_SUL!M68)</f>
        <v>ZWI-ZYQ</v>
      </c>
      <c r="G66" s="122" t="str">
        <f>IF(SP_SUL!I68="","*",SP_SUL!I68)</f>
        <v>-</v>
      </c>
      <c r="H66" s="122" t="str">
        <f>IF(SP_SUL!AB68="","*",SP_SUL!AB68)</f>
        <v>-</v>
      </c>
      <c r="I66" s="122" t="str">
        <f>IF(SP_SUL!AC68="","*",SP_SUL!AC68)</f>
        <v>*</v>
      </c>
      <c r="J66" s="123" t="str">
        <f>IF(SP_SUL!AA68="","*",SP_SUL!AA68)</f>
        <v>-</v>
      </c>
      <c r="K66" s="135" t="str">
        <f>IF(SP_SUL!AD68="","*",SP_SUL!AD68)</f>
        <v>-</v>
      </c>
    </row>
    <row r="67" spans="2:11" s="124" customFormat="1" hidden="1">
      <c r="B67" s="121" t="str">
        <f>IF(SP_SUL!Y69="","*",SP_SUL!Y69)</f>
        <v>OPORTUNIDADE</v>
      </c>
      <c r="C67" s="122">
        <f>IF(SP_SUL!B69="","*",SP_SUL!B69)</f>
        <v>45994</v>
      </c>
      <c r="D67" s="122" t="str">
        <f>IF(SP_SUL!D69="","*",SP_SUL!D69)</f>
        <v>CAIQUE (TP-869)</v>
      </c>
      <c r="E67" s="122" t="str">
        <f>IF(SP_SUL!H69="","*",SP_SUL!H69)</f>
        <v>-</v>
      </c>
      <c r="F67" s="138" t="str">
        <f>IF(SP_SUL!M69="","*",SP_SUL!M69)</f>
        <v>ZWI-ZYQ</v>
      </c>
      <c r="G67" s="122" t="str">
        <f>IF(SP_SUL!I69="","*",SP_SUL!I69)</f>
        <v>-</v>
      </c>
      <c r="H67" s="122" t="str">
        <f>IF(SP_SUL!AB69="","*",SP_SUL!AB69)</f>
        <v>-</v>
      </c>
      <c r="I67" s="122" t="str">
        <f>IF(SP_SUL!AC69="","*",SP_SUL!AC69)</f>
        <v>-</v>
      </c>
      <c r="J67" s="123" t="str">
        <f>IF(SP_SUL!AA69="","*",SP_SUL!AA69)</f>
        <v>-</v>
      </c>
      <c r="K67" s="135" t="str">
        <f>IF(SP_SUL!AD69="","*",SP_SUL!AD69)</f>
        <v>-</v>
      </c>
    </row>
    <row r="68" spans="2:11" s="124" customFormat="1" hidden="1">
      <c r="B68" s="121" t="str">
        <f>IF(SP_SUL!Y70="","*",SP_SUL!Y70)</f>
        <v>OPORTUNIDADE</v>
      </c>
      <c r="C68" s="122">
        <f>IF(SP_SUL!B70="","*",SP_SUL!B70)</f>
        <v>45994</v>
      </c>
      <c r="D68" s="122" t="str">
        <f>IF(SP_SUL!D70="","*",SP_SUL!D70)</f>
        <v>MATEUS (TP-809)</v>
      </c>
      <c r="E68" s="122" t="str">
        <f>IF(SP_SUL!H70="","*",SP_SUL!H70)</f>
        <v>*</v>
      </c>
      <c r="F68" s="138" t="str">
        <f>IF(SP_SUL!M70="","*",SP_SUL!M70)</f>
        <v>ZWI-ZYQ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-</v>
      </c>
      <c r="J68" s="123" t="str">
        <f>IF(SP_SUL!AA70="","*",SP_SUL!AA70)</f>
        <v>-</v>
      </c>
      <c r="K68" s="135" t="str">
        <f>IF(SP_SUL!AD70="","*",SP_SUL!AD70)</f>
        <v>-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*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OPORTUNIDADE</v>
      </c>
      <c r="C70" s="122">
        <f>IF(SP_SUL!B72="","*",SP_SUL!B72)</f>
        <v>45994</v>
      </c>
      <c r="D70" s="122" t="str">
        <f>IF(SP_SUL!D72="","*",SP_SUL!D72)</f>
        <v>A85</v>
      </c>
      <c r="E70" s="122" t="str">
        <f>IF(SP_SUL!H72="","*",SP_SUL!H72)</f>
        <v>K67ZEV2</v>
      </c>
      <c r="F70" s="138" t="str">
        <f>IF(SP_SUL!M72="","*",SP_SUL!M72)</f>
        <v>ZEV-ZXW</v>
      </c>
      <c r="G70" s="122" t="str">
        <f>IF(SP_SUL!I72="","*",SP_SUL!I72)</f>
        <v>ZXW</v>
      </c>
      <c r="H70" s="122" t="str">
        <f>IF(SP_SUL!AB72="","*",SP_SUL!AB72)</f>
        <v>FIXO</v>
      </c>
      <c r="I70" s="122" t="str">
        <f>IF(SP_SUL!AC72="","*",SP_SUL!AC72)</f>
        <v>ACIONAMENTO</v>
      </c>
      <c r="J70" s="123">
        <f>IF(SP_SUL!AA72="","*",SP_SUL!AA72)</f>
        <v>1</v>
      </c>
      <c r="K70" s="135">
        <f>IF(SP_SUL!AD72="","*",SP_SUL!AD72)</f>
        <v>0.3125</v>
      </c>
    </row>
    <row r="71" spans="2:11" s="124" customFormat="1" hidden="1">
      <c r="B71" s="121" t="str">
        <f>IF(SP_SUL!Y73="","*",SP_SUL!Y73)</f>
        <v>OPORTUNIDADE</v>
      </c>
      <c r="C71" s="122">
        <f>IF(SP_SUL!B73="","*",SP_SUL!B73)</f>
        <v>45994</v>
      </c>
      <c r="D71" s="122" t="str">
        <f>IF(SP_SUL!D73="","*",SP_SUL!D73)</f>
        <v>EDSON (TP-719)</v>
      </c>
      <c r="E71" s="122" t="str">
        <f>IF(SP_SUL!H73="","*",SP_SUL!H73)</f>
        <v>-</v>
      </c>
      <c r="F71" s="138" t="str">
        <f>IF(SP_SUL!M73="","*",SP_SUL!M73)</f>
        <v>ZWU-ZDC</v>
      </c>
      <c r="G71" s="122" t="str">
        <f>IF(SP_SUL!I73="","*",SP_SUL!I73)</f>
        <v>-</v>
      </c>
      <c r="H71" s="122" t="str">
        <f>IF(SP_SUL!AB73="","*",SP_SUL!AB73)</f>
        <v>-</v>
      </c>
      <c r="I71" s="122" t="str">
        <f>IF(SP_SUL!AC73="","*",SP_SUL!AC73)</f>
        <v>-</v>
      </c>
      <c r="J71" s="123" t="str">
        <f>IF(SP_SUL!AA73="","*",SP_SUL!AA73)</f>
        <v>-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OPORTUNIDADE</v>
      </c>
      <c r="C72" s="122">
        <f>IF(SP_SUL!B74="","*",SP_SUL!B74)</f>
        <v>45994</v>
      </c>
      <c r="D72" s="122" t="str">
        <f>IF(SP_SUL!D74="","*",SP_SUL!D74)</f>
        <v>HUELTON (TP-725)</v>
      </c>
      <c r="E72" s="122" t="str">
        <f>IF(SP_SUL!H74="","*",SP_SUL!H74)</f>
        <v>-</v>
      </c>
      <c r="F72" s="138" t="str">
        <f>IF(SP_SUL!M74="","*",SP_SUL!M74)</f>
        <v>ZGP</v>
      </c>
      <c r="G72" s="122" t="str">
        <f>IF(SP_SUL!I74="","*",SP_SUL!I74)</f>
        <v>-</v>
      </c>
      <c r="H72" s="122" t="str">
        <f>IF(SP_SUL!AB74="","*",SP_SUL!AB74)</f>
        <v>-</v>
      </c>
      <c r="I72" s="122" t="str">
        <f>IF(SP_SUL!AC74="","*",SP_SUL!AC74)</f>
        <v>-</v>
      </c>
      <c r="J72" s="123" t="str">
        <f>IF(SP_SUL!AA74="","*",SP_SUL!AA74)</f>
        <v>-</v>
      </c>
      <c r="K72" s="135" t="str">
        <f>IF(SP_SUL!AD74="","*",SP_SUL!AD74)</f>
        <v>-</v>
      </c>
    </row>
    <row r="73" spans="2:11" s="124" customFormat="1" hidden="1">
      <c r="B73" s="121" t="str">
        <f>IF(SP_SUL!Y75="","*",SP_SUL!Y75)</f>
        <v>OPORTUNIDADE</v>
      </c>
      <c r="C73" s="122">
        <f>IF(SP_SUL!B75="","*",SP_SUL!B75)</f>
        <v>45994</v>
      </c>
      <c r="D73" s="122" t="str">
        <f>IF(SP_SUL!D75="","*",SP_SUL!D75)</f>
        <v>V85</v>
      </c>
      <c r="E73" s="122" t="str">
        <f>IF(SP_SUL!H75="","*",SP_SUL!H75)</f>
        <v>109ZPT2</v>
      </c>
      <c r="F73" s="138" t="str">
        <f>IF(SP_SUL!M75="","*",SP_SUL!M75)</f>
        <v>ZGM1</v>
      </c>
      <c r="G73" s="122" t="str">
        <f>IF(SP_SUL!I75="","*",SP_SUL!I75)</f>
        <v>ZPTZDR</v>
      </c>
      <c r="H73" s="122" t="str">
        <f>IF(SP_SUL!AB75="","*",SP_SUL!AB75)</f>
        <v>FIXO</v>
      </c>
      <c r="I73" s="122" t="str">
        <f>IF(SP_SUL!AC75="","*",SP_SUL!AC75)</f>
        <v>ACIONAMENTO</v>
      </c>
      <c r="J73" s="123">
        <f>IF(SP_SUL!AA75="","*",SP_SUL!AA75)</f>
        <v>1</v>
      </c>
      <c r="K73" s="135">
        <f>IF(SP_SUL!AD75="","*",SP_SUL!AD75)</f>
        <v>0.25</v>
      </c>
    </row>
    <row r="74" spans="2:11" s="124" customFormat="1" hidden="1">
      <c r="B74" s="121" t="str">
        <f>IF(SP_SUL!Y76="","*",SP_SUL!Y76)</f>
        <v>OPORTUNIDADE</v>
      </c>
      <c r="C74" s="122">
        <f>IF(SP_SUL!B76="","*",SP_SUL!B76)</f>
        <v>45994</v>
      </c>
      <c r="D74" s="122" t="str">
        <f>IF(SP_SUL!D76="","*",SP_SUL!D76)</f>
        <v>DIEGO (TF-42)</v>
      </c>
      <c r="E74" s="122" t="str">
        <f>IF(SP_SUL!H76="","*",SP_SUL!H76)</f>
        <v>-</v>
      </c>
      <c r="F74" s="138" t="str">
        <f>IF(SP_SUL!M76="","*",SP_SUL!M76)</f>
        <v>ZGM-109</v>
      </c>
      <c r="G74" s="122" t="str">
        <f>IF(SP_SUL!I76="","*",SP_SUL!I76)</f>
        <v>-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OPORTUNIDADE</v>
      </c>
      <c r="C75" s="122">
        <f>IF(SP_SUL!B77="","*",SP_SUL!B77)</f>
        <v>45994</v>
      </c>
      <c r="D75" s="122" t="str">
        <f>IF(SP_SUL!D77="","*",SP_SUL!D77)</f>
        <v>V97</v>
      </c>
      <c r="E75" s="122" t="str">
        <f>IF(SP_SUL!H77="","*",SP_SUL!H77)</f>
        <v>ZPT</v>
      </c>
      <c r="F75" s="138" t="str">
        <f>IF(SP_SUL!M77="","*",SP_SUL!M77)</f>
        <v>ZPT-ZPG</v>
      </c>
      <c r="G75" s="122" t="str">
        <f>IF(SP_SUL!I77="","*",SP_SUL!I77)</f>
        <v>ZPG</v>
      </c>
      <c r="H75" s="122" t="str">
        <f>IF(SP_SUL!AB77="","*",SP_SUL!AB77)</f>
        <v>FIXO</v>
      </c>
      <c r="I75" s="122" t="str">
        <f>IF(SP_SUL!AC77="","*",SP_SUL!AC77)</f>
        <v>ACIONAMENTO</v>
      </c>
      <c r="J75" s="123">
        <f>IF(SP_SUL!AA77="","*",SP_SUL!AA77)</f>
        <v>1</v>
      </c>
      <c r="K75" s="135">
        <f>IF(SP_SUL!AD77="","*",SP_SUL!AD77)</f>
        <v>0.33333333333333331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>
      <c r="B78" s="121" t="str">
        <f>IF(SP_SUL!Y80="","*",SP_SUL!Y80)</f>
        <v>OPORTUNIDADE</v>
      </c>
      <c r="C78" s="122">
        <f>IF(SP_SUL!B80="","*",SP_SUL!B80)</f>
        <v>45995</v>
      </c>
      <c r="D78" s="122" t="str">
        <f>IF(SP_SUL!D80="","*",SP_SUL!D80)</f>
        <v>W59</v>
      </c>
      <c r="E78" s="122" t="str">
        <f>IF(SP_SUL!H80="","*",SP_SUL!H80)</f>
        <v>ZYU1</v>
      </c>
      <c r="F78" s="138" t="str">
        <f>IF(SP_SUL!M80="","*",SP_SUL!M80)</f>
        <v>ZDS-ZQB</v>
      </c>
      <c r="G78" s="122" t="str">
        <f>IF(SP_SUL!I80="","*",SP_SUL!I80)</f>
        <v>ZYU1</v>
      </c>
      <c r="H78" s="122" t="str">
        <f>IF(SP_SUL!AB80="","*",SP_SUL!AB80)</f>
        <v>FIXO</v>
      </c>
      <c r="I78" s="122" t="str">
        <f>IF(SP_SUL!AC80="","*",SP_SUL!AC80)</f>
        <v>ACIONAMENTO</v>
      </c>
      <c r="J78" s="123">
        <f>IF(SP_SUL!AA80="","*",SP_SUL!AA80)</f>
        <v>1</v>
      </c>
      <c r="K78" s="135">
        <f>IF(SP_SUL!AD80="","*",SP_SUL!AD80)</f>
        <v>0.33333333333333331</v>
      </c>
    </row>
    <row r="79" spans="2:11" s="124" customFormat="1">
      <c r="B79" s="121" t="str">
        <f>IF(SP_SUL!Y81="","*",SP_SUL!Y81)</f>
        <v>SIM</v>
      </c>
      <c r="C79" s="122">
        <f>IF(SP_SUL!B81="","*",SP_SUL!B81)</f>
        <v>45995</v>
      </c>
      <c r="D79" s="122" t="str">
        <f>IF(SP_SUL!D81="","*",SP_SUL!D81)</f>
        <v>V89</v>
      </c>
      <c r="E79" s="122" t="str">
        <f>IF(SP_SUL!H81="","*",SP_SUL!H81)</f>
        <v>ZYU1</v>
      </c>
      <c r="F79" s="138" t="str">
        <f>IF(SP_SUL!M81="","*",SP_SUL!M81)</f>
        <v>ZXI-ZVK</v>
      </c>
      <c r="G79" s="122" t="str">
        <f>IF(SP_SUL!I81="","*",SP_SUL!I81)</f>
        <v>ZYU1</v>
      </c>
      <c r="H79" s="122" t="str">
        <f>IF(SP_SUL!AB81="","*",SP_SUL!AB81)</f>
        <v>FIXO</v>
      </c>
      <c r="I79" s="122" t="str">
        <f>IF(SP_SUL!AC81="","*",SP_SUL!AC81)</f>
        <v>ACIONAMENTO</v>
      </c>
      <c r="J79" s="123">
        <f>IF(SP_SUL!AA81="","*",SP_SUL!AA81)</f>
        <v>1</v>
      </c>
      <c r="K79" s="135">
        <f>IF(SP_SUL!AD81="","*",SP_SUL!AD81)</f>
        <v>0.33333333333333331</v>
      </c>
    </row>
    <row r="80" spans="2:11" s="124" customFormat="1">
      <c r="B80" s="121" t="str">
        <f>IF(SP_SUL!Y82="","*",SP_SUL!Y82)</f>
        <v>OPORTUNIDADE</v>
      </c>
      <c r="C80" s="122">
        <f>IF(SP_SUL!B82="","*",SP_SUL!B82)</f>
        <v>45995</v>
      </c>
      <c r="D80" s="122" t="str">
        <f>IF(SP_SUL!D82="","*",SP_SUL!D82)</f>
        <v>ROGÉRIO (TP-730)</v>
      </c>
      <c r="E80" s="122" t="str">
        <f>IF(SP_SUL!H82="","*",SP_SUL!H82)</f>
        <v>-</v>
      </c>
      <c r="F80" s="138" t="str">
        <f>IF(SP_SUL!M82="","*",SP_SUL!M82)</f>
        <v>ZYU</v>
      </c>
      <c r="G80" s="122" t="str">
        <f>IF(SP_SUL!I82="","*",SP_SUL!I82)</f>
        <v>-</v>
      </c>
      <c r="H80" s="122" t="str">
        <f>IF(SP_SUL!AB82="","*",SP_SUL!AB82)</f>
        <v>-</v>
      </c>
      <c r="I80" s="122" t="str">
        <f>IF(SP_SUL!AC82="","*",SP_SUL!AC82)</f>
        <v>-</v>
      </c>
      <c r="J80" s="123" t="str">
        <f>IF(SP_SUL!AA82="","*",SP_SUL!AA82)</f>
        <v>-</v>
      </c>
      <c r="K80" s="135" t="str">
        <f>IF(SP_SUL!AD82="","*",SP_SUL!AD82)</f>
        <v>-</v>
      </c>
    </row>
    <row r="81" spans="2:11" s="124" customFormat="1">
      <c r="B81" s="121" t="str">
        <f>IF(SP_SUL!Y83="","*",SP_SUL!Y83)</f>
        <v>OPORTUNIDADE</v>
      </c>
      <c r="C81" s="122">
        <f>IF(SP_SUL!B83="","*",SP_SUL!B83)</f>
        <v>45995</v>
      </c>
      <c r="D81" s="122" t="str">
        <f>IF(SP_SUL!D83="","*",SP_SUL!D83)</f>
        <v>EDSON (TP-780)</v>
      </c>
      <c r="E81" s="122" t="str">
        <f>IF(SP_SUL!H83="","*",SP_SUL!H83)</f>
        <v>-</v>
      </c>
      <c r="F81" s="138" t="str">
        <f>IF(SP_SUL!M83="","*",SP_SUL!M83)</f>
        <v>ZYU</v>
      </c>
      <c r="G81" s="122" t="str">
        <f>IF(SP_SUL!I83="","*",SP_SUL!I83)</f>
        <v>-</v>
      </c>
      <c r="H81" s="122" t="str">
        <f>IF(SP_SUL!AB83="","*",SP_SUL!AB83)</f>
        <v>-</v>
      </c>
      <c r="I81" s="122" t="str">
        <f>IF(SP_SUL!AC83="","*",SP_SUL!AC83)</f>
        <v>-</v>
      </c>
      <c r="J81" s="123" t="str">
        <f>IF(SP_SUL!AA83="","*",SP_SUL!AA83)</f>
        <v>-</v>
      </c>
      <c r="K81" s="135" t="str">
        <f>IF(SP_SUL!AD83="","*",SP_SUL!AD83)</f>
        <v>-</v>
      </c>
    </row>
    <row r="82" spans="2:11" s="124" customFormat="1">
      <c r="B82" s="121" t="str">
        <f>IF(SP_SUL!Y84="","*",SP_SUL!Y84)</f>
        <v>OPORTUNIDADE</v>
      </c>
      <c r="C82" s="122">
        <f>IF(SP_SUL!B84="","*",SP_SUL!B84)</f>
        <v>45995</v>
      </c>
      <c r="D82" s="122" t="str">
        <f>IF(SP_SUL!D84="","*",SP_SUL!D84)</f>
        <v>ROBSON (TP-729)</v>
      </c>
      <c r="E82" s="122" t="str">
        <f>IF(SP_SUL!H84="","*",SP_SUL!H84)</f>
        <v>-</v>
      </c>
      <c r="F82" s="138" t="str">
        <f>IF(SP_SUL!M84="","*",SP_SUL!M84)</f>
        <v>ZFY</v>
      </c>
      <c r="G82" s="122" t="str">
        <f>IF(SP_SUL!I84="","*",SP_SUL!I84)</f>
        <v>-</v>
      </c>
      <c r="H82" s="122" t="str">
        <f>IF(SP_SUL!AB84="","*",SP_SUL!AB84)</f>
        <v>-</v>
      </c>
      <c r="I82" s="122" t="str">
        <f>IF(SP_SUL!AC84="","*",SP_SUL!AC84)</f>
        <v>-</v>
      </c>
      <c r="J82" s="123" t="str">
        <f>IF(SP_SUL!AA84="","*",SP_SUL!AA84)</f>
        <v>-</v>
      </c>
      <c r="K82" s="135" t="str">
        <f>IF(SP_SUL!AD84="","*",SP_SUL!AD84)</f>
        <v>-</v>
      </c>
    </row>
    <row r="83" spans="2:11" s="124" customFormat="1">
      <c r="B83" s="121" t="str">
        <f>IF(SP_SUL!Y85="","*",SP_SUL!Y85)</f>
        <v>OPORTUNIDADE</v>
      </c>
      <c r="C83" s="122">
        <f>IF(SP_SUL!B85="","*",SP_SUL!B85)</f>
        <v>45995</v>
      </c>
      <c r="D83" s="122" t="str">
        <f>IF(SP_SUL!D85="","*",SP_SUL!D85)</f>
        <v>ROBSON (TF-701)</v>
      </c>
      <c r="E83" s="122" t="str">
        <f>IF(SP_SUL!H85="","*",SP_SUL!H85)</f>
        <v>-</v>
      </c>
      <c r="F83" s="138" t="str">
        <f>IF(SP_SUL!M85="","*",SP_SUL!M85)</f>
        <v>ZPS-ZAL</v>
      </c>
      <c r="G83" s="122" t="str">
        <f>IF(SP_SUL!I85="","*",SP_SUL!I85)</f>
        <v>-</v>
      </c>
      <c r="H83" s="122" t="str">
        <f>IF(SP_SUL!AB85="","*",SP_SUL!AB85)</f>
        <v>-</v>
      </c>
      <c r="I83" s="122" t="str">
        <f>IF(SP_SUL!AC85="","*",SP_SUL!AC85)</f>
        <v>-</v>
      </c>
      <c r="J83" s="123" t="str">
        <f>IF(SP_SUL!AA85="","*",SP_SUL!AA85)</f>
        <v>-</v>
      </c>
      <c r="K83" s="135" t="str">
        <f>IF(SP_SUL!AD85="","*",SP_SUL!AD85)</f>
        <v>-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>
      <c r="B85" s="121" t="str">
        <f>IF(SP_SUL!Y87="","*",SP_SUL!Y87)</f>
        <v>OPORTUNIDADE</v>
      </c>
      <c r="C85" s="122">
        <f>IF(SP_SUL!B87="","*",SP_SUL!B87)</f>
        <v>45995</v>
      </c>
      <c r="D85" s="122" t="str">
        <f>IF(SP_SUL!D87="","*",SP_SUL!D87)</f>
        <v>GEOVANIO (TF-675)</v>
      </c>
      <c r="E85" s="122" t="str">
        <f>IF(SP_SUL!H87="","*",SP_SUL!H87)</f>
        <v>K91ZWW1</v>
      </c>
      <c r="F85" s="138" t="str">
        <f>IF(SP_SUL!M87="","*",SP_SUL!M87)</f>
        <v>ZWW-ZKW</v>
      </c>
      <c r="G85" s="122" t="str">
        <f>IF(SP_SUL!I87="","*",SP_SUL!I87)</f>
        <v>-</v>
      </c>
      <c r="H85" s="122" t="str">
        <f>IF(SP_SUL!AB87="","*",SP_SUL!AB87)</f>
        <v>-</v>
      </c>
      <c r="I85" s="122" t="str">
        <f>IF(SP_SUL!AC87="","*",SP_SUL!AC87)</f>
        <v>-</v>
      </c>
      <c r="J85" s="123" t="str">
        <f>IF(SP_SUL!AA87="","*",SP_SUL!AA87)</f>
        <v>-</v>
      </c>
      <c r="K85" s="135" t="str">
        <f>IF(SP_SUL!AD87="","*",SP_SUL!AD87)</f>
        <v>-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>
      <c r="B87" s="121" t="str">
        <f>IF(SP_SUL!Y89="","*",SP_SUL!Y89)</f>
        <v>OPORTUNIDADE</v>
      </c>
      <c r="C87" s="122">
        <f>IF(SP_SUL!B89="","*",SP_SUL!B89)</f>
        <v>45995</v>
      </c>
      <c r="D87" s="122" t="str">
        <f>IF(SP_SUL!D89="","*",SP_SUL!D89)</f>
        <v>ADENILSON (TP-512)</v>
      </c>
      <c r="E87" s="122">
        <f>IF(SP_SUL!H89="","*",SP_SUL!H89)</f>
        <v>1231212</v>
      </c>
      <c r="F87" s="138" t="str">
        <f>IF(SP_SUL!M89="","*",SP_SUL!M89)</f>
        <v>ZWI-ZYQ</v>
      </c>
      <c r="G87" s="122" t="str">
        <f>IF(SP_SUL!I89="","*",SP_SUL!I89)</f>
        <v>-</v>
      </c>
      <c r="H87" s="122" t="str">
        <f>IF(SP_SUL!AB89="","*",SP_SUL!AB89)</f>
        <v>-</v>
      </c>
      <c r="I87" s="122" t="str">
        <f>IF(SP_SUL!AC89="","*",SP_SUL!AC89)</f>
        <v>*</v>
      </c>
      <c r="J87" s="123" t="str">
        <f>IF(SP_SUL!AA89="","*",SP_SUL!AA89)</f>
        <v>-</v>
      </c>
      <c r="K87" s="135" t="str">
        <f>IF(SP_SUL!AD89="","*",SP_SUL!AD89)</f>
        <v>-</v>
      </c>
    </row>
    <row r="88" spans="2:11" s="124" customFormat="1">
      <c r="B88" s="121" t="str">
        <f>IF(SP_SUL!Y90="","*",SP_SUL!Y90)</f>
        <v>OPORTUNIDADE</v>
      </c>
      <c r="C88" s="122">
        <f>IF(SP_SUL!B90="","*",SP_SUL!B90)</f>
        <v>45995</v>
      </c>
      <c r="D88" s="122" t="str">
        <f>IF(SP_SUL!D90="","*",SP_SUL!D90)</f>
        <v>CAIQUE (TP-869)</v>
      </c>
      <c r="E88" s="122">
        <f>IF(SP_SUL!H90="","*",SP_SUL!H90)</f>
        <v>1231212</v>
      </c>
      <c r="F88" s="138" t="str">
        <f>IF(SP_SUL!M90="","*",SP_SUL!M90)</f>
        <v>ZWI-ZYQ</v>
      </c>
      <c r="G88" s="122" t="str">
        <f>IF(SP_SUL!I90="","*",SP_SUL!I90)</f>
        <v>-</v>
      </c>
      <c r="H88" s="122" t="str">
        <f>IF(SP_SUL!AB90="","*",SP_SUL!AB90)</f>
        <v>-</v>
      </c>
      <c r="I88" s="122" t="str">
        <f>IF(SP_SUL!AC90="","*",SP_SUL!AC90)</f>
        <v>-</v>
      </c>
      <c r="J88" s="123" t="str">
        <f>IF(SP_SUL!AA90="","*",SP_SUL!AA90)</f>
        <v>-</v>
      </c>
      <c r="K88" s="135" t="str">
        <f>IF(SP_SUL!AD90="","*",SP_SUL!AD90)</f>
        <v>-</v>
      </c>
    </row>
    <row r="89" spans="2:11" s="124" customFormat="1">
      <c r="B89" s="121" t="str">
        <f>IF(SP_SUL!Y91="","*",SP_SUL!Y91)</f>
        <v>OPORTUNIDADE</v>
      </c>
      <c r="C89" s="122">
        <f>IF(SP_SUL!B91="","*",SP_SUL!B91)</f>
        <v>45995</v>
      </c>
      <c r="D89" s="122" t="str">
        <f>IF(SP_SUL!D91="","*",SP_SUL!D91)</f>
        <v>MATEUS (TP-809)</v>
      </c>
      <c r="E89" s="122">
        <f>IF(SP_SUL!H91="","*",SP_SUL!H91)</f>
        <v>1231212</v>
      </c>
      <c r="F89" s="138" t="str">
        <f>IF(SP_SUL!M91="","*",SP_SUL!M91)</f>
        <v>ZWI-ZYQ</v>
      </c>
      <c r="G89" s="122" t="str">
        <f>IF(SP_SUL!I91="","*",SP_SUL!I91)</f>
        <v>-</v>
      </c>
      <c r="H89" s="122" t="str">
        <f>IF(SP_SUL!AB91="","*",SP_SUL!AB91)</f>
        <v>*</v>
      </c>
      <c r="I89" s="122" t="str">
        <f>IF(SP_SUL!AC91="","*",SP_SUL!AC91)</f>
        <v>-</v>
      </c>
      <c r="J89" s="123" t="str">
        <f>IF(SP_SUL!AA91="","*",SP_SUL!AA91)</f>
        <v>-</v>
      </c>
      <c r="K89" s="135" t="str">
        <f>IF(SP_SUL!AD91="","*",SP_SUL!AD91)</f>
        <v>-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>
      <c r="B91" s="121" t="str">
        <f>IF(SP_SUL!Y93="","*",SP_SUL!Y93)</f>
        <v>OPORTUNIDADE</v>
      </c>
      <c r="C91" s="122">
        <f>IF(SP_SUL!B93="","*",SP_SUL!B93)</f>
        <v>45995</v>
      </c>
      <c r="D91" s="122" t="str">
        <f>IF(SP_SUL!D93="","*",SP_SUL!D93)</f>
        <v>N42</v>
      </c>
      <c r="E91" s="122" t="str">
        <f>IF(SP_SUL!H93="","*",SP_SUL!H93)</f>
        <v>ZEM1302</v>
      </c>
      <c r="F91" s="138" t="str">
        <f>IF(SP_SUL!M93="","*",SP_SUL!M93)</f>
        <v>ZEM-ZEV</v>
      </c>
      <c r="G91" s="122" t="str">
        <f>IF(SP_SUL!I93="","*",SP_SUL!I93)</f>
        <v>Z3VZEV</v>
      </c>
      <c r="H91" s="122" t="str">
        <f>IF(SP_SUL!AB93="","*",SP_SUL!AB93)</f>
        <v>FIXO</v>
      </c>
      <c r="I91" s="122" t="str">
        <f>IF(SP_SUL!AC93="","*",SP_SUL!AC93)</f>
        <v>ACIONAMENTO</v>
      </c>
      <c r="J91" s="123" t="str">
        <f>IF(SP_SUL!AA93="","*",SP_SUL!AA93)</f>
        <v>1 (Allan + Danilo)</v>
      </c>
      <c r="K91" s="135">
        <f>IF(SP_SUL!AD93="","*",SP_SUL!AD93)</f>
        <v>0.33333333333333331</v>
      </c>
    </row>
    <row r="92" spans="2:11" s="124" customFormat="1">
      <c r="B92" s="121" t="str">
        <f>IF(SP_SUL!Y94="","*",SP_SUL!Y94)</f>
        <v>OPORTUNIDADE</v>
      </c>
      <c r="C92" s="122">
        <f>IF(SP_SUL!B94="","*",SP_SUL!B94)</f>
        <v>45995</v>
      </c>
      <c r="D92" s="122" t="str">
        <f>IF(SP_SUL!D94="","*",SP_SUL!D94)</f>
        <v>FRANCENILDO (TF-513)</v>
      </c>
      <c r="E92" s="122" t="str">
        <f>IF(SP_SUL!H94="","*",SP_SUL!H94)</f>
        <v>ZMS1402</v>
      </c>
      <c r="F92" s="138" t="str">
        <f>IF(SP_SUL!M94="","*",SP_SUL!M94)</f>
        <v>ZEM-ZEJ</v>
      </c>
      <c r="G92" s="122" t="str">
        <f>IF(SP_SUL!I94="","*",SP_SUL!I94)</f>
        <v>-</v>
      </c>
      <c r="H92" s="122" t="str">
        <f>IF(SP_SUL!AB94="","*",SP_SUL!AB94)</f>
        <v>-</v>
      </c>
      <c r="I92" s="122" t="str">
        <f>IF(SP_SUL!AC94="","*",SP_SUL!AC94)</f>
        <v>-</v>
      </c>
      <c r="J92" s="123" t="str">
        <f>IF(SP_SUL!AA94="","*",SP_SUL!AA94)</f>
        <v>-</v>
      </c>
      <c r="K92" s="135" t="str">
        <f>IF(SP_SUL!AD94="","*",SP_SUL!AD94)</f>
        <v>-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>
      <c r="B94" s="121" t="str">
        <f>IF(SP_SUL!Y96="","*",SP_SUL!Y96)</f>
        <v>OPORTUNIDADE</v>
      </c>
      <c r="C94" s="122">
        <f>IF(SP_SUL!B96="","*",SP_SUL!B96)</f>
        <v>45995</v>
      </c>
      <c r="D94" s="122" t="str">
        <f>IF(SP_SUL!D96="","*",SP_SUL!D96)</f>
        <v>HUELTON (TP-725)</v>
      </c>
      <c r="E94" s="122" t="str">
        <f>IF(SP_SUL!H96="","*",SP_SUL!H96)</f>
        <v>K69K671</v>
      </c>
      <c r="F94" s="138" t="str">
        <f>IF(SP_SUL!M96="","*",SP_SUL!M96)</f>
        <v>069-ZEV</v>
      </c>
      <c r="G94" s="122" t="str">
        <f>IF(SP_SUL!I96="","*",SP_SUL!I96)</f>
        <v>-</v>
      </c>
      <c r="H94" s="122" t="str">
        <f>IF(SP_SUL!AB96="","*",SP_SUL!AB96)</f>
        <v>-</v>
      </c>
      <c r="I94" s="122" t="str">
        <f>IF(SP_SUL!AC96="","*",SP_SUL!AC96)</f>
        <v>-</v>
      </c>
      <c r="J94" s="123" t="str">
        <f>IF(SP_SUL!AA96="","*",SP_SUL!AA96)</f>
        <v>-</v>
      </c>
      <c r="K94" s="135" t="str">
        <f>IF(SP_SUL!AD96="","*",SP_SUL!AD96)</f>
        <v>-</v>
      </c>
    </row>
    <row r="95" spans="2:11" s="124" customFormat="1">
      <c r="B95" s="121" t="str">
        <f>IF(SP_SUL!Y97="","*",SP_SUL!Y97)</f>
        <v>SIM</v>
      </c>
      <c r="C95" s="122">
        <f>IF(SP_SUL!B97="","*",SP_SUL!B97)</f>
        <v>45995</v>
      </c>
      <c r="D95" s="122" t="str">
        <f>IF(SP_SUL!D97="","*",SP_SUL!D97)</f>
        <v>W61</v>
      </c>
      <c r="E95" s="122" t="str">
        <f>IF(SP_SUL!H97="","*",SP_SUL!H97)</f>
        <v>K67ZEV1</v>
      </c>
      <c r="F95" s="138" t="str">
        <f>IF(SP_SUL!M97="","*",SP_SUL!M97)</f>
        <v>ZEV-ZXW</v>
      </c>
      <c r="G95" s="122" t="str">
        <f>IF(SP_SUL!I97="","*",SP_SUL!I97)</f>
        <v>K67ZEV1</v>
      </c>
      <c r="H95" s="122" t="str">
        <f>IF(SP_SUL!AB97="","*",SP_SUL!AB97)</f>
        <v>FIXO</v>
      </c>
      <c r="I95" s="122" t="str">
        <f>IF(SP_SUL!AC97="","*",SP_SUL!AC97)</f>
        <v>ACIONAMENTO</v>
      </c>
      <c r="J95" s="123" t="str">
        <f>IF(SP_SUL!AA97="","*",SP_SUL!AA97)</f>
        <v>1 Celso</v>
      </c>
      <c r="K95" s="135">
        <f>IF(SP_SUL!AD97="","*",SP_SUL!AD97)</f>
        <v>0.27083333333333331</v>
      </c>
    </row>
    <row r="96" spans="2:11" s="124" customFormat="1">
      <c r="B96" s="121" t="str">
        <f>IF(SP_SUL!Y98="","*",SP_SUL!Y98)</f>
        <v>OPORTUNIDADE</v>
      </c>
      <c r="C96" s="122">
        <f>IF(SP_SUL!B98="","*",SP_SUL!B98)</f>
        <v>45995</v>
      </c>
      <c r="D96" s="122" t="str">
        <f>IF(SP_SUL!D98="","*",SP_SUL!D98)</f>
        <v>EDSON (TP-719)</v>
      </c>
      <c r="E96" s="122" t="str">
        <f>IF(SP_SUL!H98="","*",SP_SUL!H98)</f>
        <v>K96K952</v>
      </c>
      <c r="F96" s="138" t="str">
        <f>IF(SP_SUL!M98="","*",SP_SUL!M98)</f>
        <v>ZWU-ZDC</v>
      </c>
      <c r="G96" s="122" t="str">
        <f>IF(SP_SUL!I98="","*",SP_SUL!I98)</f>
        <v>-</v>
      </c>
      <c r="H96" s="122" t="str">
        <f>IF(SP_SUL!AB98="","*",SP_SUL!AB98)</f>
        <v>-</v>
      </c>
      <c r="I96" s="122" t="str">
        <f>IF(SP_SUL!AC98="","*",SP_SUL!AC98)</f>
        <v>-</v>
      </c>
      <c r="J96" s="123" t="str">
        <f>IF(SP_SUL!AA98="","*",SP_SUL!AA98)</f>
        <v>-</v>
      </c>
      <c r="K96" s="135" t="str">
        <f>IF(SP_SUL!AD98="","*",SP_SUL!AD98)</f>
        <v>-</v>
      </c>
    </row>
    <row r="97" spans="2:11" s="124" customFormat="1">
      <c r="B97" s="121" t="str">
        <f>IF(SP_SUL!Y99="","*",SP_SUL!Y99)</f>
        <v>OPORTUNIDADE</v>
      </c>
      <c r="C97" s="122">
        <f>IF(SP_SUL!B99="","*",SP_SUL!B99)</f>
        <v>45995</v>
      </c>
      <c r="D97" s="122" t="str">
        <f>IF(SP_SUL!D99="","*",SP_SUL!D99)</f>
        <v>LEANDRO (TP-727)</v>
      </c>
      <c r="E97" s="122" t="str">
        <f>IF(SP_SUL!H99="","*",SP_SUL!H99)</f>
        <v>ZGP2</v>
      </c>
      <c r="F97" s="138" t="str">
        <f>IF(SP_SUL!M99="","*",SP_SUL!M99)</f>
        <v>ZGP</v>
      </c>
      <c r="G97" s="122" t="str">
        <f>IF(SP_SUL!I99="","*",SP_SUL!I99)</f>
        <v>-</v>
      </c>
      <c r="H97" s="122" t="str">
        <f>IF(SP_SUL!AB99="","*",SP_SUL!AB99)</f>
        <v>-</v>
      </c>
      <c r="I97" s="122" t="str">
        <f>IF(SP_SUL!AC99="","*",SP_SUL!AC99)</f>
        <v>-</v>
      </c>
      <c r="J97" s="123" t="str">
        <f>IF(SP_SUL!AA99="","*",SP_SUL!AA99)</f>
        <v>-</v>
      </c>
      <c r="K97" s="135" t="str">
        <f>IF(SP_SUL!AD99="","*",SP_SUL!AD99)</f>
        <v>-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>
      <c r="B99" s="121" t="str">
        <f>IF(SP_SUL!Y101="","*",SP_SUL!Y101)</f>
        <v>SIM</v>
      </c>
      <c r="C99" s="122">
        <f>IF(SP_SUL!B101="","*",SP_SUL!B101)</f>
        <v>45995</v>
      </c>
      <c r="D99" s="122" t="str">
        <f>IF(SP_SUL!D101="","*",SP_SUL!D101)</f>
        <v>A84</v>
      </c>
      <c r="E99" s="122" t="str">
        <f>IF(SP_SUL!H101="","*",SP_SUL!H101)</f>
        <v>ZPT1051</v>
      </c>
      <c r="F99" s="138" t="str">
        <f>IF(SP_SUL!M101="","*",SP_SUL!M101)</f>
        <v>ZPT-ZEM</v>
      </c>
      <c r="G99" s="122" t="str">
        <f>IF(SP_SUL!I101="","*",SP_SUL!I101)</f>
        <v>ZEM1</v>
      </c>
      <c r="H99" s="122" t="str">
        <f>IF(SP_SUL!AB101="","*",SP_SUL!AB101)</f>
        <v>FIXO</v>
      </c>
      <c r="I99" s="122" t="str">
        <f>IF(SP_SUL!AC101="","*",SP_SUL!AC101)</f>
        <v>ACIONAMENTO</v>
      </c>
      <c r="J99" s="123">
        <f>IF(SP_SUL!AA101="","*",SP_SUL!AA101)</f>
        <v>1</v>
      </c>
      <c r="K99" s="135">
        <f>IF(SP_SUL!AD101="","*",SP_SUL!AD101)</f>
        <v>0.27083333333333331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>
      <c r="B101" s="121" t="str">
        <f>IF(SP_SUL!Y103="","*",SP_SUL!Y103)</f>
        <v>OPORTUNIDADE</v>
      </c>
      <c r="C101" s="122">
        <f>IF(SP_SUL!B103="","*",SP_SUL!B103)</f>
        <v>45995</v>
      </c>
      <c r="D101" s="122" t="str">
        <f>IF(SP_SUL!D103="","*",SP_SUL!D103)</f>
        <v>V85</v>
      </c>
      <c r="E101" s="122" t="str">
        <f>IF(SP_SUL!H103="","*",SP_SUL!H103)</f>
        <v>109ZPT2</v>
      </c>
      <c r="F101" s="138" t="str">
        <f>IF(SP_SUL!M103="","*",SP_SUL!M103)</f>
        <v>ZGM1</v>
      </c>
      <c r="G101" s="122" t="str">
        <f>IF(SP_SUL!I103="","*",SP_SUL!I103)</f>
        <v>ZPTZDR</v>
      </c>
      <c r="H101" s="122" t="str">
        <f>IF(SP_SUL!AB103="","*",SP_SUL!AB103)</f>
        <v>FIXO</v>
      </c>
      <c r="I101" s="122" t="str">
        <f>IF(SP_SUL!AC103="","*",SP_SUL!AC103)</f>
        <v>ACIONAMENTO</v>
      </c>
      <c r="J101" s="123">
        <f>IF(SP_SUL!AA103="","*",SP_SUL!AA103)</f>
        <v>1</v>
      </c>
      <c r="K101" s="135">
        <f>IF(SP_SUL!AD103="","*",SP_SUL!AD103)</f>
        <v>0.25</v>
      </c>
    </row>
    <row r="102" spans="2:11" s="124" customFormat="1">
      <c r="B102" s="121" t="str">
        <f>IF(SP_SUL!Y104="","*",SP_SUL!Y104)</f>
        <v>OPORTUNIDADE</v>
      </c>
      <c r="C102" s="122">
        <f>IF(SP_SUL!B104="","*",SP_SUL!B104)</f>
        <v>45995</v>
      </c>
      <c r="D102" s="122" t="str">
        <f>IF(SP_SUL!D104="","*",SP_SUL!D104)</f>
        <v>DIEGO (TF-42)</v>
      </c>
      <c r="E102" s="122" t="str">
        <f>IF(SP_SUL!H104="","*",SP_SUL!H104)</f>
        <v>-</v>
      </c>
      <c r="F102" s="138" t="str">
        <f>IF(SP_SUL!M104="","*",SP_SUL!M104)</f>
        <v>ZGM-109</v>
      </c>
      <c r="G102" s="122" t="str">
        <f>IF(SP_SUL!I104="","*",SP_SUL!I104)</f>
        <v>-</v>
      </c>
      <c r="H102" s="122" t="str">
        <f>IF(SP_SUL!AB104="","*",SP_SUL!AB104)</f>
        <v>-</v>
      </c>
      <c r="I102" s="122" t="str">
        <f>IF(SP_SUL!AC104="","*",SP_SUL!AC104)</f>
        <v>-</v>
      </c>
      <c r="J102" s="123" t="str">
        <f>IF(SP_SUL!AA104="","*",SP_SUL!AA104)</f>
        <v>-</v>
      </c>
      <c r="K102" s="135" t="str">
        <f>IF(SP_SUL!AD104="","*",SP_SUL!AD104)</f>
        <v>-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 hidden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 hidden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 hidden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 hidden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 hidden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 hidden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 hidden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 hidden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 hidden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 hidden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 hidden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 hidden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 hidden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 hidden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 hidden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 hidden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2025-12-04T10:08:44Z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